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embeddings/oleObject20.bin" ContentType="application/vnd.openxmlformats-officedocument.oleObject"/>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D:\ЭЛЕКТРОБЮРО\ОТЧЕТЫ\Раскрытие информации\годовая форма\2020\"/>
    </mc:Choice>
  </mc:AlternateContent>
  <bookViews>
    <workbookView xWindow="480" yWindow="300" windowWidth="14235" windowHeight="8460" tabRatio="954" firstSheet="13" activeTab="21"/>
  </bookViews>
  <sheets>
    <sheet name="19 п.а,б Тарифы " sheetId="10" r:id="rId1"/>
    <sheet name="19 п.в" sheetId="23" r:id="rId2"/>
    <sheet name="19 п.в приложение 2" sheetId="35" r:id="rId3"/>
    <sheet name="19 п.в приложение 3" sheetId="36" r:id="rId4"/>
    <sheet name="19 п.в приложение 4" sheetId="37" r:id="rId5"/>
    <sheet name="19 п.в приложение 5" sheetId="38" r:id="rId6"/>
    <sheet name="19 п.г абз. 2-3 Баланс" sheetId="13" r:id="rId7"/>
    <sheet name="19 п.г абз.4 зоны дея-ти" sheetId="17" r:id="rId8"/>
    <sheet name="19 п. г абз. 5-6 Авар. откл" sheetId="9" r:id="rId9"/>
    <sheet name="19 п.г абз.7-8 Объем своб. мощ" sheetId="5" r:id="rId10"/>
    <sheet name="19 п.г абз.9 Ремонты на 2020 " sheetId="14" r:id="rId11"/>
    <sheet name="19 п.д тех.присоединение" sheetId="4" r:id="rId12"/>
    <sheet name="19 п.е Величина резер. мощности" sheetId="12" r:id="rId13"/>
    <sheet name="19 п.ж Контрольный замер" sheetId="34" r:id="rId14"/>
    <sheet name="19 п.з-л договора тех. присоед." sheetId="18" r:id="rId15"/>
    <sheet name="19 п. м,н инвест програм" sheetId="11" r:id="rId16"/>
    <sheet name="19 п.о абз.1 " sheetId="19" r:id="rId17"/>
    <sheet name="19 п.о объемы затрат" sheetId="43" r:id="rId18"/>
    <sheet name="19 п.т" sheetId="39" r:id="rId19"/>
    <sheet name="19 п. у" sheetId="40" r:id="rId20"/>
    <sheet name="программа энергосбережения" sheetId="33" r:id="rId21"/>
    <sheet name="отчет по прог-ме энергосбе-ия" sheetId="41" r:id="rId22"/>
    <sheet name="19 п.п паспорт услуг" sheetId="15" r:id="rId23"/>
  </sheets>
  <externalReferences>
    <externalReference r:id="rId24"/>
    <externalReference r:id="rId25"/>
    <externalReference r:id="rId26"/>
  </externalReferences>
  <definedNames>
    <definedName name="OLE_LINK1" localSheetId="14">'19 п.з-л договора тех. присоед.'!$A$1214</definedName>
    <definedName name="org">[1]Титульный!$G$18</definedName>
    <definedName name="TABLE" localSheetId="2">'19 п.в приложение 2'!#REF!</definedName>
    <definedName name="TABLE" localSheetId="3">'19 п.в приложение 3'!#REF!</definedName>
    <definedName name="TABLE" localSheetId="4">'19 п.в приложение 4'!#REF!</definedName>
    <definedName name="TABLE" localSheetId="5">'19 п.в приложение 5'!#REF!</definedName>
    <definedName name="TABLE_2" localSheetId="2">'19 п.в приложение 2'!#REF!</definedName>
    <definedName name="TABLE_2" localSheetId="3">'19 п.в приложение 3'!#REF!</definedName>
    <definedName name="TABLE_2" localSheetId="4">'19 п.в приложение 4'!#REF!</definedName>
    <definedName name="TABLE_2" localSheetId="5">'19 п.в приложение 5'!#REF!</definedName>
    <definedName name="_xlnm.Print_Titles" localSheetId="2">'19 п.в приложение 2'!#REF!</definedName>
    <definedName name="_xlnm.Print_Titles" localSheetId="3">'19 п.в приложение 3'!#REF!</definedName>
    <definedName name="_xlnm.Print_Titles" localSheetId="4">'19 п.в приложение 4'!#REF!</definedName>
    <definedName name="_xlnm.Print_Titles" localSheetId="5">'19 п.в приложение 5'!#REF!</definedName>
    <definedName name="_xlnm.Print_Area" localSheetId="2">'19 п.в приложение 2'!$A$1:$DA$15</definedName>
    <definedName name="_xlnm.Print_Area" localSheetId="3">'19 п.в приложение 3'!$A$1:$DA$20</definedName>
    <definedName name="_xlnm.Print_Area" localSheetId="4">'19 п.в приложение 4'!$A$1:$DA$28</definedName>
    <definedName name="_xlnm.Print_Area" localSheetId="5">'19 п.в приложение 5'!$A$1:$DA$28</definedName>
    <definedName name="_xlnm.Print_Area" localSheetId="10">'19 п.г абз.9 Ремонты на 2020 '!$A$1:$BD$393</definedName>
  </definedNames>
  <calcPr calcId="162913"/>
  <pivotCaches>
    <pivotCache cacheId="0" r:id="rId27"/>
  </pivotCaches>
</workbook>
</file>

<file path=xl/calcChain.xml><?xml version="1.0" encoding="utf-8"?>
<calcChain xmlns="http://schemas.openxmlformats.org/spreadsheetml/2006/main">
  <c r="R73" i="34" l="1"/>
  <c r="P73" i="34"/>
  <c r="M73" i="34"/>
  <c r="L73" i="34"/>
  <c r="K73" i="34"/>
  <c r="J73" i="34"/>
  <c r="I73" i="34"/>
  <c r="H73" i="34"/>
  <c r="G73" i="34"/>
  <c r="F73" i="34"/>
  <c r="E73" i="34"/>
  <c r="D73" i="34"/>
  <c r="C73" i="34"/>
  <c r="V72" i="34"/>
  <c r="U72" i="34" s="1"/>
  <c r="T72" i="34"/>
  <c r="S72" i="34"/>
  <c r="Q72" i="34"/>
  <c r="O72" i="34"/>
  <c r="N72" i="34"/>
  <c r="T71" i="34"/>
  <c r="S71" i="34"/>
  <c r="Q71" i="34"/>
  <c r="O71" i="34"/>
  <c r="N71" i="34"/>
  <c r="V71" i="34" s="1"/>
  <c r="U71" i="34" s="1"/>
  <c r="T70" i="34"/>
  <c r="S70" i="34"/>
  <c r="Q70" i="34"/>
  <c r="O70" i="34"/>
  <c r="N70" i="34"/>
  <c r="V70" i="34" s="1"/>
  <c r="U70" i="34" s="1"/>
  <c r="T69" i="34"/>
  <c r="S69" i="34"/>
  <c r="Q69" i="34"/>
  <c r="O69" i="34"/>
  <c r="N69" i="34"/>
  <c r="V69" i="34" s="1"/>
  <c r="U69" i="34" s="1"/>
  <c r="V68" i="34"/>
  <c r="U68" i="34" s="1"/>
  <c r="T68" i="34"/>
  <c r="S68" i="34"/>
  <c r="Q68" i="34"/>
  <c r="O68" i="34"/>
  <c r="N68" i="34"/>
  <c r="T67" i="34"/>
  <c r="S67" i="34"/>
  <c r="Q67" i="34"/>
  <c r="O67" i="34"/>
  <c r="N67" i="34"/>
  <c r="V67" i="34" s="1"/>
  <c r="U67" i="34" s="1"/>
  <c r="T66" i="34"/>
  <c r="S66" i="34"/>
  <c r="Q66" i="34"/>
  <c r="O66" i="34"/>
  <c r="N66" i="34"/>
  <c r="V66" i="34" s="1"/>
  <c r="U66" i="34" s="1"/>
  <c r="T65" i="34"/>
  <c r="S65" i="34"/>
  <c r="Q65" i="34"/>
  <c r="O65" i="34"/>
  <c r="N65" i="34"/>
  <c r="V65" i="34" s="1"/>
  <c r="U65" i="34" s="1"/>
  <c r="V64" i="34"/>
  <c r="U64" i="34" s="1"/>
  <c r="T64" i="34"/>
  <c r="S64" i="34"/>
  <c r="Q64" i="34"/>
  <c r="O64" i="34"/>
  <c r="N64" i="34"/>
  <c r="T63" i="34"/>
  <c r="S63" i="34"/>
  <c r="Q63" i="34"/>
  <c r="O63" i="34"/>
  <c r="N63" i="34"/>
  <c r="V63" i="34" s="1"/>
  <c r="U63" i="34" s="1"/>
  <c r="T62" i="34"/>
  <c r="S62" i="34"/>
  <c r="Q62" i="34"/>
  <c r="O62" i="34"/>
  <c r="N62" i="34"/>
  <c r="V62" i="34" s="1"/>
  <c r="U62" i="34" s="1"/>
  <c r="T61" i="34"/>
  <c r="S61" i="34"/>
  <c r="Q61" i="34"/>
  <c r="O61" i="34"/>
  <c r="N61" i="34"/>
  <c r="V61" i="34" s="1"/>
  <c r="U61" i="34" s="1"/>
  <c r="T60" i="34"/>
  <c r="S60" i="34"/>
  <c r="Q60" i="34"/>
  <c r="V60" i="34" s="1"/>
  <c r="U60" i="34" s="1"/>
  <c r="O60" i="34"/>
  <c r="N60" i="34"/>
  <c r="T59" i="34"/>
  <c r="S59" i="34"/>
  <c r="Q59" i="34"/>
  <c r="O59" i="34"/>
  <c r="N59" i="34"/>
  <c r="V59" i="34" s="1"/>
  <c r="U59" i="34" s="1"/>
  <c r="T58" i="34"/>
  <c r="S58" i="34"/>
  <c r="Q58" i="34"/>
  <c r="O58" i="34"/>
  <c r="N58" i="34"/>
  <c r="V58" i="34" s="1"/>
  <c r="U58" i="34" s="1"/>
  <c r="T57" i="34"/>
  <c r="S57" i="34"/>
  <c r="Q57" i="34"/>
  <c r="O57" i="34"/>
  <c r="N57" i="34"/>
  <c r="V57" i="34" s="1"/>
  <c r="U57" i="34" s="1"/>
  <c r="T56" i="34"/>
  <c r="S56" i="34"/>
  <c r="Q56" i="34"/>
  <c r="V56" i="34" s="1"/>
  <c r="U56" i="34" s="1"/>
  <c r="O56" i="34"/>
  <c r="N56" i="34"/>
  <c r="T55" i="34"/>
  <c r="S55" i="34"/>
  <c r="Q55" i="34"/>
  <c r="O55" i="34"/>
  <c r="N55" i="34"/>
  <c r="V55" i="34" s="1"/>
  <c r="U55" i="34" s="1"/>
  <c r="T54" i="34"/>
  <c r="S54" i="34"/>
  <c r="Q54" i="34"/>
  <c r="O54" i="34"/>
  <c r="N54" i="34"/>
  <c r="V54" i="34" s="1"/>
  <c r="U54" i="34" s="1"/>
  <c r="T53" i="34"/>
  <c r="S53" i="34"/>
  <c r="Q53" i="34"/>
  <c r="O53" i="34"/>
  <c r="N53" i="34"/>
  <c r="V53" i="34" s="1"/>
  <c r="U53" i="34" s="1"/>
  <c r="V52" i="34"/>
  <c r="U52" i="34" s="1"/>
  <c r="T52" i="34"/>
  <c r="S52" i="34"/>
  <c r="Q52" i="34"/>
  <c r="O52" i="34"/>
  <c r="N52" i="34"/>
  <c r="T51" i="34"/>
  <c r="S51" i="34"/>
  <c r="Q51" i="34"/>
  <c r="O51" i="34"/>
  <c r="N51" i="34"/>
  <c r="V51" i="34" s="1"/>
  <c r="U51" i="34" s="1"/>
  <c r="T50" i="34"/>
  <c r="S50" i="34"/>
  <c r="Q50" i="34"/>
  <c r="O50" i="34"/>
  <c r="N50" i="34"/>
  <c r="N73" i="34" s="1"/>
  <c r="T49" i="34"/>
  <c r="T73" i="34" s="1"/>
  <c r="S49" i="34"/>
  <c r="S73" i="34" s="1"/>
  <c r="Q49" i="34"/>
  <c r="Q73" i="34" s="1"/>
  <c r="O49" i="34"/>
  <c r="O73" i="34" s="1"/>
  <c r="N49" i="34"/>
  <c r="V49" i="34" s="1"/>
  <c r="R35" i="34"/>
  <c r="P35" i="34"/>
  <c r="M35" i="34"/>
  <c r="L35" i="34"/>
  <c r="K35" i="34"/>
  <c r="J35" i="34"/>
  <c r="I35" i="34"/>
  <c r="H35" i="34"/>
  <c r="G35" i="34"/>
  <c r="F35" i="34"/>
  <c r="E35" i="34"/>
  <c r="D35" i="34"/>
  <c r="C35" i="34"/>
  <c r="T34" i="34"/>
  <c r="S34" i="34"/>
  <c r="Q34" i="34"/>
  <c r="O34" i="34"/>
  <c r="N34" i="34"/>
  <c r="V34" i="34" s="1"/>
  <c r="U34" i="34" s="1"/>
  <c r="V33" i="34"/>
  <c r="U33" i="34" s="1"/>
  <c r="T33" i="34"/>
  <c r="S33" i="34"/>
  <c r="Q33" i="34"/>
  <c r="O33" i="34"/>
  <c r="N33" i="34"/>
  <c r="T32" i="34"/>
  <c r="S32" i="34"/>
  <c r="Q32" i="34"/>
  <c r="O32" i="34"/>
  <c r="N32" i="34"/>
  <c r="V32" i="34" s="1"/>
  <c r="U32" i="34" s="1"/>
  <c r="T31" i="34"/>
  <c r="S31" i="34"/>
  <c r="Q31" i="34"/>
  <c r="O31" i="34"/>
  <c r="N31" i="34"/>
  <c r="V31" i="34" s="1"/>
  <c r="U31" i="34" s="1"/>
  <c r="T30" i="34"/>
  <c r="S30" i="34"/>
  <c r="Q30" i="34"/>
  <c r="O30" i="34"/>
  <c r="N30" i="34"/>
  <c r="V30" i="34" s="1"/>
  <c r="U30" i="34" s="1"/>
  <c r="T29" i="34"/>
  <c r="S29" i="34"/>
  <c r="Q29" i="34"/>
  <c r="V29" i="34" s="1"/>
  <c r="U29" i="34" s="1"/>
  <c r="O29" i="34"/>
  <c r="N29" i="34"/>
  <c r="T28" i="34"/>
  <c r="S28" i="34"/>
  <c r="Q28" i="34"/>
  <c r="O28" i="34"/>
  <c r="N28" i="34"/>
  <c r="V28" i="34" s="1"/>
  <c r="U28" i="34" s="1"/>
  <c r="T27" i="34"/>
  <c r="S27" i="34"/>
  <c r="Q27" i="34"/>
  <c r="O27" i="34"/>
  <c r="N27" i="34"/>
  <c r="V27" i="34" s="1"/>
  <c r="U27" i="34" s="1"/>
  <c r="T26" i="34"/>
  <c r="S26" i="34"/>
  <c r="Q26" i="34"/>
  <c r="O26" i="34"/>
  <c r="N26" i="34"/>
  <c r="V26" i="34" s="1"/>
  <c r="U26" i="34" s="1"/>
  <c r="V25" i="34"/>
  <c r="U25" i="34" s="1"/>
  <c r="T25" i="34"/>
  <c r="S25" i="34"/>
  <c r="Q25" i="34"/>
  <c r="O25" i="34"/>
  <c r="N25" i="34"/>
  <c r="T24" i="34"/>
  <c r="S24" i="34"/>
  <c r="Q24" i="34"/>
  <c r="O24" i="34"/>
  <c r="N24" i="34"/>
  <c r="V24" i="34" s="1"/>
  <c r="U24" i="34" s="1"/>
  <c r="T23" i="34"/>
  <c r="S23" i="34"/>
  <c r="Q23" i="34"/>
  <c r="O23" i="34"/>
  <c r="N23" i="34"/>
  <c r="V23" i="34" s="1"/>
  <c r="U23" i="34" s="1"/>
  <c r="T22" i="34"/>
  <c r="S22" i="34"/>
  <c r="Q22" i="34"/>
  <c r="O22" i="34"/>
  <c r="N22" i="34"/>
  <c r="V22" i="34" s="1"/>
  <c r="U22" i="34" s="1"/>
  <c r="T21" i="34"/>
  <c r="S21" i="34"/>
  <c r="Q21" i="34"/>
  <c r="V21" i="34" s="1"/>
  <c r="U21" i="34" s="1"/>
  <c r="O21" i="34"/>
  <c r="N21" i="34"/>
  <c r="T20" i="34"/>
  <c r="S20" i="34"/>
  <c r="Q20" i="34"/>
  <c r="O20" i="34"/>
  <c r="N20" i="34"/>
  <c r="V20" i="34" s="1"/>
  <c r="U20" i="34" s="1"/>
  <c r="T19" i="34"/>
  <c r="S19" i="34"/>
  <c r="Q19" i="34"/>
  <c r="O19" i="34"/>
  <c r="N19" i="34"/>
  <c r="V19" i="34" s="1"/>
  <c r="U19" i="34" s="1"/>
  <c r="T18" i="34"/>
  <c r="S18" i="34"/>
  <c r="Q18" i="34"/>
  <c r="O18" i="34"/>
  <c r="N18" i="34"/>
  <c r="V18" i="34" s="1"/>
  <c r="U18" i="34" s="1"/>
  <c r="V17" i="34"/>
  <c r="U17" i="34" s="1"/>
  <c r="T17" i="34"/>
  <c r="S17" i="34"/>
  <c r="Q17" i="34"/>
  <c r="O17" i="34"/>
  <c r="N17" i="34"/>
  <c r="T16" i="34"/>
  <c r="S16" i="34"/>
  <c r="Q16" i="34"/>
  <c r="O16" i="34"/>
  <c r="V16" i="34" s="1"/>
  <c r="U16" i="34" s="1"/>
  <c r="N16" i="34"/>
  <c r="T15" i="34"/>
  <c r="S15" i="34"/>
  <c r="Q15" i="34"/>
  <c r="O15" i="34"/>
  <c r="N15" i="34"/>
  <c r="V15" i="34" s="1"/>
  <c r="U15" i="34" s="1"/>
  <c r="T14" i="34"/>
  <c r="S14" i="34"/>
  <c r="S35" i="34" s="1"/>
  <c r="Q14" i="34"/>
  <c r="O14" i="34"/>
  <c r="N14" i="34"/>
  <c r="V14" i="34" s="1"/>
  <c r="U14" i="34" s="1"/>
  <c r="V13" i="34"/>
  <c r="U13" i="34" s="1"/>
  <c r="T13" i="34"/>
  <c r="S13" i="34"/>
  <c r="Q13" i="34"/>
  <c r="O13" i="34"/>
  <c r="N13" i="34"/>
  <c r="T12" i="34"/>
  <c r="S12" i="34"/>
  <c r="Q12" i="34"/>
  <c r="O12" i="34"/>
  <c r="O35" i="34" s="1"/>
  <c r="N12" i="34"/>
  <c r="V12" i="34" s="1"/>
  <c r="U12" i="34" s="1"/>
  <c r="T11" i="34"/>
  <c r="T35" i="34" s="1"/>
  <c r="S11" i="34"/>
  <c r="Q11" i="34"/>
  <c r="Q35" i="34" s="1"/>
  <c r="O11" i="34"/>
  <c r="N11" i="34"/>
  <c r="N35" i="34" s="1"/>
  <c r="U49" i="34" l="1"/>
  <c r="V50" i="34"/>
  <c r="U50" i="34" s="1"/>
  <c r="V11" i="34"/>
  <c r="M16" i="13"/>
  <c r="V73" i="34" l="1"/>
  <c r="U73" i="34"/>
  <c r="V35" i="34"/>
  <c r="U11" i="34"/>
  <c r="U35" i="34" s="1"/>
  <c r="E147" i="13"/>
  <c r="E146" i="13"/>
  <c r="I145" i="13"/>
  <c r="I143" i="13" s="1"/>
  <c r="H145" i="13"/>
  <c r="E145" i="13" s="1"/>
  <c r="G145" i="13"/>
  <c r="F145" i="13"/>
  <c r="F143" i="13" s="1"/>
  <c r="E144" i="13"/>
  <c r="G143" i="13"/>
  <c r="E142" i="13"/>
  <c r="E141" i="13"/>
  <c r="E140" i="13"/>
  <c r="I139" i="13"/>
  <c r="H139" i="13"/>
  <c r="G139" i="13"/>
  <c r="F139" i="13"/>
  <c r="E139" i="13" s="1"/>
  <c r="E138" i="13"/>
  <c r="E137" i="13"/>
  <c r="I136" i="13"/>
  <c r="I134" i="13" s="1"/>
  <c r="I133" i="13" s="1"/>
  <c r="H136" i="13"/>
  <c r="H134" i="13" s="1"/>
  <c r="H133" i="13" s="1"/>
  <c r="G136" i="13"/>
  <c r="F136" i="13"/>
  <c r="F134" i="13" s="1"/>
  <c r="E135" i="13"/>
  <c r="G134" i="13"/>
  <c r="E132" i="13"/>
  <c r="E131" i="13"/>
  <c r="E130" i="13"/>
  <c r="I129" i="13"/>
  <c r="I127" i="13" s="1"/>
  <c r="H129" i="13"/>
  <c r="E129" i="13" s="1"/>
  <c r="G129" i="13"/>
  <c r="F129" i="13"/>
  <c r="F127" i="13" s="1"/>
  <c r="E128" i="13"/>
  <c r="G127" i="13"/>
  <c r="E125" i="13"/>
  <c r="E124" i="13"/>
  <c r="I123" i="13"/>
  <c r="I121" i="13" s="1"/>
  <c r="H123" i="13"/>
  <c r="G123" i="13"/>
  <c r="F123" i="13"/>
  <c r="F121" i="13" s="1"/>
  <c r="E123" i="13"/>
  <c r="E122" i="13"/>
  <c r="H121" i="13"/>
  <c r="G121" i="13"/>
  <c r="E120" i="13"/>
  <c r="E119" i="13"/>
  <c r="E118" i="13"/>
  <c r="I117" i="13"/>
  <c r="H117" i="13"/>
  <c r="G117" i="13"/>
  <c r="F117" i="13"/>
  <c r="E116" i="13"/>
  <c r="E115" i="13"/>
  <c r="E114" i="13"/>
  <c r="E113" i="13"/>
  <c r="E112" i="13"/>
  <c r="E111" i="13"/>
  <c r="I110" i="13"/>
  <c r="H110" i="13"/>
  <c r="G110" i="13"/>
  <c r="F110" i="13"/>
  <c r="E110" i="13" s="1"/>
  <c r="E109" i="13"/>
  <c r="E108" i="13"/>
  <c r="I107" i="13"/>
  <c r="H107" i="13"/>
  <c r="E107" i="13" s="1"/>
  <c r="G107" i="13"/>
  <c r="F107" i="13"/>
  <c r="E106" i="13"/>
  <c r="E105" i="13"/>
  <c r="I104" i="13"/>
  <c r="I103" i="13" s="1"/>
  <c r="H104" i="13"/>
  <c r="G104" i="13"/>
  <c r="F104" i="13"/>
  <c r="E99" i="13"/>
  <c r="E98" i="13"/>
  <c r="E97" i="13"/>
  <c r="I96" i="13"/>
  <c r="H96" i="13"/>
  <c r="H94" i="13" s="1"/>
  <c r="G96" i="13"/>
  <c r="E96" i="13" s="1"/>
  <c r="F96" i="13"/>
  <c r="E95" i="13"/>
  <c r="I94" i="13"/>
  <c r="F94" i="13"/>
  <c r="E91" i="13"/>
  <c r="I87" i="13"/>
  <c r="H87" i="13"/>
  <c r="G87" i="13"/>
  <c r="F86" i="13"/>
  <c r="E86" i="13"/>
  <c r="F85" i="13"/>
  <c r="E85" i="13" s="1"/>
  <c r="F84" i="13"/>
  <c r="F87" i="13" s="1"/>
  <c r="E87" i="13" s="1"/>
  <c r="E84" i="13"/>
  <c r="H83" i="13"/>
  <c r="F82" i="13"/>
  <c r="E82" i="13" s="1"/>
  <c r="E81" i="13"/>
  <c r="E80" i="13"/>
  <c r="H78" i="13"/>
  <c r="H75" i="13" s="1"/>
  <c r="F78" i="13"/>
  <c r="H77" i="13"/>
  <c r="F77" i="13"/>
  <c r="E77" i="13"/>
  <c r="I75" i="13"/>
  <c r="G75" i="13"/>
  <c r="G69" i="13" s="1"/>
  <c r="F75" i="13"/>
  <c r="E74" i="13"/>
  <c r="E71" i="13"/>
  <c r="E70" i="13"/>
  <c r="E68" i="13"/>
  <c r="E67" i="13"/>
  <c r="E66" i="13"/>
  <c r="E65" i="13"/>
  <c r="E64" i="13"/>
  <c r="I63" i="13"/>
  <c r="H63" i="13"/>
  <c r="G63" i="13"/>
  <c r="F63" i="13"/>
  <c r="F61" i="13"/>
  <c r="E61" i="13" s="1"/>
  <c r="I60" i="13"/>
  <c r="F60" i="13"/>
  <c r="F58" i="13" s="1"/>
  <c r="I58" i="13"/>
  <c r="G58" i="13"/>
  <c r="I55" i="13"/>
  <c r="H55" i="13"/>
  <c r="G55" i="13"/>
  <c r="F55" i="13"/>
  <c r="H53" i="13"/>
  <c r="H51" i="13" s="1"/>
  <c r="E53" i="13"/>
  <c r="I51" i="13"/>
  <c r="G51" i="13"/>
  <c r="G49" i="13" s="1"/>
  <c r="F51" i="13"/>
  <c r="E50" i="13"/>
  <c r="I46" i="13"/>
  <c r="H46" i="13"/>
  <c r="G46" i="13"/>
  <c r="F46" i="13"/>
  <c r="E46" i="13"/>
  <c r="E45" i="13"/>
  <c r="F44" i="13"/>
  <c r="E44" i="13"/>
  <c r="E43" i="13"/>
  <c r="H42" i="13"/>
  <c r="E41" i="13"/>
  <c r="E40" i="13"/>
  <c r="E39" i="13"/>
  <c r="E37" i="13"/>
  <c r="E36" i="13"/>
  <c r="I34" i="13"/>
  <c r="I28" i="13" s="1"/>
  <c r="I102" i="13" s="1"/>
  <c r="H34" i="13"/>
  <c r="H28" i="13" s="1"/>
  <c r="H102" i="13" s="1"/>
  <c r="G34" i="13"/>
  <c r="F34" i="13"/>
  <c r="E33" i="13"/>
  <c r="I32" i="13"/>
  <c r="I73" i="13" s="1"/>
  <c r="I72" i="13" s="1"/>
  <c r="I69" i="13" s="1"/>
  <c r="H32" i="13"/>
  <c r="I31" i="13"/>
  <c r="E31" i="13"/>
  <c r="E30" i="13"/>
  <c r="E29" i="13"/>
  <c r="G28" i="13"/>
  <c r="E27" i="13"/>
  <c r="E26" i="13"/>
  <c r="E25" i="13"/>
  <c r="E24" i="13"/>
  <c r="E23" i="13"/>
  <c r="I22" i="13"/>
  <c r="H22" i="13"/>
  <c r="G22" i="13"/>
  <c r="E22" i="13" s="1"/>
  <c r="F22" i="13"/>
  <c r="E20" i="13"/>
  <c r="I17" i="13"/>
  <c r="G17" i="13"/>
  <c r="F17" i="13"/>
  <c r="I14" i="13"/>
  <c r="H14" i="13"/>
  <c r="G14" i="13"/>
  <c r="F14" i="13"/>
  <c r="E12" i="13"/>
  <c r="I10" i="13"/>
  <c r="I8" i="13" s="1"/>
  <c r="H10" i="13"/>
  <c r="G10" i="13"/>
  <c r="G8" i="13" s="1"/>
  <c r="G47" i="13" s="1"/>
  <c r="F10" i="13"/>
  <c r="F8" i="13" s="1"/>
  <c r="E9" i="13"/>
  <c r="I101" i="13" l="1"/>
  <c r="I100" i="13" s="1"/>
  <c r="F49" i="13"/>
  <c r="E63" i="13"/>
  <c r="G103" i="13"/>
  <c r="G101" i="13" s="1"/>
  <c r="G100" i="13" s="1"/>
  <c r="E117" i="13"/>
  <c r="I47" i="13"/>
  <c r="H103" i="13"/>
  <c r="H101" i="13" s="1"/>
  <c r="H100" i="13" s="1"/>
  <c r="E136" i="13"/>
  <c r="E14" i="13"/>
  <c r="E34" i="13"/>
  <c r="E55" i="13"/>
  <c r="G133" i="13"/>
  <c r="E32" i="13"/>
  <c r="E51" i="13"/>
  <c r="I49" i="13"/>
  <c r="I88" i="13" s="1"/>
  <c r="E78" i="13"/>
  <c r="E134" i="13"/>
  <c r="F133" i="13"/>
  <c r="E133" i="13" s="1"/>
  <c r="F90" i="13"/>
  <c r="G88" i="13"/>
  <c r="E75" i="13"/>
  <c r="E121" i="13"/>
  <c r="E10" i="13"/>
  <c r="H19" i="13"/>
  <c r="F69" i="13"/>
  <c r="G94" i="13"/>
  <c r="E94" i="13" s="1"/>
  <c r="H127" i="13"/>
  <c r="E127" i="13" s="1"/>
  <c r="H143" i="13"/>
  <c r="E143" i="13" s="1"/>
  <c r="H73" i="13"/>
  <c r="F103" i="13"/>
  <c r="E104" i="13"/>
  <c r="F28" i="13"/>
  <c r="E103" i="13" l="1"/>
  <c r="H60" i="13"/>
  <c r="H17" i="13"/>
  <c r="E19" i="13"/>
  <c r="F102" i="13"/>
  <c r="E28" i="13"/>
  <c r="F92" i="13"/>
  <c r="E73" i="13"/>
  <c r="H72" i="13"/>
  <c r="F42" i="13"/>
  <c r="F83" i="13" l="1"/>
  <c r="E42" i="13"/>
  <c r="H69" i="13"/>
  <c r="E69" i="13" s="1"/>
  <c r="E72" i="13"/>
  <c r="E17" i="13"/>
  <c r="H8" i="13"/>
  <c r="F47" i="13"/>
  <c r="E102" i="13"/>
  <c r="F101" i="13"/>
  <c r="H58" i="13"/>
  <c r="E60" i="13"/>
  <c r="H47" i="13" l="1"/>
  <c r="E47" i="13" s="1"/>
  <c r="E8" i="13"/>
  <c r="H90" i="13"/>
  <c r="H49" i="13"/>
  <c r="E58" i="13"/>
  <c r="E101" i="13"/>
  <c r="F100" i="13"/>
  <c r="E100" i="13" s="1"/>
  <c r="E83" i="13"/>
  <c r="F88" i="13"/>
  <c r="H88" i="13" l="1"/>
  <c r="E49" i="13"/>
  <c r="H92" i="13"/>
  <c r="E92" i="13" s="1"/>
  <c r="E90" i="13"/>
  <c r="E88" i="13"/>
  <c r="E5" i="12" l="1"/>
  <c r="E4" i="12"/>
</calcChain>
</file>

<file path=xl/sharedStrings.xml><?xml version="1.0" encoding="utf-8"?>
<sst xmlns="http://schemas.openxmlformats.org/spreadsheetml/2006/main" count="5512" uniqueCount="2979">
  <si>
    <t>Всего</t>
  </si>
  <si>
    <t>ВН</t>
  </si>
  <si>
    <t>СН1</t>
  </si>
  <si>
    <t>СН2</t>
  </si>
  <si>
    <t>НН</t>
  </si>
  <si>
    <t>март</t>
  </si>
  <si>
    <t>май</t>
  </si>
  <si>
    <t>июнь</t>
  </si>
  <si>
    <t>месяц</t>
  </si>
  <si>
    <t>сентябрь</t>
  </si>
  <si>
    <t>-</t>
  </si>
  <si>
    <t>№</t>
  </si>
  <si>
    <t>№ договора на технологическое присоединение, дата заключения</t>
  </si>
  <si>
    <t>(без НДС)</t>
  </si>
  <si>
    <t>Мощность  присоединенная  (максимальная по заявке) (кВт)</t>
  </si>
  <si>
    <t>№ п/п</t>
  </si>
  <si>
    <t>Центр питания</t>
  </si>
  <si>
    <t>Присоединенная мощность, МВА</t>
  </si>
  <si>
    <t>Максимальная мощность, МВт</t>
  </si>
  <si>
    <t>Резерв мощности завода, кВт</t>
  </si>
  <si>
    <t>Свободная мощность для технологического присоединения, кВт (с учетом поданных заявок)</t>
  </si>
  <si>
    <t>СН-2</t>
  </si>
  <si>
    <t>организация</t>
  </si>
  <si>
    <t>Дата и время отключения</t>
  </si>
  <si>
    <t>Причина аварии</t>
  </si>
  <si>
    <t>мероприятия по устранению аварии</t>
  </si>
  <si>
    <t>Подстанция, наименование фидера</t>
  </si>
  <si>
    <t>объем недопос-тавленной энергии, кВт.ч.</t>
  </si>
  <si>
    <t xml:space="preserve">Информация  субъекта оптового и розничного </t>
  </si>
  <si>
    <t xml:space="preserve">рынков электрической энергии </t>
  </si>
  <si>
    <t>для лиц, имеющих намерение осуществить технологическое присоединение, реконструкцию энергопринимающих устройств, увеличение объема максимальной мощности, изменить категорию надежности электроснабжения, точки присоединения, виды производственной деятельности, не влекущие пересмотр величины максимальной мощности, но изменяющие схему внешнего электроснабжения энергопринимающих устройств заявителя:</t>
  </si>
  <si>
    <t>1. Подача заявки</t>
  </si>
  <si>
    <t xml:space="preserve">      </t>
  </si>
  <si>
    <t>Образец заявки – Приложение 1.</t>
  </si>
  <si>
    <t>2. Заключение договора.</t>
  </si>
  <si>
    <t>В течение 30 дней со дня получения Заявки, а при присоединении по индивидуальному проекту – со дня утверждения размера платы за технологическое присоединение Сетевая организация направляет Заявителю проект договора в 2 экз.</t>
  </si>
  <si>
    <t>В случае сложного характера присоединения (более 670 кВт) срок увеличивается на срок согласования технических условий с системным оператором.</t>
  </si>
  <si>
    <t>В течение 30 дней от даты получения проекта договора Заявитель подписывает договор и направляет 1 экз. Сетевой организации.</t>
  </si>
  <si>
    <t>В случае несогласия Заявитель в течение 30 дней направляет мотивированный отказ от подписания проекта договора и предложения об изменении проекта договора.</t>
  </si>
  <si>
    <t>В случае отказа от подписания Заявителем  проекта договора, но не ранее чем через 60 дней со дня получения заявителем проекта договора, поданная заявка аннулируется.</t>
  </si>
  <si>
    <t>3. Выполнение сторонами договора мероприятий, предусмотренных договором.</t>
  </si>
  <si>
    <t>4. Получение разрешение органов Госнадзора на допуск в эксплуатацию объектов Заявителя.</t>
  </si>
  <si>
    <t>6. Составление акта о технологическом присоединении, акта разграничения эксплуатационной ответственности и балансовой принадлежности, акта согласования технологической и аварийной брони</t>
  </si>
  <si>
    <t>Акт согласования технологической и аварийной брони</t>
  </si>
  <si>
    <t>- Проект акта согласования аварийной и технологической брони составляет Заявитель и  направляет в Сетевую Организацию в 2 экз.</t>
  </si>
  <si>
    <t>- Сетевая организация в течение 10 рабочих дней согласовывает и 1 экз. направляет Заявителю.</t>
  </si>
  <si>
    <t>- В случае несогласия Сетевая организация подписывает с замечаниями, которые прилагаются к каждому экземпляру акта</t>
  </si>
  <si>
    <t>Приложение 1</t>
  </si>
  <si>
    <t>Юридический адрес:</t>
  </si>
  <si>
    <t>ИНН</t>
  </si>
  <si>
    <t>КПП</t>
  </si>
  <si>
    <t>ОКПО –</t>
  </si>
  <si>
    <t>ОКВЭД –</t>
  </si>
  <si>
    <t>Расчетный счет</t>
  </si>
  <si>
    <t>Кор.счет</t>
  </si>
  <si>
    <t>БИК</t>
  </si>
  <si>
    <t>количество, мощность генераторов и присоединяемых к сети трансформаторов</t>
  </si>
  <si>
    <t>Приложение:</t>
  </si>
  <si>
    <t>1. План расположения энергопринимающих устройств</t>
  </si>
  <si>
    <t>2. Однолинейная схема электрических сетей.</t>
  </si>
  <si>
    <t>3. Перечень и мощность энергопринимающих устройств, которые могут быть присоединены к устройствам противоаварийной автоматики.</t>
  </si>
  <si>
    <t>4. Копия документа, подтверждающего право собственности.</t>
  </si>
  <si>
    <t>5. Доверенность или документы, подтверждающие полномочия представителя Заявителя.</t>
  </si>
  <si>
    <t>6. Предложение по порядку расчетов платы за технологическое присоединение</t>
  </si>
  <si>
    <t xml:space="preserve">1. Реквизиты: </t>
  </si>
  <si>
    <t>2. Наименование и место нахождения энергопринимающих устройств, которые необходимо присоединить к электрическим сетям сетевой организации</t>
  </si>
  <si>
    <t>3. Место нахождение заявителя</t>
  </si>
  <si>
    <t>4. Максимальная мощность энергопринимающих устройств заявителя и их технические характеристики:</t>
  </si>
  <si>
    <t>5. Количество точек присоединения с указанием технических параметров элементов энергопринимающих устройств</t>
  </si>
  <si>
    <t xml:space="preserve">6. Заявляемый уровень надежности энергопринимающих устройств - категория </t>
  </si>
  <si>
    <t>7. Характер нагрузки (вид производственной деятельности) и наличие нагрузок искажающих форму кривой электрического тока и вызывающих несимметрию напряжения в точках присоединения</t>
  </si>
  <si>
    <t>8. Величина и обоснование технологического минимума, технологической и аварийной брони</t>
  </si>
  <si>
    <t>9. Необходимость аварийной и технологической брони</t>
  </si>
  <si>
    <t>проектирование</t>
  </si>
  <si>
    <t>ввод в эксплуатацию</t>
  </si>
  <si>
    <t>10. Сроки проектирования и поэтапного введения в эксплуатацию энергопринимающих устройств (в том числе по этапам и очередям)</t>
  </si>
  <si>
    <t>11. Поэтапное распределение мощности, сроков ввода и сведения о категории надежности электроснабжения при вводе энергопринимающих устройств по этапам и очередям:</t>
  </si>
  <si>
    <t>Заявитель</t>
  </si>
  <si>
    <t>Объем предоставления данных: по Приложению 1</t>
  </si>
  <si>
    <t xml:space="preserve">Юридические лица (максимальная мощность свыше 100 кВт и менее 670 кВт) - п. 1, 2, 3, 4, 5, 6, 7, 10, 11 </t>
  </si>
  <si>
    <t xml:space="preserve">Индивидуальные предприниматели (максимальная мощность свыше 100 кВт и менее 670 кВт) - п. 1, 2, 3, 4, 5, 6, 7, 10, 11 </t>
  </si>
  <si>
    <t xml:space="preserve">Юридические лица (максимальная мощность до 150  кВт) - п. 1, 2, 3, 4,  7, 10, 11 </t>
  </si>
  <si>
    <t xml:space="preserve">Индивидуальные предприниматели (максимальная мощность до 150  кВт) - п. 1, 2, 3, 4, 7, 10, 11 </t>
  </si>
  <si>
    <t xml:space="preserve">Юридические лица (максимальная мощность свыше 15 кВт и до 150 кВт) - п. 1, 2, 3, 4, 7, 10, 11 </t>
  </si>
  <si>
    <t xml:space="preserve">Индивидуальные предприниматели (максимальная мощность свыше 15 кВт до 150 кВт) - п. 1, 2, 3, 4,  7, 10, 11 </t>
  </si>
  <si>
    <t>Временное присоединение (на срок не более 6 месяцев, до 100 кВт) - 1, 2, 3, 4, 7, 10, 11</t>
  </si>
  <si>
    <t>Физические лица (до 15 кВт) - 2, 4, 10, ФИО, данные паспорта, место жительства</t>
  </si>
  <si>
    <t xml:space="preserve">Фактическая максимальная       нагрузка, кВт </t>
  </si>
  <si>
    <t>время простоя по вине сетевой организации, час</t>
  </si>
  <si>
    <t>Дата и время восстанов-ления нормальной  схемы</t>
  </si>
  <si>
    <t>Сведения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6 кВ с дифференциацией по всем уровням напряжения будут предоставлены в течение 7 дней от запроса юридического или физического лица.</t>
  </si>
  <si>
    <t>наличие  объема  свободной  для  технологического  присоединения  потребителей  мощности по центрам питания</t>
  </si>
  <si>
    <t xml:space="preserve">                                                                                                                                                                              Главному энергетику</t>
  </si>
  <si>
    <t>Величина резервируемой максимальной мощности по уровням напряжения в соответствии с Правилами недискриминационного доступа к услугам по передаче электрической энергии и оказания этих услуг</t>
  </si>
  <si>
    <t>Уровень напряжения</t>
  </si>
  <si>
    <t>Максимальная мощность, кВт</t>
  </si>
  <si>
    <t>Фактическая мощность, кВт</t>
  </si>
  <si>
    <t>Резервируемая максимальная мощность, кВт</t>
  </si>
  <si>
    <t>Тариф на услуги по передаче электрической энергии для взаимозачетов между сетевыми организациями, ежегодно утверждается  постановлением РЭК Свердловской области в соответствии с ФЗ от 26.03.2003 № 35-ФЗ «Об электроэнергетике» ПП РФ № 1178 от 29.12.2011 " О ценообразовании в области регулируемых цен ( тарифов)  в электроэнергетике" ( с изменениями) и публикуется в «Областной газете».</t>
  </si>
  <si>
    <r>
      <t xml:space="preserve">Направляем Вам заявку на технологическое присоединение в связи с увеличением присоединяемой мощности на </t>
    </r>
    <r>
      <rPr>
        <u/>
        <sz val="12"/>
        <rFont val="Europe"/>
        <charset val="204"/>
      </rPr>
      <t xml:space="preserve">       к</t>
    </r>
    <r>
      <rPr>
        <sz val="12"/>
        <rFont val="Europe"/>
        <charset val="204"/>
      </rPr>
      <t>Вт:</t>
    </r>
  </si>
  <si>
    <t>Коды по ОКЕИ: 1000 киловатт-часов – 246, мегаватт – 215, тысяча рублей – 384</t>
  </si>
  <si>
    <t>Наименование показателя</t>
  </si>
  <si>
    <t>Код строки</t>
  </si>
  <si>
    <t>В том числе по уровню напряжения</t>
  </si>
  <si>
    <t>Поступление в сеть из других уровней напряжения (трансформация)</t>
  </si>
  <si>
    <t xml:space="preserve">НН </t>
  </si>
  <si>
    <t>Отпуск в сеть других уровней напряжения</t>
  </si>
  <si>
    <t>Хозяйственные нужды организации</t>
  </si>
  <si>
    <t>Генерация на установках организации (совмещение деятельности)</t>
  </si>
  <si>
    <t>Собственное потребление (совмещение деятельности)</t>
  </si>
  <si>
    <t>Небаланс</t>
  </si>
  <si>
    <t>Заявленная мощность</t>
  </si>
  <si>
    <t>Максимальная мощность</t>
  </si>
  <si>
    <t>Резервируемая мощность</t>
  </si>
  <si>
    <t>по одноставочному тарифу</t>
  </si>
  <si>
    <t>мощность</t>
  </si>
  <si>
    <t>компенсация потерь</t>
  </si>
  <si>
    <t>Год</t>
  </si>
  <si>
    <t>Потери в собственных сетях, тыс. кВт*ч</t>
  </si>
  <si>
    <t>АО "РСК"</t>
  </si>
  <si>
    <t>ПС "Генераторная" 110/6 кВ</t>
  </si>
  <si>
    <t>ПС "Волочильная" 110/6 кВ</t>
  </si>
  <si>
    <t>2х25</t>
  </si>
  <si>
    <t>2х32</t>
  </si>
  <si>
    <t>Аннулированные заявки на технологические присоединения</t>
  </si>
  <si>
    <t>Стоимость по договору, руб</t>
  </si>
  <si>
    <t>Наименование участка эл.сети, напряжение, кВ</t>
  </si>
  <si>
    <t>Кол-во заявок</t>
  </si>
  <si>
    <t>Наименование абонента</t>
  </si>
  <si>
    <t>Наименование оборудования  и цеховой №</t>
  </si>
  <si>
    <t>№яч</t>
  </si>
  <si>
    <t>Инвент.№</t>
  </si>
  <si>
    <t>Время выполнения ремонта</t>
  </si>
  <si>
    <t>I квартал</t>
  </si>
  <si>
    <t>II квартал</t>
  </si>
  <si>
    <t>III квартал</t>
  </si>
  <si>
    <t>IV квартал</t>
  </si>
  <si>
    <t>Исполнитель ремонта</t>
  </si>
  <si>
    <t>I</t>
  </si>
  <si>
    <t>II</t>
  </si>
  <si>
    <t>III</t>
  </si>
  <si>
    <t>IV</t>
  </si>
  <si>
    <t>V</t>
  </si>
  <si>
    <t>VI</t>
  </si>
  <si>
    <t>VII</t>
  </si>
  <si>
    <t>VIII</t>
  </si>
  <si>
    <t>IX</t>
  </si>
  <si>
    <t>X</t>
  </si>
  <si>
    <t>XI</t>
  </si>
  <si>
    <t>XII</t>
  </si>
  <si>
    <t>ГПП-1 ОРУ-110кВ</t>
  </si>
  <si>
    <t>план</t>
  </si>
  <si>
    <t>Т/8</t>
  </si>
  <si>
    <t>электроцех</t>
  </si>
  <si>
    <t>факт</t>
  </si>
  <si>
    <t>230414765-66-67</t>
  </si>
  <si>
    <t>Шинный мост, ОПН-6кВ трансформатора Т-1</t>
  </si>
  <si>
    <t>Выключатель СВ 110кВ</t>
  </si>
  <si>
    <t>230414768-69-70</t>
  </si>
  <si>
    <t>Шинный мост, ОПН-6кВ трансформатора Т-2</t>
  </si>
  <si>
    <t>Ограничитель 2ОПН-П-110/56</t>
  </si>
  <si>
    <t>К/1</t>
  </si>
  <si>
    <t>ГПП-3 ОРУ-110 кВ</t>
  </si>
  <si>
    <t>23041433-34-35</t>
  </si>
  <si>
    <t>10000129614 230414636-37</t>
  </si>
  <si>
    <t>ГПП-3 РУ-6кВ</t>
  </si>
  <si>
    <t>Выключатель 6кВ В1 Т1</t>
  </si>
  <si>
    <t>Разъединитель Р 6кВ ТН-5</t>
  </si>
  <si>
    <t>Выключатель 6кВ В2 Т1</t>
  </si>
  <si>
    <t>ТСН-1</t>
  </si>
  <si>
    <t>Воинская часть</t>
  </si>
  <si>
    <t>СВМ-1</t>
  </si>
  <si>
    <t>СР-1</t>
  </si>
  <si>
    <t>СВМ-2</t>
  </si>
  <si>
    <t>СР-2</t>
  </si>
  <si>
    <t>Выключатель 6кВ В4 Т2</t>
  </si>
  <si>
    <t>Разъединитель Р 6кВ ТН-8</t>
  </si>
  <si>
    <t>Выключатель 6кВ В3 Т2</t>
  </si>
  <si>
    <t>Разъединитель Р 6кВ ТН-7</t>
  </si>
  <si>
    <t>трансформатор</t>
  </si>
  <si>
    <t>СР</t>
  </si>
  <si>
    <t>ТП-34А Заводоуправление</t>
  </si>
  <si>
    <t>трансформатор №2</t>
  </si>
  <si>
    <t>ТП-58</t>
  </si>
  <si>
    <t>секция сборных шин 6кВ №2</t>
  </si>
  <si>
    <t>ТП-82</t>
  </si>
  <si>
    <t>Стальконструкция</t>
  </si>
  <si>
    <t>секция сборных шин 6кВ №1</t>
  </si>
  <si>
    <t xml:space="preserve"> Условия договоров по технологическому присоединению</t>
  </si>
  <si>
    <t xml:space="preserve">                                                                                                                                                                              «Синарский трубный завод»</t>
  </si>
  <si>
    <t xml:space="preserve">                        А.А. Гусеву</t>
  </si>
  <si>
    <t>Уважаемый Алексей Адипович!</t>
  </si>
  <si>
    <t xml:space="preserve">ПАСПОРТ УСЛУГИ (ПРОЦЕССА) СЕТЕВОЙ ОРГАНИЗАЦИИ </t>
  </si>
  <si>
    <t>Технологическое присоединение энергопринимающих устройств</t>
  </si>
  <si>
    <r>
      <t xml:space="preserve">Заявителей: </t>
    </r>
    <r>
      <rPr>
        <u/>
        <sz val="12"/>
        <rFont val="Europe"/>
        <charset val="204"/>
      </rPr>
      <t>Юридические лица, индивидуальные предприниматели, физические лица</t>
    </r>
  </si>
  <si>
    <t xml:space="preserve">Порядок определения стоимости услуг (процесса): </t>
  </si>
  <si>
    <r>
      <t xml:space="preserve">Условия оказания услуг (процесса): </t>
    </r>
    <r>
      <rPr>
        <u/>
        <sz val="12"/>
        <rFont val="Europe"/>
        <charset val="204"/>
      </rPr>
      <t>Необходимость осуществить технологическое присоединение, реконструкцию энергопринимающих устройств и увеличение объема максимальной мощности, а также изменить категорию надежности электроснабжения, точки присоединения, виды производственной деятельности, не влекущие пересмотр (увеличение) максимальной мощности, но изменяющие схему внешнего электроснабжения энергопринимающих устройств заявителя</t>
    </r>
  </si>
  <si>
    <r>
      <t xml:space="preserve">Порядок оказания услуг по технологическому присоединению </t>
    </r>
    <r>
      <rPr>
        <u/>
        <sz val="12"/>
        <rFont val="Europe"/>
        <charset val="204"/>
      </rPr>
      <t>на основании «Правил технологического присоединения», утвержденных Постановлением Правительства РФ № 861 от 27.12.2004г. (с изменениями и дополнениями).</t>
    </r>
  </si>
  <si>
    <t>Этап</t>
  </si>
  <si>
    <t>Содержание / Условия этапа</t>
  </si>
  <si>
    <t>Форма предоставления</t>
  </si>
  <si>
    <t>Срок  исполнения</t>
  </si>
  <si>
    <t>1.</t>
  </si>
  <si>
    <t>Направление заявки на технологическое присоединение</t>
  </si>
  <si>
    <t>Предоставление заявителем всех требуемых законодательством сведений и документов / проверка соблюдения требований к полноте указанных сведений и приложенных к заявке документов</t>
  </si>
  <si>
    <t>Первичная обработка заявки</t>
  </si>
  <si>
    <r>
      <t>При очном обращении</t>
    </r>
    <r>
      <rPr>
        <sz val="12"/>
        <rFont val="Europe"/>
        <charset val="204"/>
      </rPr>
      <t xml:space="preserve">  - не более 30 минут;</t>
    </r>
  </si>
  <si>
    <r>
      <t>При поступлении по почте</t>
    </r>
    <r>
      <rPr>
        <sz val="12"/>
        <rFont val="Europe"/>
        <charset val="204"/>
      </rPr>
      <t xml:space="preserve"> – в течение 1 дня</t>
    </r>
  </si>
  <si>
    <t>Основная обработка заявки</t>
  </si>
  <si>
    <t>1 рабочий день от даты получения заявки и пакета документов</t>
  </si>
  <si>
    <t>Подготовка и направление уведомления заявителю о недостающих сведениях и документов</t>
  </si>
  <si>
    <t>5 рабочих дней от даты получения (регистрации) заявки</t>
  </si>
  <si>
    <t>2.</t>
  </si>
  <si>
    <t>Заключение договора об осуществлении технологического присоединения к электрическим сетям</t>
  </si>
  <si>
    <t xml:space="preserve">Направление для подписания заполненного и подписанного проекта договора в 2-х экземплярах, с приложением технических условий, уведомление о возможности временного технологического присоединения </t>
  </si>
  <si>
    <r>
      <t>Для заявителей до 150 кВт</t>
    </r>
    <r>
      <rPr>
        <sz val="12"/>
        <rFont val="Europe"/>
        <charset val="204"/>
      </rPr>
      <t xml:space="preserve"> – в течение 15 дней со дня получения заявки;</t>
    </r>
  </si>
  <si>
    <r>
      <t>При присоединении по индивидуальному проекту</t>
    </r>
    <r>
      <rPr>
        <sz val="12"/>
        <rFont val="Europe"/>
        <charset val="204"/>
      </rPr>
      <t xml:space="preserve"> – в течение 5 дней со дня утверждения платы за технологическое присоединение РЭК;</t>
    </r>
  </si>
  <si>
    <r>
      <t>Для заявителей от 150 кВт</t>
    </r>
    <r>
      <rPr>
        <sz val="12"/>
        <rFont val="Europe"/>
        <charset val="204"/>
      </rPr>
      <t xml:space="preserve"> – в течение 30 дней от получения заявки</t>
    </r>
  </si>
  <si>
    <t>Заявитель подписывает оба экземпляра проекта договора и направляет 1 экземпляр договора сетевой организации, либо направляет мотивированный отказ от подписания проекта договора и предложения об изменении проекта договора</t>
  </si>
  <si>
    <t>В течение 30 дней от даты получения проекта договора</t>
  </si>
  <si>
    <t>3.</t>
  </si>
  <si>
    <t xml:space="preserve">Применение тарифа на технологическое присоединение </t>
  </si>
  <si>
    <t xml:space="preserve">Оформление сетевой организацией счета на оплату </t>
  </si>
  <si>
    <t>В соответствии с условиями договора</t>
  </si>
  <si>
    <t>4.</t>
  </si>
  <si>
    <t>Выполнение сторонами договора мероприятий, предусмотренных договором</t>
  </si>
  <si>
    <t>В течение 2 лет, если иное не предусмотрено договором.</t>
  </si>
  <si>
    <t>5.</t>
  </si>
  <si>
    <t>Осуществление сетевой организацией фактического присоединения объектов заявителя к электрическим сетям</t>
  </si>
  <si>
    <t>Комплекс технических и организационных мероприятий, обеспечивающих подключение объектов заявителя к сетям электроснабжения сетевой организации, без осуществления фактической подачи (приёма) напряжения на объекты заявителя</t>
  </si>
  <si>
    <r>
      <t xml:space="preserve">Фиксация коммутационных аппаратов в положении </t>
    </r>
    <r>
      <rPr>
        <i/>
        <sz val="12"/>
        <rFont val="Europe"/>
        <charset val="204"/>
      </rPr>
      <t>«отключено»</t>
    </r>
  </si>
  <si>
    <t>Не позднее 15 рабочих дней от дня проведения осмотра</t>
  </si>
  <si>
    <t>6.</t>
  </si>
  <si>
    <t>Осуществление фактического приема (подачи) напряжения</t>
  </si>
  <si>
    <t>Осмотр сетевой организацией (с участием заявителя) присоединяемых установок заявителя, включая вводные распределительные устройства, с выдачей акта осмотра (обследования) энергопринимающих устройств заявителя</t>
  </si>
  <si>
    <r>
      <t xml:space="preserve">Фиксация коммутационных аппаратов в положении </t>
    </r>
    <r>
      <rPr>
        <i/>
        <sz val="12"/>
        <rFont val="Europe"/>
        <charset val="204"/>
      </rPr>
      <t>«включено»</t>
    </r>
  </si>
  <si>
    <t>7.</t>
  </si>
  <si>
    <t>Исполнение сторонами надлежащим образом обязательств по договору об осуществлении технологического присоединения, уведомление заявителем о выполнении технических условий.</t>
  </si>
  <si>
    <t>Подготовка и направление договора об осуществлении технологического присоединения заявителю. При сложном характере присоединения (более 670 кВт) согласование с системным оператором.</t>
  </si>
  <si>
    <t>Заявитель исполняет указанные обязательства в пределах границ участка, на котором расположены присоединяемые энергопринимающие устройства заявителя.Сетевая организация исполняет указанные обязательства (в том числе урегулирование отношений с иными лицами) до границ участка, на котором расположены присоединяемые энергопринимающие устройства заявителя.</t>
  </si>
  <si>
    <t xml:space="preserve">Разработка проектной документации;Выполнение сторонами технических условий;Проверка сетевой организацией выполнения заявителем технических условий;Осуществление сетевой организацией мероприятий по подключению энергопринимающих устройств заявителя под действие аппаратуры противоаварийной автоматики;Допуск в эксплуатацию установленных приборов учета </t>
  </si>
  <si>
    <t>Составление акта о технологическом присоединении, акта разграничения балансовой принадлежности, акта разграничения эксплуатационной ответственности сторон</t>
  </si>
  <si>
    <t>Подписание заявителем акта о технологическом присоединении, акта разграничения балансовой принадлежности, акта эксплуатационной ответственности сторон, либо предоставить мотивированный отказ от подписания актов</t>
  </si>
  <si>
    <t xml:space="preserve"> до 15 числа расчетного месяца оплачивает 20% от суммы платажа.</t>
  </si>
  <si>
    <t xml:space="preserve"> до 30(31) числа расчетного месяца оплачивает 50% от суммы платажа.</t>
  </si>
  <si>
    <t>окончательный расчетпроизводится до 30 числа следующего за расчетным.</t>
  </si>
  <si>
    <t>Расчетным периодом для оплаты оказываемых услуг является один календарный месяц:</t>
  </si>
  <si>
    <t>ПАО "Синарский трубный завод" осуществляет услуги по передаче электроэнергии смежным сетевым организациям и конечным потребителям в городе Каменск-Уральский на основании актов разгранечения балансовой принадлежности и эксплуатационной ответственности.</t>
  </si>
  <si>
    <t xml:space="preserve">11. п.б абз. 12 Перечень зон деятельности </t>
  </si>
  <si>
    <t>Стандарт раскрытие информации</t>
  </si>
  <si>
    <t>Приложение № 3</t>
  </si>
  <si>
    <t>(наименование сетевой организации)</t>
  </si>
  <si>
    <t>Приложение № 4</t>
  </si>
  <si>
    <t>Приложение № 5</t>
  </si>
  <si>
    <t>Строительство центров питания и подстанций уровнем напряжения 35 кВ и выше</t>
  </si>
  <si>
    <t>Строительство пунктов секционирования (распределенных пунктов)</t>
  </si>
  <si>
    <t>35 кВ</t>
  </si>
  <si>
    <t>1 - 20 кВ</t>
  </si>
  <si>
    <t>0,4 кВ</t>
  </si>
  <si>
    <t>Строительство воздушных линий электропередачи:</t>
  </si>
  <si>
    <t>Строительство кабельных линий электропередачи:</t>
  </si>
  <si>
    <t>От 8900 кВт - всего</t>
  </si>
  <si>
    <t>До 15 кВт - всего</t>
  </si>
  <si>
    <t>35 кВ
и выше</t>
  </si>
  <si>
    <t>Количество договоров (штук)</t>
  </si>
  <si>
    <t>И Н Ф О Р М А Ц И Я</t>
  </si>
  <si>
    <t>Объекты генерации</t>
  </si>
  <si>
    <t>Категория заявителей</t>
  </si>
  <si>
    <t>ТИПОВОЙ ДОГОВОР</t>
  </si>
  <si>
    <t>об осуществлении технологического присоединения</t>
  </si>
  <si>
    <t>к электрическим сетям</t>
  </si>
  <si>
    <t>(для юридических лиц или индивидуальных предпринимателей</t>
  </si>
  <si>
    <t>в целях технологического присоединения энергопринимающих</t>
  </si>
  <si>
    <t>устройств, максимальная мощность которых составляет до 15</t>
  </si>
  <si>
    <t>кВт включительно (с учетом ранее присоединенных в данной</t>
  </si>
  <si>
    <t>точке присоединения энергопринимающих устройств)</t>
  </si>
  <si>
    <t>___________________________ «__» _____________ 20__ г.</t>
  </si>
  <si>
    <t>(место заключения договора) (дата заключения договора)</t>
  </si>
  <si>
    <t>_______________________________________________________________,</t>
  </si>
  <si>
    <t>именуемая в дальнейшем сетевой организацией, в лице</t>
  </si>
  <si>
    <t>_____________________________________________________________,</t>
  </si>
  <si>
    <t>(должность, фамилия, имя, отчество)</t>
  </si>
  <si>
    <t>действующего на основании</t>
  </si>
  <si>
    <t>_________________________________________________</t>
  </si>
  <si>
    <t>_________________________________________________________________,</t>
  </si>
  <si>
    <t>(наименование и реквизиты документа)</t>
  </si>
  <si>
    <t>с одной стороны, и</t>
  </si>
  <si>
    <t>________________________________________________________</t>
  </si>
  <si>
    <t>(полное наименование юридического лица,</t>
  </si>
  <si>
    <t>номер записи в Едином государственном</t>
  </si>
  <si>
    <t>__________________________________________________________________</t>
  </si>
  <si>
    <t>реестре юридических лиц с указанием фамилии, имени, отчества лица,</t>
  </si>
  <si>
    <t>действующего от имени этого юридического лица,</t>
  </si>
  <si>
    <t>наименования и реквизитов документа, на основании которого</t>
  </si>
  <si>
    <t>он действует, либо фамилия, имя, отчество</t>
  </si>
  <si>
    <t>индивидуального предпринимателя, номер записи в Едином</t>
  </si>
  <si>
    <t>государственном реестре</t>
  </si>
  <si>
    <t>__________________________________________________________________,</t>
  </si>
  <si>
    <t>индивидуальных предпринимателей и дата ее внесения в реестр)</t>
  </si>
  <si>
    <t>именуемый в дальнейшем заявителем, с другой стороны, вместе</t>
  </si>
  <si>
    <t>именуемые</t>
  </si>
  <si>
    <t>Сторонами, заключили настоящий договор о нижеследующем:</t>
  </si>
  <si>
    <t>I. Предмет договора</t>
  </si>
  <si>
    <t>1. По настоящему договору сетевая организация принимает на себя</t>
  </si>
  <si>
    <t>обязательства по осуществлению технологического присоединения</t>
  </si>
  <si>
    <t>энергопринимающих устройств заявителя (далее - технологическое</t>
  </si>
  <si>
    <t>присоединение)</t>
  </si>
  <si>
    <t>____________________________________________________________</t>
  </si>
  <si>
    <t>(наименование энергопринимающих устройств)</t>
  </si>
  <si>
    <t>в том числе по обеспечению готовности объектов электросетевого</t>
  </si>
  <si>
    <t>хозяйства (включая их проектирование, строительство, реконструкцию) к</t>
  </si>
  <si>
    <t>присоединению энергопринимающих устройств, урегулированию</t>
  </si>
  <si>
    <t>отношений с третьими лицами в случае необходимости строительства</t>
  </si>
  <si>
    <t>(модернизации) такими лицами принадлежащих им объектов</t>
  </si>
  <si>
    <t>электросетевого хозяйства (энергопринимающих устройств, объектов</t>
  </si>
  <si>
    <t>электроэнергетики), с учетом</t>
  </si>
  <si>
    <t>следующих характеристик:</t>
  </si>
  <si>
    <t>максимальная мощность присоединяемых энергопринимающих</t>
  </si>
  <si>
    <t>устройств ________ (кВт);</t>
  </si>
  <si>
    <t>категория надежности _______;</t>
  </si>
  <si>
    <t>класс напряжения электрических сетей, к которым осуществляется</t>
  </si>
  <si>
    <t>присоединение _____ (кВ);</t>
  </si>
  <si>
    <t>максимальная мощность ранее присоединенных энергопринимающих</t>
  </si>
  <si>
    <t>устройств ___________ кВт &lt;1&gt;.</t>
  </si>
  <si>
    <t>Заявитель обязуется оплатить расходы на технологическое</t>
  </si>
  <si>
    <t>присоединение в соответствии с условиями настоящего договора.</t>
  </si>
  <si>
    <t>2. Технологическое присоединение необходимо для электроснабжения</t>
  </si>
  <si>
    <t>______________________________________________________________,</t>
  </si>
  <si>
    <t>(наименование объектов заявителя)</t>
  </si>
  <si>
    <t>расположенных (которые будут располагаться)</t>
  </si>
  <si>
    <t>__________________________________________________________________.</t>
  </si>
  <si>
    <t>(место нахождения объектов заявителя)</t>
  </si>
  <si>
    <t>3. Точка (точки) присоединения указана в технических условиях для</t>
  </si>
  <si>
    <t>присоединения к электрическим сетям (далее - технические условия) и</t>
  </si>
  <si>
    <t>располагается на расстоянии ______ метров &lt;2&gt; от границы участка</t>
  </si>
  <si>
    <t>заявителя, на котором располагаются (будут располагаться) присоединяемые</t>
  </si>
  <si>
    <t>объекты заявителя.</t>
  </si>
  <si>
    <t>4. Технические условия являются неотъемлемой частью настоящего</t>
  </si>
  <si>
    <t>договора и приведены в приложении.</t>
  </si>
  <si>
    <t>Срок действия технических условий составляет _______ год (года) &lt;3&gt;</t>
  </si>
  <si>
    <t>со дня заключения настоящего договора.</t>
  </si>
  <si>
    <t>5. Срок выполнения мероприятий по технологическому присоединению</t>
  </si>
  <si>
    <t>составляет __________ &lt;4&gt; со дня заключения настоящего договора.</t>
  </si>
  <si>
    <t>II. Обязанности Сторон</t>
  </si>
  <si>
    <t>6. Сетевая организация обязуется:</t>
  </si>
  <si>
    <t>надлежащим образом исполнить обязательства по настоящему договору,</t>
  </si>
  <si>
    <t>в том числе по выполнению возложенных на сетевую организацию</t>
  </si>
  <si>
    <t>мероприятий по технологическому присоединению (включая урегулирование</t>
  </si>
  <si>
    <t>отношений с иными лицами) до границ участка, на котором расположены</t>
  </si>
  <si>
    <t>присоединяемые энергопринимающие устройства заявителя, указанные в</t>
  </si>
  <si>
    <t>технических условиях;</t>
  </si>
  <si>
    <t>в течение ____ рабочих дней со дня уведомления заявителем сетевой</t>
  </si>
  <si>
    <t>организации о выполнении им технических условий осуществить проверку</t>
  </si>
  <si>
    <t>выполнения технических условий заявителем, провести с участием заявителя</t>
  </si>
  <si>
    <t>осмотр (обследование) присоединяемых энергопринимающих устройств</t>
  </si>
  <si>
    <t>заявителя;</t>
  </si>
  <si>
    <t>не позднее ________ рабочих дней со дня проведения осмотра</t>
  </si>
  <si>
    <t>(обследования), указанного в абзаце третьем настоящего пункта, с</t>
  </si>
  <si>
    <t>соблюдением срока, установленного пунктом 5 настоящего договора,</t>
  </si>
  <si>
    <t>осуществить фактическое присоединение энергопринимающих устройств</t>
  </si>
  <si>
    <t>заявителя к электрическим сетям, фактический прием (подачу) напряжения и</t>
  </si>
  <si>
    <t>мощности, составить при участии заявителя акт разграничения границ</t>
  </si>
  <si>
    <t>балансовой принадлежности сторон, акт разграничения эксплуатационной</t>
  </si>
  <si>
    <t>ответственности сторон, акт об осуществлении технологического</t>
  </si>
  <si>
    <t>присоединения и направить их заявителю.</t>
  </si>
  <si>
    <t>7. Сетевая организация при невыполнении заявителем технических</t>
  </si>
  <si>
    <t>условий в согласованный срок и наличии на дату окончания срока их</t>
  </si>
  <si>
    <t>действия технической возможности технологического присоединения вправе</t>
  </si>
  <si>
    <t>по обращению заявителя продлить срок действия технических условий. При</t>
  </si>
  <si>
    <t>этом дополнительная плата не взимается.</t>
  </si>
  <si>
    <t>8. Заявитель обязуется:</t>
  </si>
  <si>
    <t>в том числе по выполнению возложенных на заявителя мероприятий по</t>
  </si>
  <si>
    <t>технологическому присоединению в пределах границ участка, на котором</t>
  </si>
  <si>
    <t>расположены присоединяемые энергопринимающие устройства заявителя,</t>
  </si>
  <si>
    <t>указанные в технических условиях;</t>
  </si>
  <si>
    <t>после выполнения мероприятий по технологическому присоединению в</t>
  </si>
  <si>
    <t>пределах границ участка заявителя, предусмотренных техническими</t>
  </si>
  <si>
    <t>условиями, уведомить сетевую организацию о выполнении технических</t>
  </si>
  <si>
    <t>условий;</t>
  </si>
  <si>
    <t>принять участие в осмотре (обследовании) присоединяемых</t>
  </si>
  <si>
    <t>энергопринимающих устройств сетевой организацией;</t>
  </si>
  <si>
    <t>после осуществления сетевой организацией фактического</t>
  </si>
  <si>
    <t>присоединения энергопринимающих устройств заявителя к электрическим</t>
  </si>
  <si>
    <t>сетям, фактического приема (подачи) напряжения и мощности подписать акт</t>
  </si>
  <si>
    <t>разграничения границ балансовой принадлежности сторон, акт</t>
  </si>
  <si>
    <t>разграничения эксплуатационной ответственности сторон, акт об</t>
  </si>
  <si>
    <t>осуществлении технологического присоединения либо представить</t>
  </si>
  <si>
    <t>мотивированный отказ от подписания в течение ______ рабочих дней со дня</t>
  </si>
  <si>
    <t>получения указанных актов от сетевой организации;</t>
  </si>
  <si>
    <t>надлежащим образом исполнять указанные в разделе III настоящего</t>
  </si>
  <si>
    <t>договора обязательства по оплате расходов на технологическое</t>
  </si>
  <si>
    <t>присоединение;</t>
  </si>
  <si>
    <t>уведомить сетевую организацию о направлении заявок в иные сетевые</t>
  </si>
  <si>
    <t>организации при технологическом присоединении энергопринимающих</t>
  </si>
  <si>
    <t>устройств, в отношении которых применяется категория надежности</t>
  </si>
  <si>
    <t>электроснабжения, предусматривающая использование 2 и более источников</t>
  </si>
  <si>
    <t>электроснабжения.</t>
  </si>
  <si>
    <t>9. Заявитель вправе при невыполнении им технических условий в</t>
  </si>
  <si>
    <t>согласованный срок и наличии на дату окончания срока их действия</t>
  </si>
  <si>
    <t>технической возможности технологического присоединения обратиться в</t>
  </si>
  <si>
    <t>сетевую организацию с просьбой о продлении срока действия технических</t>
  </si>
  <si>
    <t>условий.</t>
  </si>
  <si>
    <t>III. Плата за технологическое присоединение</t>
  </si>
  <si>
    <t>и порядок расчетов</t>
  </si>
  <si>
    <t>10. Размер платы за технологическое присоединение определяется &lt;5&gt;</t>
  </si>
  <si>
    <t>в соответствии с решением</t>
  </si>
  <si>
    <t>_________</t>
  </si>
  <si>
    <t>(наименование органа исполнительной власти в области государственного</t>
  </si>
  <si>
    <t>регулирования тарифов)</t>
  </si>
  <si>
    <t>от ___________ N ________ и составляет _________ рублей ______ копеек.</t>
  </si>
  <si>
    <t>11. Внесение платы за технологическое присоединение осуществляется</t>
  </si>
  <si>
    <t>заявителем в следующем порядке:</t>
  </si>
  <si>
    <t>___________________________________________</t>
  </si>
  <si>
    <t>(указываются порядок и сроки внесения платы</t>
  </si>
  <si>
    <t>за технологическое присоединение)</t>
  </si>
  <si>
    <t>12. Датой исполнения обязательства заявителя по оплате расходов на</t>
  </si>
  <si>
    <t>технологическое присоединение считается дата внесения денежных средств в</t>
  </si>
  <si>
    <t>кассу или на расчетный счет сетевой организации.</t>
  </si>
  <si>
    <t>IV. Разграничение балансовой принадлежности электрических</t>
  </si>
  <si>
    <t>сетей и эксплуатационной ответственности Сторон</t>
  </si>
  <si>
    <t>13. Заявитель несет балансовую и эксплуатационную ответственность в</t>
  </si>
  <si>
    <t>границах своего участка, сетевая организация - до границ участка заявителя</t>
  </si>
  <si>
    <t>&lt;6&gt;.</t>
  </si>
  <si>
    <t>V. Условия изменения, расторжения договора</t>
  </si>
  <si>
    <t>и ответственность Сторон</t>
  </si>
  <si>
    <t>14. Настоящий договор может быть изменен по письменному</t>
  </si>
  <si>
    <t>соглашению Сторон или в судебном порядке.</t>
  </si>
  <si>
    <t>15. Настоящий договор может быть расторгнут по требованию одной из</t>
  </si>
  <si>
    <t>Сторон по основаниям, предусмотренным Гражданским кодексом</t>
  </si>
  <si>
    <t>Российской Федерации.</t>
  </si>
  <si>
    <t>16. Заявитель вправе при нарушении сетевой организацией указанных в</t>
  </si>
  <si>
    <t>настоящем договоре сроков технологического присоединения в</t>
  </si>
  <si>
    <t>одностороннем порядке расторгнуть настоящий договор.</t>
  </si>
  <si>
    <t>Нарушение заявителем установленного договором срока осуществления</t>
  </si>
  <si>
    <t>мероприятий по технологическому присоединению (в случае если</t>
  </si>
  <si>
    <t>техническими условиями предусмотрен поэтапный ввод в работу</t>
  </si>
  <si>
    <t>энергопринимающих устройств - мероприятий, предусмотренных очередным</t>
  </si>
  <si>
    <t>этапом) на 12 и более месяцев при условии, что сетевой организацией в</t>
  </si>
  <si>
    <t>полном объеме выполнены мероприятия по технологическому</t>
  </si>
  <si>
    <t>присоединению, срок осуществления которых по договору наступает ранее</t>
  </si>
  <si>
    <t>указанного нарушенного заявителем срока осуществления мероприятий по</t>
  </si>
  <si>
    <t>технологическому присоединению, может служить основанием для</t>
  </si>
  <si>
    <t>расторжения договора по требованию сетевой организации по решению суда.</t>
  </si>
  <si>
    <t>17. Сторона договора, нарушившая срок осуществления мероприятий по</t>
  </si>
  <si>
    <t>технологическому присоединению, предусмотренный договором, обязана</t>
  </si>
  <si>
    <t>уплатить другой стороне неустойку, равную 0,5 процента от указанного</t>
  </si>
  <si>
    <t>общего размера платы за каждый день просрочки. При этом совокупный</t>
  </si>
  <si>
    <t>размер такой неустойки при нарушении срока осуществления мероприятий</t>
  </si>
  <si>
    <t>по технологическому присоединению заявителем не может превышать</t>
  </si>
  <si>
    <t>размер неустойки, определенный в предусмотренном настоящим абзацем</t>
  </si>
  <si>
    <t>порядке за год просрочки.</t>
  </si>
  <si>
    <t>Сторона договора, нарушившая срок осуществления мероприятий по</t>
  </si>
  <si>
    <t>уплатить понесенные другой стороной договора расходы, связанные с</t>
  </si>
  <si>
    <t>необходимостью принудительного взыскания неустойки, предусмотренной</t>
  </si>
  <si>
    <t>абзацем первым настоящего пункта, в случае необоснованного уклонения</t>
  </si>
  <si>
    <t>либо отказа от ее уплаты.</t>
  </si>
  <si>
    <t>18. За неисполнение или ненадлежащее исполнение обязательств по</t>
  </si>
  <si>
    <t>настоящему договору Стороны несут ответственность в соответствии с</t>
  </si>
  <si>
    <t>законодательством Российской Федерации.</t>
  </si>
  <si>
    <t>19. Стороны освобождаются от ответственности за частичное или</t>
  </si>
  <si>
    <t>полное неисполнение обязательств по настоящему договору, если оно</t>
  </si>
  <si>
    <t>явилось следствием обстоятельств непреодолимой силы, возникших после</t>
  </si>
  <si>
    <t>подписания Сторонами настоящего договора и оказывающих</t>
  </si>
  <si>
    <t>непосредственное воздействие на выполнение Сторонами обязательств по</t>
  </si>
  <si>
    <t>настоящему договору.</t>
  </si>
  <si>
    <t>VI. Порядок разрешения споров</t>
  </si>
  <si>
    <t>20. Споры, которые могут возникнуть при исполнении, изменении и</t>
  </si>
  <si>
    <t>расторжении настоящего договора, Стороны разрешают в соответствии с</t>
  </si>
  <si>
    <t>VII. Заключительные положения</t>
  </si>
  <si>
    <t>21. Настоящий договор считается заключенным с даты поступления</t>
  </si>
  <si>
    <t>подписанного заявителем экземпляра настоящего договора в сетевую</t>
  </si>
  <si>
    <t>организацию.</t>
  </si>
  <si>
    <t>22. Настоящий договор составлен и подписан в двух экземплярах, по</t>
  </si>
  <si>
    <t>одному для каждой из Сторон.</t>
  </si>
  <si>
    <t>Реквизиты Сторон</t>
  </si>
  <si>
    <t>Сетевая организация ____________________________________</t>
  </si>
  <si>
    <t>(наименование сетевой организации) ____________________________________</t>
  </si>
  <si>
    <t>(место нахождения)</t>
  </si>
  <si>
    <t>ИНН/КПП ___________________________ ____________________________________</t>
  </si>
  <si>
    <t>р/с __________________________________</t>
  </si>
  <si>
    <t>к/с __________________________________ ____________________________________</t>
  </si>
  <si>
    <t>(должность, фамилия, имя, отчество</t>
  </si>
  <si>
    <t>лица, ____________________________________</t>
  </si>
  <si>
    <t>действующего от имени сетевой</t>
  </si>
  <si>
    <t>организации)</t>
  </si>
  <si>
    <t>Заявитель ____________________________________</t>
  </si>
  <si>
    <t>(для юридических лиц - полное</t>
  </si>
  <si>
    <t>наименование) ____________________________________</t>
  </si>
  <si>
    <t>(номер записи в Едином государственном</t>
  </si>
  <si>
    <t>реестре юридических лиц)</t>
  </si>
  <si>
    <t>ИНН ________________________________ ____________________________________</t>
  </si>
  <si>
    <t>действующего от имени юридического</t>
  </si>
  <si>
    <t>лица) ____________________________________ ____________________________________</t>
  </si>
  <si>
    <t>(место нахождения) ____________________________________</t>
  </si>
  <si>
    <t>(для индивидуальных предпринимателей - фамилия, имя, отчество) ____________________________________</t>
  </si>
  <si>
    <t>реестре индивидуальных</t>
  </si>
  <si>
    <t>предпринимателей и дата ее внесения в</t>
  </si>
  <si>
    <t>реестр) ____________________________________</t>
  </si>
  <si>
    <t>(серия, номер и дата выдачи паспорта или ____________________________________</t>
  </si>
  <si>
    <t>иного документа, удостоверяющего</t>
  </si>
  <si>
    <t>личность в соответствии с</t>
  </si>
  <si>
    <t>законодательством Российской</t>
  </si>
  <si>
    <t>Федерации)</t>
  </si>
  <si>
    <t>(для Заявителей в целях временного технологического присоединения по III категории</t>
  </si>
  <si>
    <t>надежности электроснабжения на уровне напряжения ниже 35 кВ, осуществляемое на</t>
  </si>
  <si>
    <t>ограниченный период времени для обеспечения электроснабжения энергопринимающих</t>
  </si>
  <si>
    <t>устройств)</t>
  </si>
  <si>
    <t>____________________________ "__" _______________ 20__ г.</t>
  </si>
  <si>
    <t>(место заключения Договора) (дата заключения Договора)</t>
  </si>
  <si>
    <t>(наименование Сетевой организации)</t>
  </si>
  <si>
    <t>именуемая(ый) в дальнейшем «Сетевая организация», в лице _______________</t>
  </si>
  <si>
    <t>(должность, фамилия, имя, отчество) действующего на основании</t>
  </si>
  <si>
    <t>с одной стороны, и __________________________________________________</t>
  </si>
  <si>
    <t>(полное наименование юридического лица, номер записи</t>
  </si>
  <si>
    <r>
      <t>в Едином государственном реестре юридических лиц с указанием фамилии</t>
    </r>
    <r>
      <rPr>
        <sz val="14"/>
        <color rgb="FF000000"/>
        <rFont val="Times New Roman"/>
        <family val="1"/>
        <charset val="204"/>
      </rPr>
      <t>,</t>
    </r>
  </si>
  <si>
    <t>имени, отчества лица, действующего от имени этого юридического лица,</t>
  </si>
  <si>
    <t>наименования и реквизитов документа, на основании которого он действует,</t>
  </si>
  <si>
    <t>либо фамилия, имя, отчество индивидуального предпринимателя, номер записи в Едином</t>
  </si>
  <si>
    <t>государственном реестре индивидуальных предпринимателей и дата ее внесения в реестр)</t>
  </si>
  <si>
    <t>именуемый(ая, ое) в дальнейшем «Заявитель», с другой стороны, вместе</t>
  </si>
  <si>
    <t>именуемые «Стороны», заключили настоящий Договор о нижеследующем:</t>
  </si>
  <si>
    <t>I. Предмет Договора</t>
  </si>
  <si>
    <t>1. По настоящему Договору Сетевая организация принимает на себя</t>
  </si>
  <si>
    <t>энергопринимающих устройств Заявителя (далее – технологическое</t>
  </si>
  <si>
    <t>присоединение) ____________________________________________________</t>
  </si>
  <si>
    <t>с учетом следующих характеристик:</t>
  </si>
  <si>
    <r>
      <t>устройств ________ (кВт);</t>
    </r>
    <r>
      <rPr>
        <sz val="12"/>
        <color rgb="FF000000"/>
        <rFont val="Times New Roman"/>
        <family val="1"/>
        <charset val="204"/>
      </rPr>
      <t xml:space="preserve"> 2</t>
    </r>
  </si>
  <si>
    <t>технологическое присоединение _____ (кВ);</t>
  </si>
  <si>
    <t>устройств ___________ кВт.</t>
  </si>
  <si>
    <t>присоединение в соответствии с условиями настоящего Договора.</t>
  </si>
  <si>
    <t>(наименование объектов Заявителя)</t>
  </si>
  <si>
    <t>___________________________________________________________________.</t>
  </si>
  <si>
    <t>(место нахождения объектов Заявителя)</t>
  </si>
  <si>
    <t>3. Точка(и) присоединения указана(ы) в технических условиях для</t>
  </si>
  <si>
    <t>присоединения к электрическим сетям (далее - технические условия).</t>
  </si>
  <si>
    <t>Договора и приведены в приложении.</t>
  </si>
  <si>
    <t>Срок действия технических условий составляет _______ месяцев(а) со</t>
  </si>
  <si>
    <t>дня заключения настоящего Договора.</t>
  </si>
  <si>
    <t>составляет _____________ со дня заключения настоящего Договора.</t>
  </si>
  <si>
    <t>надлежащим образом исполнить обязательства по настоящему</t>
  </si>
  <si>
    <t>Договору, в том числе по выполнению возложенных на Сетевую организацию</t>
  </si>
  <si>
    <t>мероприятий по технологическому присоединению, указанные в технических</t>
  </si>
  <si>
    <t>условиях;</t>
  </si>
  <si>
    <t>в течение 2 рабочих дней со дня уведомления Заявителем Сетевой</t>
  </si>
  <si>
    <t>выполнения технических условий Заявителем, провести с участием Заявителя</t>
  </si>
  <si>
    <t>Заявителя;</t>
  </si>
  <si>
    <t>не позднее 2 рабочих дней со дня проведения осмотра (обследования),</t>
  </si>
  <si>
    <t>указанного в абзаце третьем настоящего пункта, с соблюдением срока,</t>
  </si>
  <si>
    <t>установленного пунктом 5 настоящего Договора, осуществить фактическое</t>
  </si>
  <si>
    <t>присоединение энергопринимающих устройств Заявителя к электрическим</t>
  </si>
  <si>
    <t>сетям, фактический прием (подачу) напряжения и мощности, составить при</t>
  </si>
  <si>
    <t>участии Заявителя Акт разграничения границ балансовой принадлежности</t>
  </si>
  <si>
    <t>сторон, Акт разграничения эксплуатационной ответственности сторон, Акт об</t>
  </si>
  <si>
    <t>осуществлении технологического присоединения и направить их Заявителю.</t>
  </si>
  <si>
    <t>7. Сетевая организация при невыполнении Заявителем технических</t>
  </si>
  <si>
    <t>условий в согласованный срок и наличии на дату окончания срока их действия</t>
  </si>
  <si>
    <r>
      <t>технической возможности технологического присоединения вправе по</t>
    </r>
    <r>
      <rPr>
        <sz val="12"/>
        <color rgb="FF000000"/>
        <rFont val="Times New Roman"/>
        <family val="1"/>
        <charset val="204"/>
      </rPr>
      <t xml:space="preserve"> 3</t>
    </r>
  </si>
  <si>
    <t>обращению Заявителя продлить срок действия технических условий. При этом</t>
  </si>
  <si>
    <t>дополнительная плата не взимается.</t>
  </si>
  <si>
    <t>Договору, в том числе по выполнению возложенных на Заявителя</t>
  </si>
  <si>
    <t>после выполнения мероприятий по технологическому присоединению,</t>
  </si>
  <si>
    <t>предусмотренных техническими условиями, уведомить Сетевую организацию</t>
  </si>
  <si>
    <t>о выполнении технических условий;</t>
  </si>
  <si>
    <t>энергопринимающих устройств Сетевой организацией;</t>
  </si>
  <si>
    <t>после осуществления Сетевой организацией фактического</t>
  </si>
  <si>
    <t>присоединения энергопринимающих устройств Заявителя к электрическим</t>
  </si>
  <si>
    <t>сетям, фактического приема (подачи) напряжения и мощности подписать Акт</t>
  </si>
  <si>
    <t>разграничения границ балансовой принадлежности сторон, Акт разграничения</t>
  </si>
  <si>
    <t>эксплуатационной ответственности сторон, Акт об осуществлении</t>
  </si>
  <si>
    <t>технологического присоединения либо представить мотивированный отказ от</t>
  </si>
  <si>
    <t>подписания в течение 1 рабочего дня со дня получения указанных актов от</t>
  </si>
  <si>
    <t>Сетевой организации;</t>
  </si>
  <si>
    <t>Договора обязательства по оплате расходов на технологическое</t>
  </si>
  <si>
    <t>уведомить Сетевую организацию о направлении заявок в иные сетевые</t>
  </si>
  <si>
    <t>Сетевую организацию с просьбой о продлении срока действия технических</t>
  </si>
  <si>
    <t>10. Размер платы за технологическое присоединение определяется в</t>
  </si>
  <si>
    <t>соответствии с решением ___________________________________</t>
  </si>
  <si>
    <t>(наименование органа исполнительной власти</t>
  </si>
  <si>
    <t>в области государственного регулирования тарифов)</t>
  </si>
  <si>
    <t>от ____________ № _______ и составляет _________ рублей ________ копеек,</t>
  </si>
  <si>
    <r>
      <t>в том числе НДС _________ рублей _________ копеек.</t>
    </r>
    <r>
      <rPr>
        <sz val="12"/>
        <color rgb="FF000000"/>
        <rFont val="Times New Roman"/>
        <family val="1"/>
        <charset val="204"/>
      </rPr>
      <t xml:space="preserve"> 4</t>
    </r>
  </si>
  <si>
    <t>Заявителем в следующем порядке: ______________________</t>
  </si>
  <si>
    <t>(указываются порядок и сроки</t>
  </si>
  <si>
    <t>____________________________________________________________.</t>
  </si>
  <si>
    <t>внесения платы за технологическое присоединение)</t>
  </si>
  <si>
    <t>12. Датой исполнения обязательства Заявителя по оплате расходов на</t>
  </si>
  <si>
    <t>кассу или на расчетный счет Сетевой организации.</t>
  </si>
  <si>
    <t>13 Граница балансовой и эксплуатационной ответственности</t>
  </si>
  <si>
    <t>устанавливается:_____ .</t>
  </si>
  <si>
    <t>VI. Условия изменения, расторжения Договора</t>
  </si>
  <si>
    <t>14. Настоящий Договор может быть изменен по письменному</t>
  </si>
  <si>
    <t>15. Договор может быть расторгнут по требованию одной из Сторон по</t>
  </si>
  <si>
    <t>основаниям, предусмотренным Гражданским кодексом Российской</t>
  </si>
  <si>
    <t>Федерации.</t>
  </si>
  <si>
    <t>16. Заявитель вправе при нарушении Сетевой организацией указанных в</t>
  </si>
  <si>
    <t>настоящем Договоре сроков технологического присоединения в</t>
  </si>
  <si>
    <t>одностороннем порядке расторгнуть настоящий Договор.</t>
  </si>
  <si>
    <t>технологическому присоединению, предусмотренный договором, в случае</t>
  </si>
  <si>
    <t>если плата за технологическое присоединение по договору составляет 550</t>
  </si>
  <si>
    <t>рублей, обязана уплатить другой стороне неустойку, равную 5 процентам от</t>
  </si>
  <si>
    <t>указанного общего размера платы за технологическое присоединение по</t>
  </si>
  <si>
    <t>договору за каждый день просрочки. При этом совокупный размер такой</t>
  </si>
  <si>
    <t>неустойки при нарушении срока осуществления мероприятий по</t>
  </si>
  <si>
    <t>технологическому присоединению заявителем не может превышать размер</t>
  </si>
  <si>
    <t>неустойки, определенной в предусмотренном настоящим абзацем порядке за</t>
  </si>
  <si>
    <t>год просрочки.</t>
  </si>
  <si>
    <t>если плата за технологическое присоединение по договору превышает 550</t>
  </si>
  <si>
    <t>рублей, обязана уплатить другой стороне неустойку, равную 0,25 процента от</t>
  </si>
  <si>
    <t>указанного общего размера платы за каждый день просрочки. При этом</t>
  </si>
  <si>
    <t>совокупный размер такой неустойки при нарушении срока осуществления</t>
  </si>
  <si>
    <t>мероприятий по технологическому присоединению заявителем не может</t>
  </si>
  <si>
    <t>превышать размер неустойки, определенный в предусмотренном настоящим</t>
  </si>
  <si>
    <r>
      <t>абзацем порядке за год просрочки.</t>
    </r>
    <r>
      <rPr>
        <sz val="12"/>
        <color rgb="FF000000"/>
        <rFont val="Times New Roman"/>
        <family val="1"/>
        <charset val="204"/>
      </rPr>
      <t xml:space="preserve"> 5</t>
    </r>
  </si>
  <si>
    <t>Обязанность Сторон Договора при нарушении срока осуществления</t>
  </si>
  <si>
    <t>мероприятий по технологическому присоединению уплатить понесенные</t>
  </si>
  <si>
    <t>другой стороной Договора расходы в размере, определенном в судебном акте,</t>
  </si>
  <si>
    <t>связанные с необходимостью принудительного взыскания неустойки,</t>
  </si>
  <si>
    <t>предусмотренной абзацем первым или вторым настоящего пункта, в случае</t>
  </si>
  <si>
    <t>необоснованного уклонения либо отказа от ее уплаты.</t>
  </si>
  <si>
    <t>настоящему Договору Стороны несут ответственность в соответствии с</t>
  </si>
  <si>
    <t>полное неисполнение обязательств по настоящему Договору, если оно явилось</t>
  </si>
  <si>
    <t>следствием обстоятельств непреодолимой силы, возникших после подписания</t>
  </si>
  <si>
    <t>Сторонами настоящего Договора и оказывающих непосредственное</t>
  </si>
  <si>
    <t>воздействие на выполнение Сторонами обязательств по настоящему Договору.</t>
  </si>
  <si>
    <t>VII. Порядок разрешения споров</t>
  </si>
  <si>
    <t>20. Споры, которые могут возникнуть при исполнении, изменении,</t>
  </si>
  <si>
    <t>расторжении настоящего Договора, Стороны разрешают в соответствии с</t>
  </si>
  <si>
    <t>VIII. Заключительные положения</t>
  </si>
  <si>
    <t>21 . Настоящий Договор считается заключенным с даты поступления</t>
  </si>
  <si>
    <t>подписанного Заявителем экземпляра настоящего Договора в Сетевую</t>
  </si>
  <si>
    <t>22. Настоящий Договор составлен и подписан в двух экземплярах, по</t>
  </si>
  <si>
    <t>VIII. Приложение</t>
  </si>
  <si>
    <t>23. Приложение № 1. Технические условия для присоединения к</t>
  </si>
  <si>
    <t>электрическим сетям.</t>
  </si>
  <si>
    <t>Сетевая организация: Заявитель:</t>
  </si>
  <si>
    <t>_______________________________ ___________________________</t>
  </si>
  <si>
    <t>(наименование Сетевой организации) (для юридических лиц - полное</t>
  </si>
  <si>
    <r>
      <t xml:space="preserve">_______________________________ </t>
    </r>
    <r>
      <rPr>
        <sz val="12"/>
        <color rgb="FF000000"/>
        <rFont val="Times New Roman"/>
        <family val="1"/>
        <charset val="204"/>
      </rPr>
      <t>наименование)</t>
    </r>
  </si>
  <si>
    <r>
      <t xml:space="preserve">(место нахождения) </t>
    </r>
    <r>
      <rPr>
        <sz val="14"/>
        <color rgb="FF000000"/>
        <rFont val="Times New Roman"/>
        <family val="1"/>
        <charset val="204"/>
      </rPr>
      <t>___________________________</t>
    </r>
  </si>
  <si>
    <t xml:space="preserve">ИНН/КПП ______________________ </t>
  </si>
  <si>
    <t>(для юридических лиц или индивидуальных</t>
  </si>
  <si>
    <t>предпринимателей в целях технологического присоединения</t>
  </si>
  <si>
    <t>энергопринимающих устройств, максимальная мощность которых</t>
  </si>
  <si>
    <t>составляет свыше 15 до 150 кВт включительно (с учетом ранее</t>
  </si>
  <si>
    <t>присоединенных в данной точке присоединения</t>
  </si>
  <si>
    <t>энергопринимающих устройств)</t>
  </si>
  <si>
    <t>___________________________ «__» _____________ 20__</t>
  </si>
  <si>
    <t>г.</t>
  </si>
  <si>
    <t>(место заключения договора) (дата заключения</t>
  </si>
  <si>
    <t>договора)</t>
  </si>
  <si>
    <t>_________________________________________________________________</t>
  </si>
  <si>
    <t>в Едином государственном реестре юридических лиц с указанием фамилии,</t>
  </si>
  <si>
    <t>наименования и реквизитов документа, на основании которого он</t>
  </si>
  <si>
    <t>________________________________________________________________,</t>
  </si>
  <si>
    <t>действует, либо фамилия, имя, отчество индивидуального предпринимателя,</t>
  </si>
  <si>
    <t>номер записи в Едином государственном реестре индивидуальных</t>
  </si>
  <si>
    <t>предпринимателей и дата ее внесения в реестр)</t>
  </si>
  <si>
    <t>располагается на расстоянии _________ метров &lt;2&gt; от границы участка</t>
  </si>
  <si>
    <t>Срок действия технических условий составляет ________ год (года) &lt;3&gt;</t>
  </si>
  <si>
    <t>составляет _______________ &lt;4&gt; со дня заключения настоящего договора.</t>
  </si>
  <si>
    <t>мотивированный отказ от подписания в течение _______ рабочих дней со дня</t>
  </si>
  <si>
    <t>соответствии с решением</t>
  </si>
  <si>
    <t>___________________________________________________</t>
  </si>
  <si>
    <t>от ___________ N ____________ и составляет _______ рублей _____ копеек,</t>
  </si>
  <si>
    <t>в</t>
  </si>
  <si>
    <t>том числе НДС _________ рублей ________ копеек.</t>
  </si>
  <si>
    <t>15 процентов платы за технологическое присоединение вносятся в</t>
  </si>
  <si>
    <t>течение 15 дней со дня заключения настоящего договора;</t>
  </si>
  <si>
    <t>30 процентов платы за технологическое присоединение вносятся в</t>
  </si>
  <si>
    <t>течение 60 дней со дня заключения настоящего договора, но не позже дня</t>
  </si>
  <si>
    <t>фактического присоединения;</t>
  </si>
  <si>
    <t>45 процентов платы за технологическое присоединение вносятся в</t>
  </si>
  <si>
    <t>течение 15 дней со дня фактического присоединения;</t>
  </si>
  <si>
    <t>10 процентов платы за технологическое присоединение вносятся в</t>
  </si>
  <si>
    <t>течение 15 дней со дня подписания акта об осуществлении технологического</t>
  </si>
  <si>
    <t>присоединения.</t>
  </si>
  <si>
    <t>Заявитель, выразивший желание воспользоваться беспроцентной</t>
  </si>
  <si>
    <t>рассрочкой платежа за технологическое присоединение, вносит:</t>
  </si>
  <si>
    <t>5 процентов платы за технологическое присоединение в течение 15 дней</t>
  </si>
  <si>
    <t>со дня заключения настоящего договора;</t>
  </si>
  <si>
    <t>95 процентов платы за технологическое присоединение в течение 3 лет</t>
  </si>
  <si>
    <t>со дня подписания Сторонами акта об осуществлении технологического</t>
  </si>
  <si>
    <t>присоединения равными долями ежеквартально.</t>
  </si>
  <si>
    <t>&lt;5&gt;.</t>
  </si>
  <si>
    <t>Сетевая организация _____________________________________</t>
  </si>
  <si>
    <t>(наименование сетевой организации) _____________________________________</t>
  </si>
  <si>
    <t>ИНН/КПП ____________________________ _____________________________________</t>
  </si>
  <si>
    <t>к/с __________________________________ _____________________________________</t>
  </si>
  <si>
    <t>(должность, фамилия, имя, отчество лица, _____________________________________</t>
  </si>
  <si>
    <t>Заявитель _____________________________________</t>
  </si>
  <si>
    <t>наименование) _____________________________________</t>
  </si>
  <si>
    <t>ИНН ________________________________ _____________________________________</t>
  </si>
  <si>
    <t>лица) _____________________________________ _____________________________________</t>
  </si>
  <si>
    <t>(место нахождения) _____________________________________</t>
  </si>
  <si>
    <t>к электрическим сетям посредством перераспределения</t>
  </si>
  <si>
    <t>максимальной мощности</t>
  </si>
  <si>
    <t>(для заявителей, заключивших соглашение</t>
  </si>
  <si>
    <t>о перераспределении максимальной мощности с владельцами</t>
  </si>
  <si>
    <t>энергопринимающих устройств (за исключением лиц, указанных</t>
  </si>
  <si>
    <t>в пункте 12(1) Правил технологического присоединения</t>
  </si>
  <si>
    <t>энергопринимающих устройств потребителей электрической</t>
  </si>
  <si>
    <t>энергии, объектов по производству электрической</t>
  </si>
  <si>
    <t>энергии, а также объектов электросетевого хозяйства,</t>
  </si>
  <si>
    <t>принадлежащих сетевым организациям и иным лицам,</t>
  </si>
  <si>
    <t>к электрическим сетям, лиц, указанных в пунктах 13</t>
  </si>
  <si>
    <t>и 14 указанных Правил, лиц, присоединенных к объектам</t>
  </si>
  <si>
    <t>единой национальной (общероссийской) электрической</t>
  </si>
  <si>
    <t>сети, а также лиц, не внесших плату за технологическое</t>
  </si>
  <si>
    <t>присоединение либо внесших плату за технологическое</t>
  </si>
  <si>
    <t>присоединение не в полном объеме), имеющими на праве</t>
  </si>
  <si>
    <t>собственности или на ином законном основании</t>
  </si>
  <si>
    <t>энергопринимающие устройства, в отношении которых</t>
  </si>
  <si>
    <t>до 1 января 2009 г. в установленном порядке было</t>
  </si>
  <si>
    <t>осуществлено фактическое технологическое</t>
  </si>
  <si>
    <t>присоединение к электрическим сетям)</t>
  </si>
  <si>
    <t>__________________________ «__» _____________ 20__</t>
  </si>
  <si>
    <t>либо фамилия, имя, отчество индивидуального предпринимателя, номер</t>
  </si>
  <si>
    <t>записи в Едином государственном реестре индивидуальных</t>
  </si>
  <si>
    <t>именуемый в дальнейшем заявителем, с другой стороны, далее</t>
  </si>
  <si>
    <t>1. В соответствии с настоящим договором сетевая организация</t>
  </si>
  <si>
    <t>принимает на себя обязательства по осуществлению технологического</t>
  </si>
  <si>
    <t>присоединения энергопринимающих устройств заявителя, в пользу</t>
  </si>
  <si>
    <t>которого предлагается перераспределить избыток максимальной мощности</t>
  </si>
  <si>
    <t>(далее – технологическое присоединение),</t>
  </si>
  <si>
    <t>_______________________________________________________________</t>
  </si>
  <si>
    <t>хозяйства</t>
  </si>
  <si>
    <t>(включая их проектирование, строительство, реконструкцию) к</t>
  </si>
  <si>
    <t>электроэнергетики), с учетом следующих характеристик:</t>
  </si>
  <si>
    <t>устройств _______ (кВт);</t>
  </si>
  <si>
    <t>технологическое присоединение _______ (кВ);</t>
  </si>
  <si>
    <t>устройств _______ кВт &lt;1&gt;.</t>
  </si>
  <si>
    <t>2. Технологическое присоединение необходимо для</t>
  </si>
  <si>
    <t>электроснабжения</t>
  </si>
  <si>
    <t>__________________________________________________________</t>
  </si>
  <si>
    <t>_______________________________</t>
  </si>
  <si>
    <t>(место нахождения</t>
  </si>
  <si>
    <t>объектов заявителя)</t>
  </si>
  <si>
    <t>присоединения к электрическим сетям посредством перераспределения</t>
  </si>
  <si>
    <t>максимальной мощности (далее - технические условия) и располагается на</t>
  </si>
  <si>
    <t>расстоянии __________ метров от границы участка заявителя, на котором</t>
  </si>
  <si>
    <t>располагаются (будут располагаться) присоединяемые объекты заявителя.</t>
  </si>
  <si>
    <t>Срок действия технических условий составляет _______ год (года) &lt;2&gt;</t>
  </si>
  <si>
    <t>составляет ____________ &lt;3&gt; со дня заключения настоящего договора.</t>
  </si>
  <si>
    <t>исполнить надлежащим образом обязательства по настоящему договору,</t>
  </si>
  <si>
    <t>технических условиях, если иное не определено соглашением между сетевой</t>
  </si>
  <si>
    <t>организацией и заявителем, заключенным на основании его обращения в</t>
  </si>
  <si>
    <t>сетевую организацию;</t>
  </si>
  <si>
    <t>в течение 10 рабочих дней со дня выдачи технических условий лицу, в</t>
  </si>
  <si>
    <t>пользу которого перераспределяется максимальная мощность по соглашению</t>
  </si>
  <si>
    <t>о перераспределении мощности, направить лицу, максимальная мощность</t>
  </si>
  <si>
    <t>энергопринимающих устройств которого перераспределяется по соглашению</t>
  </si>
  <si>
    <t>о перераспределении мощности, требования:</t>
  </si>
  <si>
    <t>об изменении устройств релейной защиты и устройств, обеспечивающих</t>
  </si>
  <si>
    <t>контроль величины максимальной мощности для снижения объема</t>
  </si>
  <si>
    <t>максимальной мощности в объемах, предусмотренных соглашением о</t>
  </si>
  <si>
    <t>перераспределении мощности, в случае эксплуатационной принадлежности</t>
  </si>
  <si>
    <t>этих устройств лицам, перераспределяющим максимальную мощность</t>
  </si>
  <si>
    <t>энергопринимающих устройств;</t>
  </si>
  <si>
    <t>о внесении изменений в документы, предусматривающие</t>
  </si>
  <si>
    <t>взаимодействие сетевой организации и указанного лица, или о подписании</t>
  </si>
  <si>
    <t>новых документов, фиксирующих объем максимальной мощности после ее</t>
  </si>
  <si>
    <t>перераспределения, в соответствии с соглашением о перераспределении</t>
  </si>
  <si>
    <t>мощности (технические условия, акт об осуществлении технологического</t>
  </si>
  <si>
    <t>присоединения);</t>
  </si>
  <si>
    <t>осуществить в течение __________ рабочих дней со дня уведомления</t>
  </si>
  <si>
    <t>заявителем сетевой организации о выполнении им технических условий</t>
  </si>
  <si>
    <t>проверку выполнения технических условий заявителем;</t>
  </si>
  <si>
    <t>энергопринимающих устройств заявителя должностным лицом федерального</t>
  </si>
  <si>
    <t>органа исполнительной власти по технологическому надзору;</t>
  </si>
  <si>
    <t>не позднее __________ рабочих дней со дня уведомления заявителем о</t>
  </si>
  <si>
    <t>получении разрешения уполномоченного федерального органа</t>
  </si>
  <si>
    <t>исполнительной власти по технологическому надзору на допуск в</t>
  </si>
  <si>
    <t>эксплуатацию объектов заявителя осуществить с соблюдением срока,</t>
  </si>
  <si>
    <t>установленного пунктом 5 настоящего договора, фактическое присоединение</t>
  </si>
  <si>
    <t>энергопринимающих устройств заявителя к электрическим сетям,</t>
  </si>
  <si>
    <t>фактический прием (подачу) напряжения и мощности, составить при участии</t>
  </si>
  <si>
    <t>заявителя акт разграничения границ балансовой принадлежности сторон, акт</t>
  </si>
  <si>
    <t>осуществлении технологического присоединения и направить их заявителю</t>
  </si>
  <si>
    <t>&lt;4&gt;.</t>
  </si>
  <si>
    <t>энергопринимающих устройств должностным лицом федерального органа</t>
  </si>
  <si>
    <t>исполнительной власти по технологическому надзору в случаях,</t>
  </si>
  <si>
    <t>предусмотренных законодательством Российской Федерации;</t>
  </si>
  <si>
    <t>получить разрешение уполномоченного федерального органа</t>
  </si>
  <si>
    <t>эксплуатацию присоединяемых объектов в случаях, предусмотренных</t>
  </si>
  <si>
    <t>законодательством Российской Федерации;</t>
  </si>
  <si>
    <t>мотивированный отказ от подписания в течение ___________ рабочих дней</t>
  </si>
  <si>
    <t>со дня получения указанных актов от сетевой организации;</t>
  </si>
  <si>
    <t>присоединение.</t>
  </si>
  <si>
    <t>от _______________ N ___________ и составляет ______________ рублей</t>
  </si>
  <si>
    <t>_______</t>
  </si>
  <si>
    <t>копеек, в том числе НДС ___________ рублей _________ копеек.</t>
  </si>
  <si>
    <t>21. Настоящий договор считается заключенным со дня поступления</t>
  </si>
  <si>
    <t>Сетевая организация Заявитель ___________________________________</t>
  </si>
  <si>
    <t>наименование) ___________________________________</t>
  </si>
  <si>
    <t>ИНН/КПП __________________________ ИНН ________________________________</t>
  </si>
  <si>
    <t>р/с ________________________________ ___________________________________</t>
  </si>
  <si>
    <t>(должность, фамилия, имя,</t>
  </si>
  <si>
    <t>к/с ________________________________ ____________________________________</t>
  </si>
  <si>
    <t>ОКАЗАНИЯ УСЛУГ ПО ПЕРЕДАЧЕ ЭЛЕКТРИЧЕСКОЙ ЭНЕРГИИ И МОЩНОСТИ</t>
  </si>
  <si>
    <t>г. Екатеринбург</t>
  </si>
  <si>
    <t>«      » _________ 20__  года</t>
  </si>
  <si>
    <r>
      <t>ОАО «Межрегиональная распределительная сетевая компания Урала» (ОАО «МРСК Урала»),</t>
    </r>
    <r>
      <rPr>
        <sz val="12"/>
        <rFont val="Times New Roman"/>
        <family val="1"/>
        <charset val="204"/>
      </rPr>
      <t xml:space="preserve"> именуемое в дальнейшем «Заказчик», в  лице____________________________________________________________________________, действующего на основании ______________________________________, с одной Стороны, и</t>
    </r>
  </si>
  <si>
    <r>
      <t>________________________________________________________,</t>
    </r>
    <r>
      <rPr>
        <sz val="12"/>
        <rFont val="Times New Roman"/>
        <family val="1"/>
        <charset val="204"/>
      </rPr>
      <t xml:space="preserve"> именуемое в дальнейшем «Исполнитель», в лице директора _______________________________________, действующего на основании __________________________, с другой Стороны,</t>
    </r>
  </si>
  <si>
    <t>совместно именуемые «Стороны»,</t>
  </si>
  <si>
    <t>во исполнение обязательств Заказчика, принятых им на основании заключенных с Гарантирующими поставщиками (Энергосбытовыми организациями) (далее по тексту ГП (ЭСО)) Договоров оказания услуг, по передаче электрической энергии и мощности Потребителям соответствующих ГП (ЭСО), заключили настоящий Договор о нижеследующем:</t>
  </si>
  <si>
    <r>
      <t>1</t>
    </r>
    <r>
      <rPr>
        <b/>
        <sz val="7"/>
        <rFont val="Times New Roman"/>
        <family val="1"/>
        <charset val="204"/>
      </rPr>
      <t xml:space="preserve">                    </t>
    </r>
    <r>
      <rPr>
        <b/>
        <sz val="12"/>
        <rFont val="Times New Roman"/>
        <family val="1"/>
        <charset val="204"/>
      </rPr>
      <t>ОБЩИЕ ПОЛОЖЕНИЯ</t>
    </r>
  </si>
  <si>
    <r>
      <t>1.1</t>
    </r>
    <r>
      <rPr>
        <sz val="7"/>
        <rFont val="Times New Roman"/>
        <family val="1"/>
        <charset val="204"/>
      </rPr>
      <t xml:space="preserve">        </t>
    </r>
    <r>
      <rPr>
        <sz val="12"/>
        <rFont val="Times New Roman"/>
        <family val="1"/>
        <charset val="204"/>
      </rPr>
      <t>Стороны договорились понимать используемые в настоящем Договоре термины в следующем значении:</t>
    </r>
  </si>
  <si>
    <r>
      <t>Потребители</t>
    </r>
    <r>
      <rPr>
        <sz val="12"/>
        <rFont val="Times New Roman"/>
        <family val="1"/>
        <charset val="204"/>
      </rPr>
      <t xml:space="preserve"> – физические и юридические лица, приобретающие электрическую энергию и мощность у ГП (ЭСО) для собственных нужд, и имеющие на праве собственности или на ином законном основании энергопринимающие устройства, и (или) приобретающие электрическую энергию и мощность в целях её перепродажи, в том числе исполнители коммунальных услуг.</t>
    </r>
  </si>
  <si>
    <r>
      <t>Заявленная мощность</t>
    </r>
    <r>
      <rPr>
        <sz val="12"/>
        <rFont val="Times New Roman"/>
        <family val="1"/>
        <charset val="204"/>
      </rPr>
      <t xml:space="preserve"> - величина мощности, планируемой к использованию в предстоящем расчетном периоде регулирования, применяемая в целях установления тарифов на услуги по передаче электрической энергии, определяемая по соглашению Сторон  и исчисляемая в мегаваттах;</t>
    </r>
  </si>
  <si>
    <r>
      <t>Максимальная мощность</t>
    </r>
    <r>
      <rPr>
        <sz val="12"/>
        <rFont val="Times New Roman"/>
        <family val="1"/>
        <charset val="204"/>
      </rPr>
      <t xml:space="preserve"> - наибольшая величина мощности, определенная к одномоментному использованию энергопринимающими устройствами (объектами электросетевого хозяйства) в соответствии с документами о технологическом присоединении и обусловленная составом энергопринимающего оборудования (объектов электросетевого хозяйства) и технологическим процессом потребителя, в пределах которой сетевая организация принимает на себя обязательства обеспечить передачу электрической энергии, исчисляемая в мегаваттах</t>
    </r>
  </si>
  <si>
    <r>
      <t>Точка приема</t>
    </r>
    <r>
      <rPr>
        <sz val="12"/>
        <rFont val="Times New Roman"/>
        <family val="1"/>
        <charset val="204"/>
      </rPr>
      <t xml:space="preserve"> – место в электрической сети Исполнителя (в том числе от сети Производителя электрической энергии), в которое поступает электрическая энергия и мощность, для ее передачи по настоящему Договору.</t>
    </r>
  </si>
  <si>
    <t xml:space="preserve">Точки приема электрической энергии и мощности в сеть Исполнителя определяются Сторонами в Приложении № 1 к настоящему Договору. </t>
  </si>
  <si>
    <r>
      <t>Точка отпуска</t>
    </r>
    <r>
      <rPr>
        <sz val="12"/>
        <rFont val="Times New Roman"/>
        <family val="1"/>
        <charset val="204"/>
      </rPr>
      <t xml:space="preserve"> – место на границе балансовой принадлежности электрической сети Исполнителя, в котором производится отпуск (передача) электрической энергии и мощности из сети Исполнителя в технологически присоединенную к нему электрическую сеть Потребителя ГП(ЭСО), ССО, либо организации, осуществляющей деятельность по Производству (генерации) электрической энергии и мощности.</t>
    </r>
  </si>
  <si>
    <r>
      <t xml:space="preserve">Точка поставки </t>
    </r>
    <r>
      <rPr>
        <sz val="12"/>
        <rFont val="Times New Roman"/>
        <family val="1"/>
        <charset val="204"/>
      </rPr>
      <t>– место в электрической сети, находящееся на границе балансовой принадлежности электросетевого оборудования Потребителя ГП(ЭСО) и Исполнителя, к сетям которого непосредственно и(или) опосредованно (через энергетические установки Производителя электрической энергии, ИВС или бесхозяйные сети) технологически присоединено энергопринимающее оборудование (сети) Потребителя ГП(ЭСО), являющееся местом исполнения обязательства по продаже (поставке) электрической энергии и мощности и оказанию услуг по передаче электрической энергии и мощности в отношении Потребителя ГП(ЭСО), определения объема взаимных обязательств ГП(ЭСО) и Потребителя ГП(ЭСО).</t>
    </r>
  </si>
  <si>
    <t xml:space="preserve">Точкой поставки электрической энергии и мощности в многоквартирный дом является место в сети на границе раздела балансовой принадлежности сетей Исполнителя и владельца внутридомовых сетей, в которой производится передача энергии и мощности Потребителю ГП(ЭСО) - исполнителю коммунальных услуг. </t>
  </si>
  <si>
    <t>Точки отпуска и поставки электрической энергии и мощности из сети Исполнителя, а также величину максимальной мощности Потребителей определяются Сторонами в Приложении № 2 к настоящему Договору.</t>
  </si>
  <si>
    <r>
      <t>Смежная сетевая организация (ССО, ИВС)</t>
    </r>
    <r>
      <rPr>
        <sz val="12"/>
        <rFont val="Times New Roman"/>
        <family val="1"/>
        <charset val="204"/>
      </rPr>
      <t xml:space="preserve"> – организация, владеющая на праве собственности или на ином установленном законом основании объектами электросетевого хозяйства, непосредственно технологически присоединенными к электрическим сетям Исполнителя, по которым производится передача электрической энергии и мощности, в том числе не имеющая тарифа на оказание соответствующих услуг, утвержденного в установленном порядке, на момент фактической передачи электрической энергии и мощности. </t>
    </r>
  </si>
  <si>
    <r>
      <t>Индивидуальный тариф</t>
    </r>
    <r>
      <rPr>
        <sz val="12"/>
        <rFont val="Times New Roman"/>
        <family val="1"/>
        <charset val="204"/>
      </rPr>
      <t xml:space="preserve"> – тариф на услуги по передаче электрической энергии (мощности), установленный органом исполнительной власти в области государственного регулирования тарифов субъекта Российской Федерации, для взаиморасчетов между Исполнителем и Заказчиком.</t>
    </r>
  </si>
  <si>
    <r>
      <t>П</t>
    </r>
    <r>
      <rPr>
        <b/>
        <i/>
        <sz val="12"/>
        <rFont val="Times New Roman"/>
        <family val="1"/>
        <charset val="204"/>
      </rPr>
      <t>ериод регулирования</t>
    </r>
    <r>
      <rPr>
        <sz val="12"/>
        <rFont val="Times New Roman"/>
        <family val="1"/>
        <charset val="204"/>
      </rPr>
      <t xml:space="preserve"> – период не менее 12 месяцев (если иное не предусмотрено решением Правительства Российской Федерации), на который рассчитываются цены(тарифы).</t>
    </r>
    <r>
      <rPr>
        <b/>
        <i/>
        <sz val="12"/>
        <rFont val="Times New Roman"/>
        <family val="1"/>
        <charset val="204"/>
      </rPr>
      <t xml:space="preserve"> </t>
    </r>
  </si>
  <si>
    <r>
      <t xml:space="preserve">Система учета — </t>
    </r>
    <r>
      <rPr>
        <sz val="12"/>
        <rFont val="Times New Roman"/>
        <family val="1"/>
        <charset val="204"/>
      </rPr>
      <t xml:space="preserve">совокупность измерительных комплексов, связующих и вычислительных компонентов, устройств сбора и передачи данных, программных средств, предназначенных для измерения, хранения, удаленного сбора и передачи показаний приборов учета по одной и более точек поставки.  </t>
    </r>
  </si>
  <si>
    <r>
      <t>1.2</t>
    </r>
    <r>
      <rPr>
        <sz val="7"/>
        <rFont val="Times New Roman"/>
        <family val="1"/>
        <charset val="204"/>
      </rPr>
      <t xml:space="preserve">        </t>
    </r>
    <r>
      <rPr>
        <sz val="12"/>
        <rFont val="Times New Roman"/>
        <family val="1"/>
        <charset val="204"/>
      </rPr>
      <t>Исполнитель самостоятельно регулирует отношения с владельцами энергооборудования (в том числе с ССО) по технологическому присоединению электроустановок к электрической сети Исполнителя, в том числе с теми владельцами электроустановок, энергопринимающие устройства которых были присоединены к электрической сети Исполнителя до заключения настоящего Договора. Исполнитель по запросу Заказчика передает последнему копии выданных в отношении указанных лиц Технических условий, Актов о технологическом присоединении, Актов разграничения балансовой принадлежности и эксплуатационной ответственности, Актов аварийной (технологической) брони. Порядок и сроки предоставления указанной документации определяется сторонами по мере формирования Заказчиком запросов, если иной порядок (сроки) не предусмотрен действующими нормативно-правовыми актами или настоящим Договором.</t>
    </r>
  </si>
  <si>
    <r>
      <t>1.3</t>
    </r>
    <r>
      <rPr>
        <sz val="7"/>
        <rFont val="Times New Roman"/>
        <family val="1"/>
        <charset val="204"/>
      </rPr>
      <t xml:space="preserve">        </t>
    </r>
    <r>
      <rPr>
        <sz val="12"/>
        <rFont val="Times New Roman"/>
        <family val="1"/>
        <charset val="204"/>
      </rPr>
      <t>Исполнитель при оказании услуг по настоящему Договору осуществляет передачу электрической энергии и мощности по электрическим сетям, которыми он владеет и пользуется на праве собственности или на ином законном основании. Копии правоустанавливающих документов предоставляются Исполнителем Заказчику в момент обращения или при заключении сторонами настоящего Договора. Об изменении правомочий Исполнителя на владение (пользование) объектами электросетевого хозяйства Исполнитель извещает Заказчика не менее чем за 5 (пять) рабочих дней и направляет Заказчику заверенные копии соответствующих правоустанавливающих документов в 3-х дневный срок с момента их получения. Стороны обязуются в срок не позднее 15 дней с момента изменения правомочий Исполнителя в отношении сетевого имущества, задействованного в ходе исполнения настоящего Договора, оформить соответствующее дополнительное соглашение к Договору со сроком его действия с даты изменения правомочий. В случае  немотивированного  отказа Исполнителя от подписания такого дополнительного соглашения, обязательства сторон, в том числе в части оплаты услуг, определяются исходя из произошедших изменений правомочий с соответствующей даты такого изменения.</t>
    </r>
  </si>
  <si>
    <r>
      <t>1.4</t>
    </r>
    <r>
      <rPr>
        <sz val="7"/>
        <rFont val="Times New Roman"/>
        <family val="1"/>
        <charset val="204"/>
      </rPr>
      <t xml:space="preserve">        </t>
    </r>
    <r>
      <rPr>
        <sz val="12"/>
        <rFont val="Times New Roman"/>
        <family val="1"/>
        <charset val="204"/>
      </rPr>
      <t>В целях настоящего Договора при определении объема и стоимости передаваемой электрической энергии и мощности Стороны определили:</t>
    </r>
  </si>
  <si>
    <t>1.4.1. под термином «электрическая энергия» понимается активная электрическая энергия. В фактические объемы передачи электрической энергии и мощности и в оплачиваемую услугу не включаются объемы реактивной электрической энергии и мощности, если иное не предусмотрено настоящим Договором или действующими нормативными правовыми актами;</t>
  </si>
  <si>
    <r>
      <t>1.4.2.</t>
    </r>
    <r>
      <rPr>
        <sz val="10"/>
        <rFont val="Times New Roman"/>
        <family val="1"/>
        <charset val="204"/>
      </rPr>
      <t xml:space="preserve"> </t>
    </r>
    <r>
      <rPr>
        <sz val="12"/>
        <rFont val="Times New Roman"/>
        <family val="1"/>
        <charset val="204"/>
      </rPr>
      <t>к сетевым организациям, обслуживающим преимущественно одного потребителя,  относятся  территориальные  сетевые  организации, оказывающие  услуги  по  передаче  электрической  энергии преимущественно  одному  потребителю  или  потребителям,  входящим  в одну  группу  лиц  и (или)  владеющим  на  праве  собственности  или  ином законном  основании  энергопринимающими  устройствами,  которые используются  ими  в  рамках  единого  технологического  процесса  (далее  -монопотребитель),  и (или)  гарантирующему  поставщику  (энергосбытовой организации, энергоснабжающей организации), действующему в интересах таких  потребителей,  при  условии  соответствия  одному  из  следующих критериев:</t>
    </r>
  </si>
  <si>
    <t>1.4.2.1.доля  суммарной  максимальной  мощности  энергопринимающих устройств,  принадлежащих  на  праве  собственности  или  на  ином предусмотренном законом основании монопотребителю  и технологически присоединенных  в  установленном  порядке  к  электрическим  сетям  такой сетевой  организации,  составляет  не  менее  80 процентов  суммарной максимальной  мощности  всех  энергопринимающих  устройств, технологически  присоединенных  в  установленном  порядке  к электрическим сетям такой сетевой организации;</t>
  </si>
  <si>
    <t>1.4.2.2. суммарный  объем  электрической  энергии,  отпущенной  из электрических  сетей  такой  сетевой  организации  в  отношении монопотребителя  без  учета  перетока  иным  потребителям,  за  последний календарный  год,  за  который  имеются  отчетные  данные,  составляет  не менее  80 процентов  суммарного  объема  электрической  энергии, отпущенной  из  электрических  сетей  такой  сетевой  организации  за указанный период.".</t>
  </si>
  <si>
    <r>
      <t>2</t>
    </r>
    <r>
      <rPr>
        <b/>
        <sz val="7"/>
        <rFont val="Times New Roman"/>
        <family val="1"/>
        <charset val="204"/>
      </rPr>
      <t xml:space="preserve">                    </t>
    </r>
    <r>
      <rPr>
        <b/>
        <sz val="12"/>
        <rFont val="Times New Roman"/>
        <family val="1"/>
        <charset val="204"/>
      </rPr>
      <t>ПРЕДМЕТ ДОГОВОРА</t>
    </r>
  </si>
  <si>
    <r>
      <t>2.1</t>
    </r>
    <r>
      <rPr>
        <sz val="7"/>
        <rFont val="Times New Roman"/>
        <family val="1"/>
        <charset val="204"/>
      </rPr>
      <t xml:space="preserve">              </t>
    </r>
    <r>
      <rPr>
        <sz val="12"/>
        <rFont val="Times New Roman"/>
        <family val="1"/>
        <charset val="204"/>
      </rPr>
      <t>Исполнитель обязуется оказывать услуги по передаче электрической энергии и мощности от точек приема и до точек отпуска (поставки) путем осуществления комплекса организационно и технологически связанных действий, обеспечивающих передачу электрической энергии и мощности через технические устройства электрических сетей, принадлежащих Исполнителю на праве собственности или на ином законном основании (далее – объекты электросетевого хозяйства Исполнителя) в пределах пропускной способности данных объектов, а Заказчик обязуется оплачивать эти услуги.</t>
    </r>
  </si>
  <si>
    <r>
      <t>2.2</t>
    </r>
    <r>
      <rPr>
        <sz val="7"/>
        <rFont val="Times New Roman"/>
        <family val="1"/>
        <charset val="204"/>
      </rPr>
      <t xml:space="preserve">              </t>
    </r>
    <r>
      <rPr>
        <sz val="12"/>
        <rFont val="Times New Roman"/>
        <family val="1"/>
        <charset val="204"/>
      </rPr>
      <t>Стороны определили следующие существенные условия Договора:</t>
    </r>
  </si>
  <si>
    <t>2.2.1. Величина максимальной мощности, в пределах которой соответствующая Сторона обязуется обеспечивать передачу электрической энергии в соответствующей точке поставки (Приложения № 1, № 2);</t>
  </si>
  <si>
    <t>2.2.2. Ответственность Сторон Договора за состояние и обслуживание объектов электросетевого хозяйства, которая фиксируется в прилагаемых к Договору актах разграничения балансовой принадлежности электросетей и эксплуатационной ответственности сторон.</t>
  </si>
  <si>
    <t>2.2.2.1 величина заявленной мощности, определяемая по соглашению сторон (Приложение № 3.2);</t>
  </si>
  <si>
    <t>2.2.3. Порядок осуществления расчетов за оказанные услуги в соответствии с Разделом 6 настоящего Договора;</t>
  </si>
  <si>
    <t>2.2.4. Технические характеристики точек присоединения объектов электросетевого хозяйства, принадлежащих Сторонам Договора (Приложения № 1, 2);</t>
  </si>
  <si>
    <t>2.2.5. Обязательства Сторон по оборудованию точек присоединения средствами измерения электрической энергии, в том числе измерительными приборами, соответствующими установленным законодательством РФ требованиям, а также по обеспечению их работоспособности и соблюдению в течение всего срока действия договора эксплуатационных требований к ним, установленных уполномоченным органом по техническому регулированию и метрологии и изготовителем. До исполнения обязательств по оборудованию точек присоединения приборами учета Стороны применяют согласованный ими расчетный способ учета электрической энергии (мощности), применяемый при определении объемов переданной электроэнергии (мощности). Перечень приборов учета электроэнергии, в том числе расчетных (контрольных), указан в Приложениях № 1, № 2 к настоящему Договору.</t>
  </si>
  <si>
    <t>2.2.6. Перечень объектов межсетевой координации (Приложение № 11);</t>
  </si>
  <si>
    <t xml:space="preserve">         По точкам приема и отпуска электрической энергии и мощности, расположенным на непосредственной границе балансовой принадлежности электрических сетей Исполнителя и Заказчика, Стороны сформировали перечень объектов межсетевой координации с указанием в нем для каждого объекта Стороны, выполняющей изменения (согласующей выполнение изменений) его эксплуатационного состояния, а также порядка обеспечения координации действий Сторон при выполнении таких изменений и ремонтных работ (Инструкция по взаимоотношениям, оформляемая Сторонами при условии наличия непосредственной границы между сетями Заказчика и Исполнителя);</t>
  </si>
  <si>
    <t>2.2.7. Обязанности Сторон по соблюдению требуемых параметров надежности энергоснабжения и качества электрической энергии, режимов потребления электрической энергии, включая поддержание соотношения потребления активной и реактивной мощности на уровне, установленном законодательством Российской Федерации и требованиями субъекта оперативно-диспетчерского управления в электроэнергетике, а также по соблюдению установленных субъектом оперативно-диспетчерского управления в электроэнергетике уровней компенсации и диапазонов регулирования реактивной мощности (п. 3.1.7.);</t>
  </si>
  <si>
    <t>2.2.8. Порядок взаимодействия сетевой организации, к объектам электросетевого хозяйства которой технологически присоединены энергопринимающие устройства потребителя электрической энергии и (или) которая имеет техническую возможность осуществлять в соответствии с разделом 4 Договора действия по введению полного и (или) частичного ограничения режима потребления электрической энергии в отношении такого потребителя, с сетевой организацией, имеющей договор в отношении энергопринимающих устройств этого потребителя, в процессе введения полного и (или) частичного ограничения режима потребления электрической энергии в отношении такого потребителя электрической энергии, а также ответственность за нарушение указанного порядка.</t>
  </si>
  <si>
    <r>
      <t>2.3</t>
    </r>
    <r>
      <rPr>
        <sz val="7"/>
        <rFont val="Times New Roman"/>
        <family val="1"/>
        <charset val="204"/>
      </rPr>
      <t xml:space="preserve">              </t>
    </r>
    <r>
      <rPr>
        <sz val="12"/>
        <rFont val="Times New Roman"/>
        <family val="1"/>
        <charset val="204"/>
      </rPr>
      <t>Исполнитель в соответствии с настоящим Договором оказывает Заказчику услуги по передаче электрической энергии и мощности, включающие в себя в том числе:</t>
    </r>
  </si>
  <si>
    <r>
      <t>2.3.1</t>
    </r>
    <r>
      <rPr>
        <sz val="7"/>
        <rFont val="Times New Roman"/>
        <family val="1"/>
        <charset val="204"/>
      </rPr>
      <t xml:space="preserve">        </t>
    </r>
    <r>
      <rPr>
        <sz val="12"/>
        <rFont val="Times New Roman"/>
        <family val="1"/>
        <charset val="204"/>
      </rPr>
      <t>передачу электрической энергии и мощности от точек приема до точек отпуска;</t>
    </r>
  </si>
  <si>
    <r>
      <t>2.3.2</t>
    </r>
    <r>
      <rPr>
        <sz val="7"/>
        <rFont val="Times New Roman"/>
        <family val="1"/>
        <charset val="204"/>
      </rPr>
      <t xml:space="preserve">        </t>
    </r>
    <r>
      <rPr>
        <sz val="12"/>
        <rFont val="Times New Roman"/>
        <family val="1"/>
        <charset val="204"/>
      </rPr>
      <t>круглосуточное оперативное управление электроустановками, находящимися в управлении и (или) ведении Исполнителя в соответствии с действующими нормативно-правовыми и нормативно-техническими актами;</t>
    </r>
  </si>
  <si>
    <r>
      <t>2.3.3</t>
    </r>
    <r>
      <rPr>
        <sz val="7"/>
        <rFont val="Times New Roman"/>
        <family val="1"/>
        <charset val="204"/>
      </rPr>
      <t xml:space="preserve">        </t>
    </r>
    <r>
      <rPr>
        <sz val="12"/>
        <rFont val="Times New Roman"/>
        <family val="1"/>
        <charset val="204"/>
      </rPr>
      <t>снятие показаний приборов учета по всем точкам приема и точкам отпуска электрической энергии и мощности, за исключением приборов учета, находящихся в пределах балансовой принадлежности Заказчика;</t>
    </r>
  </si>
  <si>
    <r>
      <t>2.3.4</t>
    </r>
    <r>
      <rPr>
        <sz val="7"/>
        <rFont val="Times New Roman"/>
        <family val="1"/>
        <charset val="204"/>
      </rPr>
      <t xml:space="preserve">        </t>
    </r>
    <r>
      <rPr>
        <sz val="12"/>
        <rFont val="Times New Roman"/>
        <family val="1"/>
        <charset val="204"/>
      </rPr>
      <t>плановые и внеплановые проверки состояния приборов учета, по которым производится учет приема и отпуска электрической энергии и мощности в точках приема и в точках отпуска электрической энергии и мощности;</t>
    </r>
  </si>
  <si>
    <r>
      <t>2.3.5</t>
    </r>
    <r>
      <rPr>
        <sz val="7"/>
        <rFont val="Times New Roman"/>
        <family val="1"/>
        <charset val="204"/>
      </rPr>
      <t xml:space="preserve">        </t>
    </r>
    <r>
      <rPr>
        <sz val="12"/>
        <rFont val="Times New Roman"/>
        <family val="1"/>
        <charset val="204"/>
      </rPr>
      <t>контроль соблюдения плановых величин потребления электрической энергии и мощности Потребителями ГП(ЭСО) и иными непосредственно и опосредованно присоединенными к электрическим сетям Исполнителя владельцами энергооборудования;</t>
    </r>
  </si>
  <si>
    <r>
      <t>2.3.6</t>
    </r>
    <r>
      <rPr>
        <sz val="7"/>
        <rFont val="Times New Roman"/>
        <family val="1"/>
        <charset val="204"/>
      </rPr>
      <t xml:space="preserve">        </t>
    </r>
    <r>
      <rPr>
        <sz val="12"/>
        <rFont val="Times New Roman"/>
        <family val="1"/>
        <charset val="204"/>
      </rPr>
      <t>по заявке Заказчика, либо по заявкам ГП(ЭСО), осуществление в порядке, предусмотренном разделом 4 настоящего Договора, действий по введению полного или частичного ограничения или возобновлению режима потребления электрической энергии и мощности Потребителям ГП(ЭСО), иным владельцам энергооборудования, непосредственно и опосредованно (через бесхозяйные сети) присоединенным к электрическим сетям Исполнителя.</t>
    </r>
  </si>
  <si>
    <r>
      <t>2.4</t>
    </r>
    <r>
      <rPr>
        <sz val="7"/>
        <rFont val="Times New Roman"/>
        <family val="1"/>
        <charset val="204"/>
      </rPr>
      <t xml:space="preserve">              </t>
    </r>
    <r>
      <rPr>
        <sz val="12"/>
        <rFont val="Times New Roman"/>
        <family val="1"/>
        <charset val="204"/>
      </rPr>
      <t>Исполнитель самостоятельно урегулирует отношения по приобретению электрической энергии и мощности для собственных нужд и для восполнения потерь в принадлежащих ему сетях.</t>
    </r>
  </si>
  <si>
    <r>
      <t>3</t>
    </r>
    <r>
      <rPr>
        <b/>
        <sz val="7"/>
        <rFont val="Times New Roman"/>
        <family val="1"/>
        <charset val="204"/>
      </rPr>
      <t xml:space="preserve">                    </t>
    </r>
    <r>
      <rPr>
        <b/>
        <sz val="12"/>
        <rFont val="Times New Roman"/>
        <family val="1"/>
        <charset val="204"/>
      </rPr>
      <t>ПРАВА И ОБЯЗАННОСТИ СТОРОН</t>
    </r>
  </si>
  <si>
    <r>
      <t>3.1</t>
    </r>
    <r>
      <rPr>
        <sz val="7"/>
        <rFont val="Times New Roman"/>
        <family val="1"/>
        <charset val="204"/>
      </rPr>
      <t xml:space="preserve">              </t>
    </r>
    <r>
      <rPr>
        <b/>
        <sz val="12"/>
        <rFont val="Times New Roman"/>
        <family val="1"/>
        <charset val="204"/>
      </rPr>
      <t>Стороны обязуются:</t>
    </r>
    <r>
      <rPr>
        <sz val="12"/>
        <rFont val="Times New Roman"/>
        <family val="1"/>
        <charset val="204"/>
      </rPr>
      <t xml:space="preserve"> </t>
    </r>
  </si>
  <si>
    <r>
      <t>3.1.1</t>
    </r>
    <r>
      <rPr>
        <sz val="7"/>
        <rFont val="Times New Roman"/>
        <family val="1"/>
        <charset val="204"/>
      </rPr>
      <t xml:space="preserve">        </t>
    </r>
    <r>
      <rPr>
        <sz val="12"/>
        <rFont val="Times New Roman"/>
        <family val="1"/>
        <charset val="204"/>
      </rPr>
      <t>При исполнении обязательств по настоящему Договору руководствоваться действующими нормативно-правовыми актами и нормативно-технической документацией.</t>
    </r>
  </si>
  <si>
    <r>
      <t>3.1.2</t>
    </r>
    <r>
      <rPr>
        <sz val="7"/>
        <rFont val="Times New Roman"/>
        <family val="1"/>
        <charset val="204"/>
      </rPr>
      <t xml:space="preserve">        </t>
    </r>
    <r>
      <rPr>
        <sz val="12"/>
        <rFont val="Times New Roman"/>
        <family val="1"/>
        <charset val="204"/>
      </rPr>
      <t>Ежемесячно, либо в иные сроки, необходимые Сторонам, производить взаимную сверку финансовых расчетов за услуги, оказанные  по настоящему Договору, путем составления соответствующего Акта сверки расчетов. Оформление указанного Акта производится по форме, установленной Сторонами в Приложении № 9 к Договору.</t>
    </r>
  </si>
  <si>
    <r>
      <t>3.1.3</t>
    </r>
    <r>
      <rPr>
        <sz val="7"/>
        <rFont val="Times New Roman"/>
        <family val="1"/>
        <charset val="204"/>
      </rPr>
      <t xml:space="preserve">        </t>
    </r>
    <r>
      <rPr>
        <sz val="12"/>
        <rFont val="Times New Roman"/>
        <family val="1"/>
        <charset val="204"/>
      </rPr>
      <t>Соблюдать требования Системного оператора, иных вышестоящих по отношению к Сторонам субъектов оперативно-диспетчерского управления, касающиеся оперативно-диспетчерского управления процессами производства, передачи, преобразования, распределения и потребления электрической энергии и мощности.</t>
    </r>
  </si>
  <si>
    <r>
      <t>3.1.4</t>
    </r>
    <r>
      <rPr>
        <sz val="7"/>
        <rFont val="Times New Roman"/>
        <family val="1"/>
        <charset val="204"/>
      </rPr>
      <t xml:space="preserve">   </t>
    </r>
    <r>
      <rPr>
        <sz val="12"/>
        <rFont val="Times New Roman"/>
        <family val="1"/>
        <charset val="204"/>
      </rPr>
      <t>Обеспечивать сохранность, работоспособное состояние и соблюдение обязательных требований к эксплуатации принадлежащих Сторонам на праве собственности или на ином законном основании устройств релейной защиты, противоаварийной и режимной автоматики, приборов учета электрической энергии и мощности, а также иных устройств, необходимых для поддержания требуемых параметров надежности и качества электрической энергии.</t>
    </r>
  </si>
  <si>
    <r>
      <t>3.1.5</t>
    </r>
    <r>
      <rPr>
        <sz val="7"/>
        <rFont val="Times New Roman"/>
        <family val="1"/>
        <charset val="204"/>
      </rPr>
      <t xml:space="preserve">   </t>
    </r>
    <r>
      <rPr>
        <sz val="12"/>
        <rFont val="Times New Roman"/>
        <family val="1"/>
        <charset val="204"/>
      </rPr>
      <t>Оборудовать точки присоединения электрических сетей Сторон средствами учета  электрической энергии, в том числе измеритель­ными приборами, соответствующими установленным законодательством Российской Федерации требованиям и удовлетворяющими требованиям правовых документов, регламентирующих правила учета электроэнергии для соответствующего сектора рынка электроэнергии в границах балансовой принадлежности и эксплуатационной ответственности каждой из Сторон. Требования к вновь устанавливаемым средствам учета в таком случае   должны соответствовать требованиям как для вновь вводимых в эксплуатацию электроустановок и (или) для заменяемых выбывших из эксплуатации приборов учета.</t>
    </r>
  </si>
  <si>
    <r>
      <t>3.1.6</t>
    </r>
    <r>
      <rPr>
        <sz val="7"/>
        <rFont val="Times New Roman"/>
        <family val="1"/>
        <charset val="204"/>
      </rPr>
      <t xml:space="preserve">   </t>
    </r>
    <r>
      <rPr>
        <sz val="12"/>
        <rFont val="Times New Roman"/>
        <family val="1"/>
        <charset val="204"/>
      </rPr>
      <t>Своевременно информировать другую Сторону Договора о возникновении (угрозе возникновения) аварийных ситуаций в работе принадлежащих им объектов электросетевого хозяйства, а также о ремонтных и профилактических работах, проводимых на указанных объектах,  влияющих на исполнение обязательств по настоящему Договору и иных обстоятельствах, влекущих полное и (или) частичное ограничение режима потребления электрической энергии другой Стороны.</t>
    </r>
  </si>
  <si>
    <r>
      <t>3.1.7</t>
    </r>
    <r>
      <rPr>
        <sz val="7"/>
        <rFont val="Times New Roman"/>
        <family val="1"/>
        <charset val="204"/>
      </rPr>
      <t xml:space="preserve">   </t>
    </r>
    <r>
      <rPr>
        <sz val="12"/>
        <rFont val="Times New Roman"/>
        <family val="1"/>
        <charset val="204"/>
      </rPr>
      <t>Соблюдать требуемые параметры надежности энергоснабжения и качества электрической энергии, режимов потребления электрической энергии,  включая поддержание соотношения потребления активной и реактивной мощности на уровне, установленном законодательством РФ и требованиями субъекта оперативно-диспетчерского управления в электроэнергетике, а также по соблюдению установленных субъектом оперативно-диспетчерского управления в электроэнергетике уровней компенсации и диапазонов регулирования реактивной мощности</t>
    </r>
  </si>
  <si>
    <r>
      <t>3.1.8</t>
    </r>
    <r>
      <rPr>
        <sz val="7"/>
        <rFont val="Times New Roman"/>
        <family val="1"/>
        <charset val="204"/>
      </rPr>
      <t xml:space="preserve">   </t>
    </r>
    <r>
      <rPr>
        <sz val="12"/>
        <rFont val="Times New Roman"/>
        <family val="1"/>
        <charset val="204"/>
      </rPr>
      <t>Поддерживать на границе балансовой принадлежности значения показателей качества электрической энергии, обусловленные работой его энергопринимающих устройств, соответствующие техническим регламентам и иным обязательным требованиям (ГОСТ 32144-2013).</t>
    </r>
  </si>
  <si>
    <r>
      <t>3.1.9</t>
    </r>
    <r>
      <rPr>
        <sz val="7"/>
        <rFont val="Times New Roman"/>
        <family val="1"/>
        <charset val="204"/>
      </rPr>
      <t xml:space="preserve">   </t>
    </r>
    <r>
      <rPr>
        <sz val="12"/>
        <rFont val="Times New Roman"/>
        <family val="1"/>
        <charset val="204"/>
      </rPr>
      <t>Согласовывать с субъектом оперативно-диспетчерского управления в электроэнергетике организационно-технические мероприятия по установке устройств компенсации и регулирования реактивной мощности в электрических сетях, являющихся объектами диспетчеризации соответствующего субъекта оперативно-диспетчерского управления в электроэнергетике, в пределах территории субъекта РФ или иных определенных указанным субъектом территорий, которые направлены на обеспечение баланса потребления активной и реактивной мощности в границах балансовой принадлежности энергопринимающих устройств потребителей электрической энергии (при условии соблюдения производителями и потребителями электрической энергии (мощности) требований к качеству электрической энергии по реактивной мощности).</t>
    </r>
  </si>
  <si>
    <r>
      <t>3.1.10</t>
    </r>
    <r>
      <rPr>
        <sz val="7"/>
        <rFont val="Times New Roman"/>
        <family val="1"/>
        <charset val="204"/>
      </rPr>
      <t xml:space="preserve">   </t>
    </r>
    <r>
      <rPr>
        <sz val="12"/>
        <rFont val="Times New Roman"/>
        <family val="1"/>
        <charset val="204"/>
      </rPr>
      <t>Урегулировать вопросы оперативно-технологического взаимодействия в соответствии с Правилами технической эксплуатации электрических станций и сетей Российской Федерации (утверждены Приказом Минэнерго от 19.06.2003 № 229) путем заключения Соглашения о взаимоотношениях оперативно-технологического персонала Сторон.</t>
    </r>
  </si>
  <si>
    <r>
      <t>3.1.11</t>
    </r>
    <r>
      <rPr>
        <sz val="7"/>
        <rFont val="Times New Roman"/>
        <family val="1"/>
        <charset val="204"/>
      </rPr>
      <t xml:space="preserve">   </t>
    </r>
    <r>
      <rPr>
        <sz val="12"/>
        <rFont val="Times New Roman"/>
        <family val="1"/>
        <charset val="204"/>
      </rPr>
      <t>Информировать другую Сторону  об объеме участия в автоматическом либо оперативном противоаварийном управлении мощностью.</t>
    </r>
  </si>
  <si>
    <r>
      <t>3.1.12</t>
    </r>
    <r>
      <rPr>
        <sz val="7"/>
        <rFont val="Times New Roman"/>
        <family val="1"/>
        <charset val="204"/>
      </rPr>
      <t xml:space="preserve">   </t>
    </r>
    <r>
      <rPr>
        <sz val="12"/>
        <rFont val="Times New Roman"/>
        <family val="1"/>
        <charset val="204"/>
      </rPr>
      <t>Представлять другой Стороне  в соответствии со сроками, установленными федеральным органом власти в области государственного регулирования тарифов на электрическую энергию, не позднее 15 апреля текущего года плановые годовые объемы (с разбивкой по месяцам) потребления электрической энергии и заявленную мощность на следующий календарный год по форме Приложения № 3.1 и 3.2</t>
    </r>
  </si>
  <si>
    <r>
      <t>3.1.13</t>
    </r>
    <r>
      <rPr>
        <sz val="7"/>
        <rFont val="Times New Roman"/>
        <family val="1"/>
        <charset val="204"/>
      </rPr>
      <t xml:space="preserve">   </t>
    </r>
    <r>
      <rPr>
        <sz val="12"/>
        <rFont val="Times New Roman"/>
        <family val="1"/>
        <charset val="204"/>
      </rPr>
      <t>Обеспечивать сохранность на своей территории электрооборудования, воздушных и кабельных линий электропередачи, средств измерения электроэнергии, технических и программных средств и автоматизированных систем, принадлежащих другой Стороне по Договору.</t>
    </r>
  </si>
  <si>
    <r>
      <t>3.1.14</t>
    </r>
    <r>
      <rPr>
        <sz val="7"/>
        <rFont val="Times New Roman"/>
        <family val="1"/>
        <charset val="204"/>
      </rPr>
      <t xml:space="preserve">   </t>
    </r>
    <r>
      <rPr>
        <sz val="12"/>
        <rFont val="Times New Roman"/>
        <family val="1"/>
        <charset val="204"/>
      </rPr>
      <t>Осуществлять в соответствии с порядком, установленным законодательством РФ, контроль качества электроэнергии, показатели которой определяются техническими регламентами и иными обязательными требованиями.</t>
    </r>
  </si>
  <si>
    <r>
      <t>3.1.15</t>
    </r>
    <r>
      <rPr>
        <sz val="7"/>
        <rFont val="Times New Roman"/>
        <family val="1"/>
        <charset val="204"/>
      </rPr>
      <t xml:space="preserve">   </t>
    </r>
    <r>
      <rPr>
        <sz val="12"/>
        <rFont val="Times New Roman"/>
        <family val="1"/>
        <charset val="204"/>
      </rPr>
      <t xml:space="preserve">Разрабатывать и утверждать в установленном законодательством РФ порядке ежегодные графики аварийного ограничения и графики аварийного отключения. </t>
    </r>
  </si>
  <si>
    <r>
      <t>3.1.16</t>
    </r>
    <r>
      <rPr>
        <sz val="7"/>
        <rFont val="Times New Roman"/>
        <family val="1"/>
        <charset val="204"/>
      </rPr>
      <t xml:space="preserve">   </t>
    </r>
    <r>
      <rPr>
        <sz val="12"/>
        <rFont val="Times New Roman"/>
        <family val="1"/>
        <charset val="204"/>
      </rPr>
      <t xml:space="preserve"> Приостанавливать в порядке, установленном в действующем законодательством РФ, передачу электрической энергии и мощности путем введения полного и (или) частичного ограничения режима потребления электрической энергии и мощности.</t>
    </r>
  </si>
  <si>
    <r>
      <t>3.1.17</t>
    </r>
    <r>
      <rPr>
        <sz val="7"/>
        <rFont val="Times New Roman"/>
        <family val="1"/>
        <charset val="204"/>
      </rPr>
      <t xml:space="preserve">   </t>
    </r>
    <r>
      <rPr>
        <sz val="12"/>
        <rFont val="Times New Roman"/>
        <family val="1"/>
        <charset val="204"/>
      </rPr>
      <t xml:space="preserve"> При наличии сертифицированной АСКУЭ (АИИС КУЭ) Стороны на основании соглашения о порядке информационного обмена показаниями осуществляют передачу данных автоматизированного учета электрической энергии и мощности в бумажном и электронном виде (при наличии письменного запроса).</t>
    </r>
  </si>
  <si>
    <r>
      <t>3.1.18</t>
    </r>
    <r>
      <rPr>
        <sz val="7"/>
        <rFont val="Times New Roman"/>
        <family val="1"/>
        <charset val="204"/>
      </rPr>
      <t xml:space="preserve">         </t>
    </r>
    <r>
      <rPr>
        <sz val="12"/>
        <rFont val="Times New Roman"/>
        <family val="1"/>
        <charset val="204"/>
      </rPr>
      <t>Переоформлять Акты разграничения балансовой принадлежности и эксплуатационной ответственности в границах Заказчика и Исполнителя в следующих случаях:</t>
    </r>
  </si>
  <si>
    <t>3.1.18.1. При изменении собственника или владельца электроустановки;</t>
  </si>
  <si>
    <t>3.1.18.2. При осуществлении технологического присоединения;</t>
  </si>
  <si>
    <t>3.1.18.3. При изменении схемы электрической сети;</t>
  </si>
  <si>
    <t>3.1.18.4. При изменении присоединенной, максимальной мощности.</t>
  </si>
  <si>
    <r>
      <t>3.2</t>
    </r>
    <r>
      <rPr>
        <b/>
        <sz val="7"/>
        <rFont val="Times New Roman"/>
        <family val="1"/>
        <charset val="204"/>
      </rPr>
      <t xml:space="preserve">              </t>
    </r>
    <r>
      <rPr>
        <b/>
        <sz val="12"/>
        <rFont val="Times New Roman"/>
        <family val="1"/>
        <charset val="204"/>
      </rPr>
      <t xml:space="preserve">Заказчик имеет право: </t>
    </r>
  </si>
  <si>
    <r>
      <t>3.2.1</t>
    </r>
    <r>
      <rPr>
        <sz val="7"/>
        <rFont val="Times New Roman"/>
        <family val="1"/>
        <charset val="204"/>
      </rPr>
      <t xml:space="preserve">        </t>
    </r>
    <r>
      <rPr>
        <sz val="12"/>
        <rFont val="Times New Roman"/>
        <family val="1"/>
        <charset val="204"/>
      </rPr>
      <t>При выявлении Заказчиком обстоятельств, которые свидетельствуют о ненадлежащем выполнении Исполнителем условий настоящего Договора и которые были неизвестны Заказчику на момент подписания Акта об оказании услуг (в том числе поступление писем, претензий от Потребителя ГП(ЭСО), ЭСО, ГП), Заказчик вправе предъявить Исполнителю претензии по указанным обстоятельствам. Не направление претензии не лишает Заказчика права на защиту его интересов в судебном порядке.</t>
    </r>
  </si>
  <si>
    <r>
      <t>3.2.2</t>
    </r>
    <r>
      <rPr>
        <sz val="7"/>
        <rFont val="Times New Roman"/>
        <family val="1"/>
        <charset val="204"/>
      </rPr>
      <t xml:space="preserve">        </t>
    </r>
    <r>
      <rPr>
        <sz val="12"/>
        <rFont val="Times New Roman"/>
        <family val="1"/>
        <charset val="204"/>
      </rPr>
      <t xml:space="preserve">Исходя из данных, полученных от ГП (ЭСО), изменять заявленные объемы передаваемой энергии (мощности), в пределах максимальной мощности, указанной в Актах разграничения балансовой принадлежности и эксплуатационной ответственности, путем направления новых объемов передачи Исполнителю в срок не менее чем за 5 (пять) рабочих дней до момента окончания месяца, в котором Исполнитель оказывает Заказчику услугу по передаче энергии (мощности). </t>
    </r>
  </si>
  <si>
    <r>
      <t>3.2.3</t>
    </r>
    <r>
      <rPr>
        <sz val="7"/>
        <rFont val="Times New Roman"/>
        <family val="1"/>
        <charset val="204"/>
      </rPr>
      <t xml:space="preserve">        </t>
    </r>
    <r>
      <rPr>
        <sz val="12"/>
        <rFont val="Times New Roman"/>
        <family val="1"/>
        <charset val="204"/>
      </rPr>
      <t>Направлять Исполнителю заявку на полное и (или) частичное ограничение режима потребления электрической энергии и мощности Потребителям/ССО в следующих случаях:</t>
    </r>
  </si>
  <si>
    <t>- неисполнения или ненадлежащего исполнения условий Договора оказания услуг по передаче электрической энергии и мощности, заключенного между Заказчиком с одной стороны и ГП/ЭСО или Потребителем с другой стороны,  при условии, что приостановление передачи электрической энергии и мощности Потребителю услуг/ССО допускается действующими нормативно-правовыми актами;</t>
  </si>
  <si>
    <t>- обнаружения ГП/ЭСО или Заказчиком фактов неучтенного (бездоговорного, безучетного) потребления электрической энергии и мощности.</t>
  </si>
  <si>
    <t>- в иных случаях в соответствии с разделом 4 настоящего Договора и нормами действующего законодательства РФ.</t>
  </si>
  <si>
    <r>
      <t>3.2.4</t>
    </r>
    <r>
      <rPr>
        <sz val="7"/>
        <rFont val="Times New Roman"/>
        <family val="1"/>
        <charset val="204"/>
      </rPr>
      <t xml:space="preserve">        </t>
    </r>
    <r>
      <rPr>
        <sz val="12"/>
        <rFont val="Times New Roman"/>
        <family val="1"/>
        <charset val="204"/>
      </rPr>
      <t>Принимать участие в ходе проводимых Исполнителем мероприятий по снятию показаний приборов учета и по проверке их состояния.</t>
    </r>
  </si>
  <si>
    <r>
      <t>3.2.5</t>
    </r>
    <r>
      <rPr>
        <sz val="7"/>
        <rFont val="Times New Roman"/>
        <family val="1"/>
        <charset val="204"/>
      </rPr>
      <t xml:space="preserve">        </t>
    </r>
    <r>
      <rPr>
        <sz val="12"/>
        <rFont val="Times New Roman"/>
        <family val="1"/>
        <charset val="204"/>
      </rPr>
      <t>Принимать участие в урегулировании разногласий по оспариваемому объему передачи электрической энергии (мощности) за отчетный месяц.</t>
    </r>
  </si>
  <si>
    <r>
      <t>3.2.6</t>
    </r>
    <r>
      <rPr>
        <sz val="7"/>
        <rFont val="Times New Roman"/>
        <family val="1"/>
        <charset val="204"/>
      </rPr>
      <t xml:space="preserve">        </t>
    </r>
    <r>
      <rPr>
        <sz val="12"/>
        <rFont val="Times New Roman"/>
        <family val="1"/>
        <charset val="204"/>
      </rPr>
      <t>Направлять своих уполномоченных представителей на контрольный обход к любому Потребителю ГП(ЭСО)/ССО.</t>
    </r>
  </si>
  <si>
    <r>
      <t>3.2.7</t>
    </r>
    <r>
      <rPr>
        <sz val="7"/>
        <rFont val="Times New Roman"/>
        <family val="1"/>
        <charset val="204"/>
      </rPr>
      <t xml:space="preserve">        </t>
    </r>
    <r>
      <rPr>
        <sz val="12"/>
        <rFont val="Times New Roman"/>
        <family val="1"/>
        <charset val="204"/>
      </rPr>
      <t>Требовать от Исполнителя выполнения принятых им на себя обязательств по настоящему Договору.</t>
    </r>
  </si>
  <si>
    <r>
      <t>3.3</t>
    </r>
    <r>
      <rPr>
        <b/>
        <sz val="7"/>
        <rFont val="Times New Roman"/>
        <family val="1"/>
        <charset val="204"/>
      </rPr>
      <t xml:space="preserve">              </t>
    </r>
    <r>
      <rPr>
        <b/>
        <sz val="12"/>
        <rFont val="Times New Roman"/>
        <family val="1"/>
        <charset val="204"/>
      </rPr>
      <t>Заказчик обязуется:</t>
    </r>
  </si>
  <si>
    <r>
      <t>3.3.1</t>
    </r>
    <r>
      <rPr>
        <sz val="7"/>
        <rFont val="Times New Roman"/>
        <family val="1"/>
        <charset val="204"/>
      </rPr>
      <t xml:space="preserve">        </t>
    </r>
    <r>
      <rPr>
        <sz val="12"/>
        <rFont val="Times New Roman"/>
        <family val="1"/>
        <charset val="204"/>
      </rPr>
      <t>Производить оплату оказанных Исполнителем услуг в сроки, порядке и на условиях настоящего Договора.</t>
    </r>
  </si>
  <si>
    <r>
      <t>3.3.2</t>
    </r>
    <r>
      <rPr>
        <sz val="7"/>
        <rFont val="Times New Roman"/>
        <family val="1"/>
        <charset val="204"/>
      </rPr>
      <t xml:space="preserve">        </t>
    </r>
    <r>
      <rPr>
        <sz val="12"/>
        <rFont val="Times New Roman"/>
        <family val="1"/>
        <charset val="204"/>
      </rPr>
      <t>Производить самостоятельно или с привлечением третьих лиц снятие показаний приборов учета, установленных на балансе Заказчика.</t>
    </r>
  </si>
  <si>
    <r>
      <t>3.3.3</t>
    </r>
    <r>
      <rPr>
        <sz val="7"/>
        <rFont val="Times New Roman"/>
        <family val="1"/>
        <charset val="204"/>
      </rPr>
      <t xml:space="preserve">        </t>
    </r>
    <r>
      <rPr>
        <sz val="12"/>
        <rFont val="Times New Roman"/>
        <family val="1"/>
        <charset val="204"/>
      </rPr>
      <t>Направлять Исполнителю в пятидневный срок копии поступающих Заказчику претензий, жалоб и заявлений либо запросов (писем и т.д.) от Потребителей ГП(ЭСО)/ССО по вопросам надежности и качества снабжения электрической энергией.</t>
    </r>
  </si>
  <si>
    <r>
      <t>3.3.4</t>
    </r>
    <r>
      <rPr>
        <sz val="7"/>
        <rFont val="Times New Roman"/>
        <family val="1"/>
        <charset val="204"/>
      </rPr>
      <t xml:space="preserve">        </t>
    </r>
    <r>
      <rPr>
        <sz val="12"/>
        <rFont val="Times New Roman"/>
        <family val="1"/>
        <charset val="204"/>
      </rPr>
      <t>Направлять Исполнителю в порядке, предусмотренном разделом 4 настоящего Договора, письменное уведомление о расторжении Заказчиком Договора оказания услуг по передаче электрической энергии и мощности с ГП (ЭСО) или Потребителем ГП(ЭСО), и соответствующую заявку на ограничение режима потребления электрической энергии и мощности.</t>
    </r>
  </si>
  <si>
    <r>
      <t>3.3.5</t>
    </r>
    <r>
      <rPr>
        <sz val="7"/>
        <rFont val="Times New Roman"/>
        <family val="1"/>
        <charset val="204"/>
      </rPr>
      <t xml:space="preserve">        </t>
    </r>
    <r>
      <rPr>
        <sz val="12"/>
        <rFont val="Times New Roman"/>
        <family val="1"/>
        <charset val="204"/>
      </rPr>
      <t>Рассматривать в порядке, указанном в настоящем Договоре, поступившие от Исполнителя отчетные документы об объемах оказанных услуг.</t>
    </r>
  </si>
  <si>
    <r>
      <t>3.3.6</t>
    </r>
    <r>
      <rPr>
        <sz val="7"/>
        <rFont val="Times New Roman"/>
        <family val="1"/>
        <charset val="204"/>
      </rPr>
      <t xml:space="preserve">        </t>
    </r>
    <r>
      <rPr>
        <sz val="12"/>
        <rFont val="Times New Roman"/>
        <family val="1"/>
        <charset val="204"/>
      </rPr>
      <t>Обеспечить уполномоченным представителям Исполнителя, ГП(ЭСО) и Потребителям ГП(ЭСО) беспрепятственный доступ к приборам учета, находящимся на балансе Заказчика и установленным непосредственно на границе балансовой принадлежности между электрическими сетями Заказчика и Исполнителя, для целей осуществления проверки состояния приборов учета и снятия контрольных и расчетных величин электрической энергии и мощности.</t>
    </r>
  </si>
  <si>
    <r>
      <t>3.3.7</t>
    </r>
    <r>
      <rPr>
        <sz val="7"/>
        <rFont val="Times New Roman"/>
        <family val="1"/>
        <charset val="204"/>
      </rPr>
      <t xml:space="preserve">        </t>
    </r>
    <r>
      <rPr>
        <sz val="12"/>
        <rFont val="Times New Roman"/>
        <family val="1"/>
        <charset val="204"/>
      </rPr>
      <t>Обеспечить подачу в точки приема Исполнителя электрической энергии и мощности, по качеству и параметрам соответствующей техническим регламентам и иным обязательным требованиям, в том числе ГОСТу 32144-2013, в пределах границ балансовой принадлежности и эксплуатационной ответственности Заказчика.</t>
    </r>
  </si>
  <si>
    <r>
      <t>3.3.8</t>
    </r>
    <r>
      <rPr>
        <sz val="7"/>
        <rFont val="Times New Roman"/>
        <family val="1"/>
        <charset val="204"/>
      </rPr>
      <t xml:space="preserve">        </t>
    </r>
    <r>
      <rPr>
        <sz val="12"/>
        <rFont val="Times New Roman"/>
        <family val="1"/>
        <charset val="204"/>
      </rPr>
      <t>Самостоятельно (а при необходимости – совместно с ГП (ЭСО) рассматривать и принимать решения по поступающим в его адрес претензиям владельцев энергопринимающих устройств и иных лиц в связи с нарушением электроснабжения по причинам, находящимся в пределах зоны ответственности Заказчика.</t>
    </r>
  </si>
  <si>
    <r>
      <t>3.3.9</t>
    </r>
    <r>
      <rPr>
        <sz val="7"/>
        <rFont val="Times New Roman"/>
        <family val="1"/>
        <charset val="204"/>
      </rPr>
      <t xml:space="preserve">        </t>
    </r>
    <r>
      <rPr>
        <sz val="12"/>
        <rFont val="Times New Roman"/>
        <family val="1"/>
        <charset val="204"/>
      </rPr>
      <t>Направлять Исполнителю копии всех поступивших претензий владельцев энергопринимающих устройств и иных лиц в связи с нарушением электроснабжения по причинам, отнесенным к зоне ответственности Исполнителя, определенной п. 7.1 настоящего Договора.</t>
    </r>
  </si>
  <si>
    <r>
      <t>3.3.10</t>
    </r>
    <r>
      <rPr>
        <sz val="7"/>
        <rFont val="Times New Roman"/>
        <family val="1"/>
        <charset val="204"/>
      </rPr>
      <t xml:space="preserve">    </t>
    </r>
    <r>
      <rPr>
        <sz val="12"/>
        <rFont val="Times New Roman"/>
        <family val="1"/>
        <charset val="204"/>
      </rPr>
      <t xml:space="preserve">Выполнять иные обязательства, предусмотренные настоящим Договором и приложениями к нему.  </t>
    </r>
  </si>
  <si>
    <t>3.4.1 Требовать оплаты оказанных им услуг в порядке, сроки и на условиях, предусмотренных настоящим Договором.</t>
  </si>
  <si>
    <t>3.4.2 Требовать от Заказчика выполнения иных принятых им на себя обязательств по настоящему Договору.</t>
  </si>
  <si>
    <t>3.5.1. Обеспечить уполномоченным представителям  Заказчика, ГП (ЭСО) и Потребителям ГП(ЭСО), ССО (ИВС) беспрепятственный доступ к приборам учета, находящимся на балансе Исполнителя и установленным непосредственно на границе балансовой принадлежности между электрическими сетями Заказчика и Исполнителя, Потребителя, ССО (ИВС) для целей осуществления проверки состояния приборов учета и снятия контрольных и расчетных величин электрической энергии и мощности.</t>
  </si>
  <si>
    <t>3.5.2. Предоставить Заказчику копию Протокола (Выписку из протокола) заседания органа исполнительной власти субъекта РФ в области государственного регулирования тарифов ______________ области, на котором было принято решение об установлении для Исполнителя тарифов на услуги по передаче электрической энергии и мощности, - в течение 14 (четырнадцати) календарных дней с момента получения Протокола (выписки из протокола).</t>
  </si>
  <si>
    <t>3.5.3. Предоставить Заказчику по его требованию в течение трех рабочих дней (если иной срок не согласован сторонами) следующую документацию и информацию:</t>
  </si>
  <si>
    <t>3.5.3.1. Заверенную Исполнителем копию «Акта разграничения балансовой принадлежности электрических сетей и эксплуатационной ответственности сторон» с любым владельцем энергооборудования, имеющим с Исполнителем непосредственные границы балансовой принадлежности и/или эксплуатационной ответственности (либо через бесхозяйные сети – при наличии такого Акта);</t>
  </si>
  <si>
    <t>При обнаружении впоследствии несоответствия отраженных в приложениях к Договору данных Актам РБПиЭО, Стороны при исполнении Договора руководствуются данными Актов РБПиЭО (вплоть до перерасчета стоимости оказанных ранее услуг по Договору).</t>
  </si>
  <si>
    <t>3.5.3.2. Информацию о бесхозяйных сетях, имеющих с сетями Исполнителя непосредственную границу балансовой принадлежности. Информация предоставляется в форме и в объеме, согласованном Сторонами;</t>
  </si>
  <si>
    <t>3.5.3.3. Заверенную Исполнителем копию Однолинейной схемы электрической сети владельцев энергопринимающих и (или) энергопередающих устройств, имеющих с Исполнителем непосредственную границу балансовой принадлежности и/или эксплуатационной ответственности (или через бесхозяйные сети), по любой точке присоединения;</t>
  </si>
  <si>
    <t>3.5.3.4. Заверенную Исполнителем копию «Акта согласования аварийной и технологической брони» по любым точкам приема или отпуска;</t>
  </si>
  <si>
    <t>3.5.3.5. Обработанную информацию по замерам фактической мощности потребляемой Потребителями ГП (ЭСО).</t>
  </si>
  <si>
    <t>3.5.3.6. Заверенную Исполнителем копию соглашения о договорных величинах электрической энергии и заявленной мощности Потребителей, присоединённых к сетям Исполнителя, согласованных с ГП (ЭСО) – при наличии.</t>
  </si>
  <si>
    <t>3.5.4. Оформить «Акты согласования аварийной и технологической брони» в порядке, предусмотренном нормативно-правовыми актами. Информация из оформленных «Актов согласования аварийной и технологической брони» должна быть предоставлена Исполнителем Заказчику в объеме, предусмотренном настоящим Договором и Приложениями к нему, не позднее 3 (трех) рабочих дней с момента оформления соответствующей документации.</t>
  </si>
  <si>
    <r>
      <t>3.5.5.</t>
    </r>
    <r>
      <rPr>
        <sz val="7"/>
        <rFont val="Times New Roman"/>
        <family val="1"/>
        <charset val="204"/>
      </rPr>
      <t xml:space="preserve">     </t>
    </r>
    <r>
      <rPr>
        <sz val="12"/>
        <rFont val="Times New Roman"/>
        <family val="1"/>
        <charset val="204"/>
      </rPr>
      <t>Учитывать величины аварийной и технологичекой брони Потребителя ГП/ЭСО при введении ограничения режима потребления электрической энергии и мощности.</t>
    </r>
  </si>
  <si>
    <t>3.5.6. По требованию Заказчика включать представителей Заказчика в состав комиссии по расследованию причин технологических нарушений на энергетических объектах Исполнителя, либо в электроустановках Потребителя ГП(ЭСО), ССО (ИВС), подключенных непосредственно и/или опосредованно к сетям Исполнителя.</t>
  </si>
  <si>
    <t>3.5.7. Своевременно информировать Заказчика о возникновении (угрозе возникновения) аварийных ситуаций в работе принадлежащих Исполнителю объектов электросетевого хозяйства, о ремонтных и профилактических работах, проводимых на указанных объектах, а также сообщать аналогичную информацию о Потребителях ГП(ЭСО), ССО (ИВС), присоединенных к сетям Исполнителя (при ее наличии). Указанная информация предоставляется по формам и в соответствии с Приказом Федеральной службы по экологическому, технологическому и атомному надзору от 19.08.2011г. № 480 «Об утверждении порядка проведения технического расследования причин аварий, инцидентов и случаев утраты взрывчатых материалов промышленного назначения на объектах, поднадзорных Федеральной службе по экологическому, технологическому и атомному надзору».</t>
  </si>
  <si>
    <t>3.5.8. Обеспечить передачу принятой в свою сеть электрической энергии и мощности от точек приема до точек отпуска в соответствии с согласованными параметрами надежности и с учетом технологических характеристик энергопринимающих устройств. Качество и иные параметры передаваемой электрической энергии и мощности должны соответствовать техническим регламентам и иным обязательным требованиям, в том числе ГОСТу 32144-2013, а также в случаях, установленных законодательством, подтверждаться сертификатом качества.</t>
  </si>
  <si>
    <t>3.5.9. Осуществлять в соответствии с порядком, установленным  законодательством РФ, контроль качества электроэнергии.</t>
  </si>
  <si>
    <t>3.5.10.По окончании каждого расчетного периода определять в порядке, установленном в разделе 6 настоящего Договора, объемы электрической энергии и мощности, переданной ССО, Потребителям ГП(ЭСО) и иным владельцам энергооборудования, технологически и опосредованно присоединенным к сетям Исполнителя, и направлять Заказчику соответствующие сведения.</t>
  </si>
  <si>
    <t>3.5.11. Разрабатывать ежегодно в установленном нормами действующего законодательства РФ порядке Графики  ограничения режима потребления и временного отключения потребления электрической энергии и мощности в случае необходимости принятия неотложных мер по предотвращению или ликвидации аварии (аварийных режимов) в работе системы электроснабжения Исполнителя, ССО.</t>
  </si>
  <si>
    <t>3.5.12. Направлять Заказчику в срок до 01 июля согласованные с уполномоченными органами власти проекты указанных в предыдущем пункте Графиков. Обязанность по доведению указанной информации до Потребителей ГП(ЭСО) несет Исполнитель в рамках оперативно-технического взаимодействия.</t>
  </si>
  <si>
    <t>3.5.13.Направлять Заказчику в 5-тидневный срок ответы на поступившие от Заказчика претензии, жалобы, заявления Потребителей ГП(ЭСО) (иных лиц) по вопросам передачи электрической энергии и мощности.</t>
  </si>
  <si>
    <t>3.5.14. Согласовывать с ССО, Потребителями ГП(ЭСО), иными владельцами энергооборудования, непосредственно технологически присоединенными к сетям Исполнителя, а также с Заказчиком, сроки проведения ремонтных работ на принадлежащих Исполнителю объектах электросетевого хозяйства. Графики ежегодных плановых ремонтов электросетевого имущества Исполнителя предоставляются Заказчику в срок до 15 августа года, предшествующего году, на который оформлен соответствующий график.</t>
  </si>
  <si>
    <t>3.5.15. В случае, если Исполнитель не исполняет или ненадлежащим образом исполняет заявки Заказчика/ГП/ЭСО по введению полного и (или) частичного ограничения режима потребления электроэнергии (мощности) Потребителю, количество электроэнергии (мощности), переданное (поставленное) Потребителю с даты, указанной в заявке Заказчика/ГП/ЭСО по введению полного и (или) частичного ограничения режима потребления электроэнергии (мощности) и до даты фактического введения Исполнителем полного и (или) частичного ограничения, не включается в объем переданной по настоящему Договору (поставленной Потребителям ГП/ЭСО) электроэнергии (мощности) и подлежит оплате Исполнителем. В этом случае между Заказчиком и Исполнителем заключается соглашение о передаче от Заказчика Исполнителю полученного Заказчиком от ГП/ЭСО права требования с Потребителя стоимости электроэнергии, потребленной с даты планируемого ограничения режима потребления до даты фактического ограничения.</t>
  </si>
  <si>
    <t>3.5.16. Проводить в соответствии с принятым Графиком проведения проверок, а также по заявкам Заказчика (ГП/ЭСО) о проведении внеплановых проверок, проверки состояния измерительных комплексов Потребителей ГП(ЭСО), ССО и иных владельцев энергооборудования, а именно:</t>
  </si>
  <si>
    <t>3.5.17. По отдельному письменному запросу Заказчика представлять последнему первичную документацию по снятию показаний приборов учета (расчету объемов переданной электрической энергии и мощности).</t>
  </si>
  <si>
    <t>3.5.18. В случае выявления Потребителей ГП(ЭСО), осуществляющих неучтенное (бездоговорное, безучетное) потребление электрической энергии и мощности, - принимать все предусмотренные действующими нормативно-правовыми актами меры к полному приостановлению передачи электроэнергии указанному Потребителю ГП(ЭСО) и сообщать о выявленном неучтенном (безучетном, бездоговорном) потреблении Заказчику с направлением ему «Актов о неучтенном  потреблении электрической энергии и мощности». Порядок оформления указанных актов и сроки направления их Заказчику установлены в разделе 5 настоящего Договора.</t>
  </si>
  <si>
    <t>3.5.19. Снимать показания приборов учета по соответствующему Потребителю ГП(ЭСО), ССО (ИВС) в случае прекращения Договора энергоснабжения (купли-продажи электроэнергии) между Потребителем ГП(ЭСО), ССО (ИВС) и ГП (ЭСО). Снятие показаний производится на дату, указанную в соответствующем уведомлении ГП(ЭСО), а в случае получения уведомления позднее указанной в нем даты расторжения Договора с Потребителем ГП(ЭСО), ССО (ИВС), то на дату, следующую за днем получения соответствующего уведомления. Аналогичным образом Исполнитель обязан действовать при получении от Заказчика уведомления о прекращении договора оказания услуг по передаче (полностью или в части), заключенного Заказчиком с ГП (ЭСО) или Потребителем.</t>
  </si>
  <si>
    <t>Решение о введении режима ограничения потребления электрической энергии и мощности Потребителю ГП(ЭСО), с которым прекращен Договор энергоснабжения (купли-продажи электроэнергии), а также реализация указанного решения, производится Исполнителем самостоятельно, исходя из наличия или отсутствия договорных отношений Потребителя ГП(ЭСО) с каким-либо иным ГП(ЭСО), а также требований действующего законодательства о порядке введения режима ограничения. В случае введения режима ограничения потребления электрической энергии и мощности Исполнитель на дату выполнения таких действий также снимает показания приборов учета. В случае заключения Потребителем ГП(ЭСО), ССО (ИВС) договора с иной энергосбытовой организацией, либо выхода на рынок электроэнергии нового Потребителя ГП(ЭСО), ССО (ИВС) Исполнитель производит снятие показаний приборов учета на соответствующую дату.</t>
  </si>
  <si>
    <t>3.5.20. Обеспечить подключение Потребителей ГП(ЭСО) под действие противоаварийной автоматики в своих электроустановках в соответствии с заявками системного оператора или Заказчика.</t>
  </si>
  <si>
    <t>3.5.21. Обеспечить проведение и обработку замеров потокораспределения нагрузок и уровней напряжения в электрических сетях Исполнителя 2 раза в год, в третью среду июня и декабря или по отдельному запросу Заказчика. Обработанные результаты замеров направлять Заказчику в сроки и по форме, согласованной Сторонами.</t>
  </si>
  <si>
    <t>3.5.22. Представлять Заказчику по каждой точке отпуска (поставки) на следующий период регулирования прогнозные годовые объемы отпуска (поставки) электрической энергии и мощности ССО/ИВС и Потребителям ГП (ЭСО) из сети Исполнителя в разрезе уровней напряжения: ВН (220-110кВ); СН I (35кВ); СН II (20-1кВ); НН (ниже 1кВ), с разбивкой  по тарифным группам и Потребителям ГП (ЭСО)/ССО/ИВС, присоединенным к сетям Исполнителя (в том числе через энергоустановки Производителей электрической энергии и мощности или бесхозяйные сети), на следующий календарный год, - не позднее 01 апреля в целях подачи документов Заказчиком для формирования тарифов на следующий календарный год.</t>
  </si>
  <si>
    <t xml:space="preserve">Не позднее 01 ноября текущего года, по форме Приложения № 3.1-3.2  к Договору, - в целях формирования договорных объемов услуги на следующий год. </t>
  </si>
  <si>
    <t>При этом в целях определения объема услуги по передаче электрической энергии и мощности за уровень напряжения присоединения Потребителей ГП (ЭСО) через электрические установки Производителей электрической энергии принимается наивысший уровень напряжения, на котором Производитель электрической энергии выдает ее в сеть Исполнителя.</t>
  </si>
  <si>
    <t>В случае, если часть энергопринимающих устройств Потребителя ГП (ЭСО) присоединены к электрическим сетям Исполнителя через энергетические установки Производителя электрической энергии, а часть – непосредственно к сетям Исполнителя, величина заявленной мощности Потребителя ГП (ЭСО) указывается отдельно для непосредственных и опосредованных к электрическим сетям Исполнителя через энергетические установки Производителя электрической энергии.</t>
  </si>
  <si>
    <t>3.5.23. При получении предписаний, решений и (или) иных документов, исходящих от органов власти и управления, по вопросам  выполнения заявки Заказчика/ГП/ЭСО по полному и (или) частичному ограничению режима потребления электрической энергии и мощности Потребителям ГП(ЭСО) и по возобновлению их электроснабжения, - в день получения предписаний, решений и т.д., передать Заказчику/ГП/ЭСО копии соответствующих документов.</t>
  </si>
  <si>
    <t>3.5.24. Привести в соответствие с требованиями, установленными действующими нормативно-правовыми и нормативно-техническими актами, принадлежащие Исполнителю системы коммерческого учета электроэнергии и мощности, находящиеся в границах балансовой принадлежности Исполнителя, в том числе используемые для определения объемов электрической энергии и мощности, приобретаемой ГП(ЭСО) на оптовом рынке электрической энергии и мощности.</t>
  </si>
  <si>
    <t>3.5.25. Обеспечить незамедлительное извещение ГП (ЭСО) об известных Исполнителю фактах нарушения электроснабжения Потребителей ГП (ЭСО) и снижения показателей качества электрической энергии, об обстоятельствах, влекущих полное или частичное ограничение режима потребления электрической энергии и мощности.</t>
  </si>
  <si>
    <t>3.5.26. Заключить договор купли – продажи электрической энергии в целях компенсации технологического расхода (потерь), образующегося в процессе передачи электрической энергии и мощности по сетям Исполнителя с ГП (ЭСО).</t>
  </si>
  <si>
    <t>Исполнитель обязан в срок не позднее 5 дней после заключения договора купли-продажи электроэнергии в целях компенсации технологического расхода (потерь) в сетях Исполнителя извещать об этом Заказчика.</t>
  </si>
  <si>
    <t>Исполнитель обязан в срок не позднее 30 дней до даты расторжения/прекращения договора купли-продажи электроэнергии в целях компенсации технологического расхода (потерь) в сетях Исполнителя извещать об этом Заказчика.</t>
  </si>
  <si>
    <t>3.5.27. Предоставлять Заказчику по его запросу в течение трех рабочих дней (если иной срок не согласован сторонами) отчеты обо всех поступивших заявках и письмах (уведомлениях), предусмотренных разделами 2-4, 8 настоящего Договора. Отчеты оформляются в бумажном и электронном виде и должны отражать информацию о: наименовании ГП (ЭСО); номере и дате письма, заявки, уведомления, распоряжения ГП (ЭСО); действиях по заявке (ограничение или возобновление); дате и времени приостановления/возобновления электрической энергии согласно заявке; основаниях для приостановления/возобновления электрической энергии; наименовании отключающего/включающего оборудования (ПС, ТП, питающих линий); принятых решениях о выполнении заявки. В случае предоставления неполной информации, Заказчик вправе приостановить проведение платежей по Договору.</t>
  </si>
  <si>
    <t>3.5.28. Сообщать Заказчику по его запросу в течение трех рабочих дней (если иной срок не согласован сторонами) о любых действиях в отношении приборов учета, находящихся в границах балансовой принадлежности и эксплуатационной ответственности Исполнителя,  показания которых используются при исполнении настоящего Договора, которые влияют на исполнение настоящего Договора (прекращении их функционирования, неисправностях, демонтаже, хищении и т.п.). Обо всех изменения в схеме учета, определенной настоящим Договором, Исполнитель обязан в течение 10 дней информировать Заказчика. О таких изменениях Стороны оформляют соответствующее дополнительное соглашение к Договору. В случае отказа Исполнителя в подписании такого дополнительного соглашения стороны при исполнении договора руководствуются соответствующими документами, фиксирующими изменение схемы учета. Демонтаж/замена приборов учета должна осуществляться Исполнителем в присутствии представителя Заказчика с составлением соответствующего акта.</t>
  </si>
  <si>
    <r>
      <t>3.5.29.</t>
    </r>
    <r>
      <rPr>
        <sz val="7"/>
        <rFont val="Times New Roman"/>
        <family val="1"/>
        <charset val="204"/>
      </rPr>
      <t xml:space="preserve"> </t>
    </r>
    <r>
      <rPr>
        <sz val="12"/>
        <rFont val="Times New Roman"/>
        <family val="1"/>
        <charset val="204"/>
      </rPr>
      <t>Уведомлять Заказчика:</t>
    </r>
  </si>
  <si>
    <t>- об объеме присоединенной (максимальной) мощности к своим сетевым объектам на 1-е число месяца, следующего за кварталом (срок представления указанных сведений составляет 10 рабочих дней с 1-го числа месяца, следующего за кварталом);</t>
  </si>
  <si>
    <t>- о суммарной максимальной мощности за прошедший квартал, указанной в полученных от заявителей заявках на технологические присоединения к ее сетевым объектам и заключенных договорах на технологическое присоединение за прошедший квартал (срок представления указанных сведений составляет 20 рабочих дней с 1-го числа месяца, следующего за кварталом);</t>
  </si>
  <si>
    <t>- об указанных данных, полученных от других смежных организаций, с указанием их центра питания (срок представления указанных сведений составляет 20 дней с даты поступления данных от смежных организаций)».</t>
  </si>
  <si>
    <t>3.5.30. Выполнять иные обязательства, предусмотренные настоящим Договором и действующими нормативно-правовыми актами.</t>
  </si>
  <si>
    <t>3.5.31. В течение 10 (десяти) календарных дней с даты заключения настоящего Договора Исполнитель обязуется представить Заказчику информацию в отношении всей цепочки его собственников (данные об участниках; в отношении участников, являющихся юридическими лицами - данные об их участниках и т.д.), включая бенефициаров (в том числе конечных), а также сведения о составе  исполнительных органов Исполнителя по форме, указанной в Приложении №10 к настоящему договору.</t>
  </si>
  <si>
    <t>Указанная информация предоставляется с приложением копий подтверждающих документов, заверенных надлежащим образом.</t>
  </si>
  <si>
    <t>3.5.32. Исполнитель обязуется представлять Заказчику:</t>
  </si>
  <si>
    <t>- уведомления о планируемом изменении состава собственников Исполнителя (состава участников; в отношении участников, являющихся юридическими лицами - состава их участников и т.д.), включая бенефициаров (в том числе конечных), а также состава исполнительных органов Исполнителя, не позднее 30 (тридцати) календарных дней до планируемой даты наступления соответствующего события (юридического факта);</t>
  </si>
  <si>
    <t>- информацию об изменении состава собственников Исполнителя (состава участников; в отношении участников, являющихся юридическими лицами - состава их участников и т.д.), включая бенефициаров (в том числе конечных), а также состава  исполнительных органов Исполнителя.  Информация представляется по форме, согласно Приложению №10 к настоящему договору, не позднее 3-х календарных дней с даты наступления соответствующего события (юридического факта), с подтверждением соответствующими документами, посредством направления их факсимильной связью, а также способом, позволяющим подтвердить дату получения.</t>
  </si>
  <si>
    <t>3.5.33. В случае неисполнения Исполнителем обязанности, установленной п.п. 3.5.31, 3.5.32 настоящего договора, Заказчик вправе в одностороннем порядке отказаться от исполнения договора без возмещения Исполнителю убытков, связанных с расторжением Договора.</t>
  </si>
  <si>
    <t xml:space="preserve">3.5.34. Исполнитель подтверждает свое согласие на обработку информации, предоставленной в соответствии с п.п. 3.5.31, 3.5.32 настоящего Договора, включая сбор, запись, систематизацию, накопление, хранение, уточнение (обновление, изменение), использование, обезличивание, блокирование, удаление, уничтожение, а также на передачу указанной информации в вышестоящие организации и государственные органы. </t>
  </si>
  <si>
    <t>В отношении согласия на обработку персональных данных физических лиц и/или сведений о юридических лицах в составе участников и/или исполнительных органов Исполнителя, Исполнитель обязуется получить у них такое согласие самостоятельно.</t>
  </si>
  <si>
    <t>4. ПОРЯДОК ПОЛНОГО И (ИЛИ) ЧАСТИЧНОГО ОГРАНИЧЕНИЕ РЕЖИМА ПОТРЕБЛЕНИЯ ЭЛЕКТРИЧЕСКОЙ ЭНЕРГИИ И МОЩНОСТИ И ВОЗОБНОВЛЕНИЯ ЭЛЕКТРОСНАБЖЕНИЯ</t>
  </si>
  <si>
    <t xml:space="preserve">4.1. Полное и (или) частичное ограничение режима потребления электрической энергии и мощности Потребителям ГП/ЭСО выполняется путем отключения коммутационных аппаратов в порядке, предусмотренном Постановлением Правительства РФ от 04.05.2012г. № 442 «О функционировании розничных рынков электрической энергии, полном или частичном ограничении режима электропотребления» (далее по тексту – Правила). При отсутствии коммутационных аппаратов полное и (или) частичное ограничение режима потребления электрической энергии и мощности производится путем создания видимого разрыва электрической сети в порядке, предусмотренном действующими нормативными актами и Договором.4.2. </t>
  </si>
  <si>
    <t>Ограничение режима потребления электрической энергии вводится при наступлении любого из следующих обстоятельств:</t>
  </si>
  <si>
    <t>а) соглашение сторон договора энергоснабжения (купли-продажи (поставки) электрической энергии (мощности));</t>
  </si>
  <si>
    <t>б) нарушение своих обязательств потребителем, выразившееся в:</t>
  </si>
  <si>
    <t>- неисполнении или ненадлежащем исполнении обязательств по оплате электрической энергии (мощности) и (или) услуг по передаче электрической энергии, услуг, оказание которых является неотъемлемой частью процесса поставки электрической энергии потребителям, в том числе обязательств по предварительной оплате в соответствии с установленными договором сроками платежа, если это привело к образованию задолженности потребителя перед гарантирующим поставщиком в размере, соответствующем денежным обязательствам потребителя не менее чем за один период между установленными договором сроками платежа, а для граждан-потребителей за 2 расчетных периода, либо к образованию задолженности потребителя перед энергосбытовой, энергоснабжающей организацией или производителем электрической энергии (мощности) на розничном рынке, в размере, установленном в договоре;</t>
  </si>
  <si>
    <t>- возникновении у потребителя услуг по передаче электрической энергии задолженности по оплате услуг по передаче электрической энергии, соответствующей одному периоду между установленными договором сроками платежа, а если потребителем является гарантирующий поставщик (энергосбытовая, энергоснабжающая организация, которая в соответствии с Правилами продает электрическую энергию сетевой организации для целей компенсации потерь электрической энергии) - в возникновении у него задолженности в указанном размере, рассчитанной за вычетом задолженности сетевой организации по оплате электрической энергии для компенсации потерь электрической энергии перед этим гарантирующим поставщиком (энергосбытовой, энергоснабжающей организацией);</t>
  </si>
  <si>
    <t>- выявлении факта осуществления потребителем безучетного потребления электрической энергии;</t>
  </si>
  <si>
    <t>- невыполнении потребителем условий договора, касающихся обеспечения функционирования устройств релейной защиты, противоаварийной и режимной автоматики, устройств компенсации реактивной мощности;</t>
  </si>
  <si>
    <t>- подключении потребителем к принадлежащим ему энергопринимающим устройствам электропотребляющего оборудования, повлекшем нарушение характеристик технологического присоединения, указанных в документах о технологическом присоединении;</t>
  </si>
  <si>
    <t>в) удостоверение в установленном порядке неудовлетворительного состояния объектов электросетевого хозяйства, энергетических установок, энергопринимающих устройств потребителя, что создает угрозу жизни и здоровью людей и (или) угрозу возникновения технологических нарушений на указанных объектах, установках (устройствах), а также объектах электросетевого хозяйства сетевых организаций;</t>
  </si>
  <si>
    <t>г) возникновение (угроза возникновения) аварийных электроэнергетических режимов;</t>
  </si>
  <si>
    <t>д) необходимость проведения ремонтных работ на объектах электросетевого хозяйства сетевой организации, к которым присоединены энергопринимающие устройства потребителя, либо необходимость проведения ремонтных работ на объектах электросетевого хозяйства смежных сетевых организаций (иных владельцев объектов электросетевого хозяйства) в случае, если проведение таких работ невозможно без ограничения режима потребления;</t>
  </si>
  <si>
    <t>е) в иных предусмотренных законодательством случаях.4.3.</t>
  </si>
  <si>
    <t>При введении ограничения режима потребления электрической энергии и мощности Потребителю, Исполнителем оформляется Акт ограничения режима потребления электрической энергии и мощности, в котором фиксируются:</t>
  </si>
  <si>
    <t>а) вид ограничения режима потребления (частичное или полное);</t>
  </si>
  <si>
    <t>б) дата и время вводимого ограничения режима потребления;</t>
  </si>
  <si>
    <t>в) уровень вводимого ограничения режима потребления (при частичном ограничении);</t>
  </si>
  <si>
    <t>г) наименование потребителя, точки поставки, в отношении которых вводится ограничение режима потребления;</t>
  </si>
  <si>
    <t>д) адрес, по которому производится ограничение режима потребления;</t>
  </si>
  <si>
    <t>е) технические мероприятия на объектах электросетевого хозяйства исполнителя (субисполнителя), посредством которых реализовано введение ограничения режима потребления, в том числе место установки отключенных коммутационных аппаратов (при их наличии);</t>
  </si>
  <si>
    <t>ж) номер и показания приборов учета на дату введения ограничения режима потребления;</t>
  </si>
  <si>
    <t>з) причины, по которым не было введено ограничение режима потребления (в случае, если ограничение режима потребления не было введено).</t>
  </si>
  <si>
    <t>Акт о введении ограничения режима потребления составляется в 3 экземплярах и подписывается присутствующими Исполнителем, инициатором введения ограничения, Потребителем. В случае отказа потребителя либо инициатора введения ограничения от подписания акта в акте делается соответствующая запись.4.4.</t>
  </si>
  <si>
    <t>Инициатор введения ограничения не позднее чем за 10 дней до заявляемой им даты введения ограничения режима потребления направляет исполнителю уведомление о необходимости введения ограничения режима потребления, содержащее следующие сведения:</t>
  </si>
  <si>
    <t>а) наименование потребителя и описание точки поставки потребителя, в отношении которого вводится ограничение режима потребления;</t>
  </si>
  <si>
    <t>б) основания введения ограничения режима потребления;</t>
  </si>
  <si>
    <t>в) вид подлежащего введению ограничения режима потребления: частичное ограничение (сокращение уровня потребления электрической энергии (мощности), прекращение подачи электрической энергии потребителю в определенные периоды в течение суток, недели или месяца или ограничение режима потребления в полном объеме по части точек поставок, указанных в договоре, на основании которого осуществляется снабжение электрической энергией потребителя) или полное ограничение (временное прекращение подачи электрической энергии (мощности) потребителю);</t>
  </si>
  <si>
    <t>г) сроки вводимого ограничения режима потребления (при введении частичного ограничения режима потребления - также уровень ограничения);</t>
  </si>
  <si>
    <t>д) сведения об уведомлении потребителя (а в случаях, указанных в пункте 17 Правил, - также уполномоченных органов) в соответствии с Правилами о планируемом ограничении режима потребления.4.16. Подача электрической энергии потребителю возобновляется не позднее чем через 24 часа с момента устранения потребителем оснований для введения ограничения режима потребления, за исключением случая, предусмотренного пунктом 23 Правил.</t>
  </si>
  <si>
    <t>4.17. При возобновлении режима потребления Исполнителем составляется акт о возобновлении режима потребления в порядке, установленном пунктами 12 и 14 Правил для составления акта о введении ограничения режима потребления.</t>
  </si>
  <si>
    <t>5. СНЯТИЕ ПОКАЗАНИЙ ПРИБОРОВ УЧЕТА</t>
  </si>
  <si>
    <t>5.1. Снятие показаний приборов учета потребления электрической энергии по бытовым потребителям и по юридическим лицам  и гражданам, осуществляющим предпринимательскую деятельность без образования юридического лица, производит уполномоченный представитель Исполнителя.</t>
  </si>
  <si>
    <t>Исполнитель производит снятие показаний приборов учета потребления электрической энергии бытовыми потребителями в соответствии с маршрутами обходов и установленными графиками обходов бытовых Потребителей, но не реже одного раза в месяц.</t>
  </si>
  <si>
    <t>Показания приборов учета заносятся в Акт снятия показаний приборов учета для бытовых потребителей или для Потребителей – юридических лиц/ИП в соответствии с  действующими нормативно-правовыми актами.</t>
  </si>
  <si>
    <t>5.2. Показания приборов учета потребления электрической энергии и мощности фиксируются в Акте снятия показаний приборов учета, который подписывается представителями Исполнителя и лица, с которым у Исполнителя есть непосредственная  или опосредованная балансовая граница (если иное не предусмотрено настоящим Договором или приложениями к нему). Акт снятия показаний приборов учета скрепляется печатями Исполнителя и Потребителя  (для юридических лиц).</t>
  </si>
  <si>
    <t>5.3. При составлении Акта снятия показаний приборов учета должен присутствовать представитель Потребителя. Отсутствие надлежащим образом извещенного Потребителя о времени списания показаний приборов учета, а равно отказ от присутствия при его составлении, отражается с указанием причин такого отказа в Акте снятия показаний приборов учета или в отдельном акте, составленном в присутствии 2-х незаинтересованных лиц и подписанном этими лицами.</t>
  </si>
  <si>
    <t>5.4. Акт снятия показаний приборов учета для Потребителей - юридических лиц/ИП оформляется в 2-х экземплярах, по одному для Исполнителя и Потребителя. Все Акты имеют равную юридическую силу. Для бытовых потребителей Акт (реестр) снятия показаний приборов учета формируется в 1 (одном) экземпляре, который находится у Исполнителя.</t>
  </si>
  <si>
    <t>СНЯТИЕ ПОКАЗАНИЙ ПРИБОРОВ УЧЕТА БЫТОВЫХ ПОТРЕБИТЕЛЕЙ</t>
  </si>
  <si>
    <t>5.5. Допускается самостоятельное снятие показаний приборов учета бытовыми Потребителями. В этом случае Исполнитель проводит контрольные снятия показаний приборов учета бытовых потребителей с периодичностью и в сроки, определяемые Исполнителем, но не реже одного раза в 6 месяцев, если иное не предусмотрено действующим законодательством.</t>
  </si>
  <si>
    <t>5.6 При неснятии показаний приборов учета бытового потребителя Исполнитель производит расчет потребления электрической энергии в следующем порядке: первые три месяца по среднему значению потребления электрической энергии за предыдущие три месяца со дня последнего снятия показаний приборов учета, а в последующем – по нормативу потребления, утвержденному в соответствии с действующим законодательством.</t>
  </si>
  <si>
    <t>В случае последующего предоставления достоверных данных приборов учета стороны производят перерасчет объема потребления (передачи) электрической энергии за предыдущие месяцы.</t>
  </si>
  <si>
    <t>Данный порядок применяется в том случае, если иное не предусмотрено соглашением сторон и (или) нормативными правовыми актами.</t>
  </si>
  <si>
    <t>СНЯТИЕ ПОКАЗАНИЙ ПРИБОРОВ УЧЕТА ПО МНОГОКВАРТИРНЫМ ДОМАМ</t>
  </si>
  <si>
    <t>5.7. Количество приобретаемой исполнителем коммунальных услуг у ГП/ЭСО электрической энергии и мощности определяется по показаниям приборов учета,  установленным на границе балансовой принадлежности электрических сетей Исполнителя и владельца внутридомовых электрических сетей.</t>
  </si>
  <si>
    <t>В случае, когда на границе балансовой принадлежности Исполнителя и владельца внутридомовых электрических сетей отсутствует расчетный прибор учета, объем отпуска электрической энергии и мощности в многоквартирный дом определяется в соответствии с действующим законодательством.</t>
  </si>
  <si>
    <t>5.8. Исполнитель по окончании отчетного периода осуществляет расчет объемов отпуска электрической энергии и мощности Потребителю – исполнителю коммунальных услуг и включает рассчитанные объемы в Ведомость объемов передачи электрической энергии для Потребителей-юридических лиц/ИП.</t>
  </si>
  <si>
    <t>СНЯТИЕ ПОКАЗАНИЙ ПРИБОРОВ УЧЕТА ПОТРЕБИТЕЛЕЙ –</t>
  </si>
  <si>
    <t>ЮРИДИЧЕСКИХ ЛИЦ/ИП и ССО</t>
  </si>
  <si>
    <t>5.9. При временном выходе из строя (метрологическом отказе) расчетного прибора учета (кроме случаев безучетного потребления) расчет объемов переданной электрической энергии и мощности осуществляется на основании показаний контрольных средств измерений, а при их отсутствии на основании среднестатистических данных за сопоставимый период, в котором определение объемов потребления для данного Потребителя электрической энергии осуществлялось на основании средств измерений (при условии наличия статистики за период не менее одного года) с учетом темпов изменения объемов потребления за каждый месяц в течение этого периода. Период расчета по среднесуточному расходу равен количеству дней устранения неисправности, но не должен превышать один календарный месяц. В последующем расчет объемов переданной электрической энергии и мощности осуществляется в соответствии с действующим законодательством.</t>
  </si>
  <si>
    <r>
      <t>5.10.</t>
    </r>
    <r>
      <rPr>
        <sz val="7"/>
        <rFont val="Times New Roman"/>
        <family val="1"/>
        <charset val="204"/>
      </rPr>
      <t xml:space="preserve">       </t>
    </r>
    <r>
      <rPr>
        <sz val="12"/>
        <rFont val="Times New Roman"/>
        <family val="1"/>
        <charset val="204"/>
      </rPr>
      <t>В случае, если Исполнитель не снял (несвоевременно снял) показания приборов учета Потребителя, в отношении которого Заказчик (ГПЭСО) в установленном условиями настоящего Договора порядке направил Исполнителю уведомление о расторжении договора энергоснабжения. Стороны договорились применять следующий порядок определения объемов электрической энергии и мощности, поставленной Потребителю на момент расторжения договора:</t>
    </r>
  </si>
  <si>
    <t>5.10.1. В случае, если Исполнитель не снял показания приборов учета Потребителя, объем электрической энергии и мощности, поставленной Потребителю на момент расторжения договора, определяется как произведение  1/30 объема потребления электрической энергии и мощности за аналогичный месяц предыдущего года (либо предыдущего месяца, если срок присоединения электроустановок потребителя к электрической сети Исполнителя менее 1 года) на количество дней, прошедших с даты последнего списания показаний до даты расторжения договора энергоснабжения (купли-продажи (поставки) электрической энергии) с Потребителем;</t>
  </si>
  <si>
    <t>5.10.2. В случае, если Исполнитель несвоевременно снял показания приборов учета Потребителя, объем электрической энергии и мощности, поставленной Потребителю на момент расторжения договора, определяется путем вычитания из  расхода электрической энергии и мощности, полученного при списании показаний приборов учета, снятым после даты расторжения договора энергоснабжения и результата, полученного как произведение 1/30 объема потребления электрической энергии и мощности за аналогичный месяц предыдущего года (либо предыдущего месяца,  если срок присоединения электроустановок потребителя к электрической сети Исполнителя менее 1 года) на количество дней, с даты последнего фактического снятия показаний прибора учета Потребителя до даты расторжения договора энергоснабжения (купли-продажи (поставки) электрической энергии) с Потребителем.</t>
  </si>
  <si>
    <r>
      <t>5.11.</t>
    </r>
    <r>
      <rPr>
        <sz val="7"/>
        <rFont val="Times New Roman"/>
        <family val="1"/>
        <charset val="204"/>
      </rPr>
      <t xml:space="preserve">       </t>
    </r>
    <r>
      <rPr>
        <sz val="12"/>
        <rFont val="Times New Roman"/>
        <family val="1"/>
        <charset val="204"/>
      </rPr>
      <t>При наличии сертифицированной АСКУЭ (АИИС КУЭ) Потребителей сбор и первичную обработку данных АИИС КУЭ осуществляет Исполнитель и передает Заказчику данные автоматизированного учета электрической энергии и мощности в бумажном и электронном виде (при наличии письменного запроса).</t>
    </r>
  </si>
  <si>
    <t>В случае отсутствия у Исполнителя удаленного доступа к данным системам первичную обработку данных АИИС КУЭ осуществляет ГП (ЭСО) и передает Исполнителю данные автоматизированного учета электрической энергии и мощности в бумажном и электронном виде.</t>
  </si>
  <si>
    <r>
      <t>5.12.</t>
    </r>
    <r>
      <rPr>
        <sz val="7"/>
        <rFont val="Times New Roman"/>
        <family val="1"/>
        <charset val="204"/>
      </rPr>
      <t xml:space="preserve">        </t>
    </r>
    <r>
      <rPr>
        <sz val="12"/>
        <rFont val="Times New Roman"/>
        <family val="1"/>
        <charset val="204"/>
      </rPr>
      <t>Исполнитель согласует с Потребителем/ССО сроки снятия показаний приборов учета, установленных в электроустановках Потребителя/ССО;</t>
    </r>
  </si>
  <si>
    <r>
      <t>5.13.</t>
    </r>
    <r>
      <rPr>
        <sz val="7"/>
        <rFont val="Times New Roman"/>
        <family val="1"/>
        <charset val="204"/>
      </rPr>
      <t xml:space="preserve">         </t>
    </r>
    <r>
      <rPr>
        <sz val="12"/>
        <rFont val="Times New Roman"/>
        <family val="1"/>
        <charset val="204"/>
      </rPr>
      <t>При неснятии показаний приборов учета Исполнитель производит расчет потребления в следующем порядке: первый месяц  - на основании показаний контрольных средств измерений, а при их отсутствии – на основании среднестатистических данных за сопоставимый период, в котором определение объемов потребления для данного Потребителя электрической энергии и мощности осуществлялось на основании средств измерений (при условии наличия статистики за период не менее одного года) с учетом темпов изменения объемов потребления за каждый месяц в течение этого периода; а в последующем  - по максимальной мощности с учетом ее использования 24 часа в сутки.</t>
    </r>
  </si>
  <si>
    <t>В случае последующего предоставления достоверных данных приборов учета стороны производят перерасчет объема потребления (передачи) электрической энергии и мощности за предыдущие месяцы.</t>
  </si>
  <si>
    <t>5.14. В случае, если прибор учета установлен не на границе балансовой принадлежности Исполнителя и Потребителя - юридического лица, объем принятой в сеть Исполнителя (отпущенной из его сети) электрической энергии корректируется на величину технологических потерь на участке сети от границы балансовой принадлежности до места установки прибора учета. Величина технологических потерь определяется Исполнителем в соответствии с Инструкцией по организации работы по расчету и обоснованию нормативов технологических потерь электроэнергии при ее передаче по электрическим сетям, утвержденным приказом Минпромэнерго РФ от 30.12.2008 г. № 326 и включается в Акт разграничения балансовой принадлежности электросетей и эксплуатационной ответственности Сторон. В случае отсутствия указанной величины в Акте разграничения принимается величина потерь, предусмотренная договором энергоснабжения с Потребителем, указанная в Приложении № 2 «Перечень точек отпуска (поставки) электрической энергии и мощности из сети Исполнителя» к настоящему Договору. Расчет технологических потерь электрической энергии от границы балансовой принадлежности до прибора учета не входит в Акт снятия показаний приборов учета, а содержится в Ведомости объемов передачи электрической энергии по Потребителям – юридическим лицам.</t>
  </si>
  <si>
    <t>5.15. Если в точке на границе балансовой принадлежности между Исполнителем и ССО установлен прибор учета, который фиксирует реверсные потоки электрической энергии и мощности (прием и передачу), то показания данного прибора учета в указанной точке фиксируется отдельно для каждого направления потока электрической энергии и мощности и заносится в Приложение №5.1 настоящего Договора.</t>
  </si>
  <si>
    <t>порядок составления и ОБОРОТа АКТОВ НЕУЧТЕННОго ПОТРЕБЛЕНИЯ ЭЛЕКТРИЧЕСКОЙ ЭНЕРГИИ. Определение объема безучетного/бездоговорного потребления ЭЛЕКТРИческой ЭНЕРГИИ и мощности</t>
  </si>
  <si>
    <t>5.16. По всем фактам отклонения работы расчетных, коммерческих приборов учета (кроме метрологического отказа) от требований действующих норм и правил, а также по всем фактам самовольного присоединения энергопринимающих устройств Потребителя помимо средств учета электрической энергии, Исполнитель обязан составить акты, подтверждающие неучтенное потребление электрической энергии. Объем переданной в отчетном месяце электрической энергии корректируется Исполнителем на величину неучтенной (безучетной) электрической энергии, стоимость которой ГП/ЭСО взыскивает с Потребителя по договору энергоснабжения на основании оформленного Исполнителем  Акта неучтенного потребления электрической энергии и мощности в соответствии с Приложениями №7.1, 7.2. настоящего Договора.</t>
  </si>
  <si>
    <t>5.17. В Актах неучтенного потребления электрической энергии должны содержаться данные о потребителе или лице, осуществляющем неучтенное (безучетное, бездоговорное) потребление электрической энергии, способе и месте осуществления выявленного нарушения, описание приборов учета на момент составления акта дата предыдущей проверки, объяснения потребителя или лица, осуществляющего неучтенное (безучетное, бездоговорное) потребление электрической энергии, по выявленному факту и его претензии к составленному акту (в случае их наличия).</t>
  </si>
  <si>
    <t>5.18. В случае выявления нарушений в работе приборов учета, установленных в электроустановках Исполнителя, последний незамедлительно принимает меры по устранению нарушений и сообщает о принятых мерах ГП/ЭСО. В этом случае применяется способ расчета, установленный настоящим Договором или нормативными правовыми актами.</t>
  </si>
  <si>
    <t>5.19. При оформлении документов о неучтенном (безучетном, бездоговорном) потреблении электрической энергии должен присутствовать потребитель или лицо, осуществляющее неучтенное (безучетное, бездоговорное) потребление электрической энергии. Отказ потребителя или лица, осуществляющего неучтенное (безучетное, бездоговорное) потребление электрической энергии, а ровно отказ от присутствия при его составлении, отражается  с указанием причин такого отказа в акте неучтенного потребления электрической энергии или в отдельном акте, составленном в присутствии 2 незаинтересованных лиц и подписанном этими лицами.</t>
  </si>
  <si>
    <t>5.20. Акты неучтенного потребления электрической энергии  составляются в трех экземплярах: один экземпляр вручается под роспись или заказным письмом с уведомлением о вручении лицу, допустившему неучтенное (безучтенное, бездоговорное) потребление электрической энергии, второй экземпляр остается у Исполнителя, третий в последующем передается ГП/ЭСО (при условии безучетного потребления электрической энергии) в соответствии с настоящим Договором.</t>
  </si>
  <si>
    <t>5.21. В резолютивной части Акта Исполнитель указывает меры по устранению допущенных нарушений и устанавливает сроки для их устранения.</t>
  </si>
  <si>
    <t>5.22. Оформленные надлежащим образом Акты неучтенного потребления, подтверждающие объемы безучетного потребления электрической энергии по мере их составления, подекадно (11, 21 числа отчетного месяца и 01 числа месяца, следующего за отчетным) передаются Исполнителем ГП/ЭСО. Передача указанных документов производится способом, достоверно подтверждающим время передачи (заказной почтой с уведомлениями о вручении, по акту приема-передачи документов, либо иным способом).</t>
  </si>
  <si>
    <t>5.23. В случае возврата Актов неучтенного  потребления электрической энергии со стороны ГП/ЭСО в связи с его ненадлежащим оформлением, Акт подлежит исправлению в течение 2-х дней с момента получения.</t>
  </si>
  <si>
    <t>Согласованный сторонами объем неучтенного (безучетного) потребления, зафиксированный на основании исправленных Актов неучтенного потребления электрической энергии, включается в Ведомости объемов передачи электрической энергии за отчетный период услуг (Приложения №4.1, 4.2. к настоящему Договору).</t>
  </si>
  <si>
    <t>5.24. Определение объема неучтенного (безучетного, бездоговорного) потребления электрической энергии производится в соответствии с пунктами 5.6 и 5.10. настоящего раздела Договора. Расчет объема неучтенной (безучетной, бездоговорной) электрической энергии производится на отдельном бланке, являющемся приложением к Акту неучтенного потребления электрической энергии.</t>
  </si>
  <si>
    <t>5.25. Объем неучтенного (безучетного, бездоговорного) потребления электрической энергии определяется за весь период, истекший с даты предыдущей контрольной проверки технического состояния точки поставки на розничном рынке, либо, если указанная проверка не была проведена по вине Исполнителя - с даты, не позднее которой она должна быть проведена.</t>
  </si>
  <si>
    <t>Организация системы контроля технических параметров РАСЧЕТНЫХ средств учета электрической энергии И МОЩНОСТИ.</t>
  </si>
  <si>
    <t>5.26. О необходимости выполнения конкретных мероприятий Заказчик (ГП/ЭСО) письменно уведомляет Исполнителя. Для выполнения указанных мероприятий Исполнитель может привлечь третьих лиц.</t>
  </si>
  <si>
    <t xml:space="preserve">5.27. Замена (приемка) приборов учета осуществляется с оформлением «Акта на замену (приемку, обследование) приборов коммерческого учета» в соответствии с  действующими нормативно-правовыми актами. </t>
  </si>
  <si>
    <t>5.28. Приемку приборов коммерческого учета в пределах границ балансовой принадлежности Исполнителя осуществляет Исполнитель с составлением Акта на замену (приемку, обследование) приборов коммерческого учета.</t>
  </si>
  <si>
    <t>5.29. При приемке приборов учета во вновь организованных точках учета оформляется Паспорт-протокол измерительного комплекса по форме Приложения № 7 к Типовой инструкции по учету электроэнергии при ее производстве, передаче и распределении РД 34.09.101-94. При изменении состава и характеристик измерительного комплекса учета соответствующая информация вносится в паспорт-протокол</t>
  </si>
  <si>
    <r>
      <t xml:space="preserve">5.30. </t>
    </r>
    <r>
      <rPr>
        <sz val="12"/>
        <rFont val="Times New Roman"/>
        <family val="1"/>
        <charset val="204"/>
      </rPr>
      <t>Акты на замену (приемку, обследование) приборов коммерческого учета и Паспорта-протоколы скрепляются подписями и печатями уполномоченных представителей Исполнителя, Потребителя, либо Исполнителя и ССО.</t>
    </r>
  </si>
  <si>
    <r>
      <t>5.31.</t>
    </r>
    <r>
      <rPr>
        <sz val="7"/>
        <color rgb="FF000000"/>
        <rFont val="Times New Roman"/>
        <family val="1"/>
        <charset val="204"/>
      </rPr>
      <t xml:space="preserve">       </t>
    </r>
    <r>
      <rPr>
        <sz val="12"/>
        <color rgb="FF000000"/>
        <rFont val="Times New Roman"/>
        <family val="1"/>
        <charset val="204"/>
      </rPr>
      <t xml:space="preserve"> При замене (приемке) многофункциональных программируемых приборов учета Исполнитель осуществляет проверку конфигурации прибора учета, его программирование (при необходимости), установку программной защиты (пароля) от несанкционированного доступа и сохранение параметров конфигурации. </t>
    </r>
  </si>
  <si>
    <r>
      <t>5.32. Исполнитель в течение 3-х рабочих дней предоставляет ГП/ЭСО на бумажном носителе или по факсу Акты на замену (приемку, обследование) приборов коммерческого учета и паспорта-протоколы, в электронном виде конфигурации программируемых приборов учета. В случае отправки по факсу оригиналы предоставляются в течение месяца. Электронный адрес согласовывается дополнительно</t>
    </r>
    <r>
      <rPr>
        <sz val="12"/>
        <color rgb="FF000000"/>
        <rFont val="Times New Roman"/>
        <family val="1"/>
        <charset val="204"/>
      </rPr>
      <t>.</t>
    </r>
  </si>
  <si>
    <r>
      <t>5.33.</t>
    </r>
    <r>
      <rPr>
        <sz val="7"/>
        <rFont val="Times New Roman"/>
        <family val="1"/>
        <charset val="204"/>
      </rPr>
      <t xml:space="preserve">       </t>
    </r>
    <r>
      <rPr>
        <sz val="12"/>
        <rFont val="Times New Roman"/>
        <family val="1"/>
        <charset val="204"/>
      </rPr>
      <t>При осуществлении ГП/ЭСО контрольных функций по получению данных с многофункциональных программируемых счетчиков Исполнитель сообщает пароль ГП/ЭСО по его письменному запросу</t>
    </r>
    <r>
      <rPr>
        <sz val="12"/>
        <color rgb="FF000000"/>
        <rFont val="Times New Roman"/>
        <family val="1"/>
        <charset val="204"/>
      </rPr>
      <t>.</t>
    </r>
  </si>
  <si>
    <r>
      <t>5.34.</t>
    </r>
    <r>
      <rPr>
        <sz val="7"/>
        <rFont val="Times New Roman"/>
        <family val="1"/>
        <charset val="204"/>
      </rPr>
      <t xml:space="preserve">       </t>
    </r>
    <r>
      <rPr>
        <sz val="12"/>
        <rFont val="Times New Roman"/>
        <family val="1"/>
        <charset val="204"/>
      </rPr>
      <t>Исполнитель за 5 дней до начала месяца по проведению работ по техническому обслуживанию приборов учета официально уведомляет ГП/ЭСО о сроках проведения работ.</t>
    </r>
  </si>
  <si>
    <r>
      <t>5.35.</t>
    </r>
    <r>
      <rPr>
        <sz val="7"/>
        <rFont val="Times New Roman"/>
        <family val="1"/>
        <charset val="204"/>
      </rPr>
      <t xml:space="preserve">       </t>
    </r>
    <r>
      <rPr>
        <sz val="12"/>
        <color rgb="FF000000"/>
        <rFont val="Times New Roman"/>
        <family val="1"/>
        <charset val="204"/>
      </rPr>
      <t>Заказчик (ГП/ЭСО) имеет право проведения работ по техническому обслуживанию приборов учета на объектах Потребителей с предоставлением необходимых документов Исполнителю.</t>
    </r>
  </si>
  <si>
    <r>
      <t>Исполнитель по письменному запросу Заказчика (ГП/ЭСО) предоставляет информацию, имеющуюся у Исполнителя по измерительным комплексам расчетного и контрольного учета</t>
    </r>
    <r>
      <rPr>
        <sz val="12"/>
        <color rgb="FF000000"/>
        <rFont val="Times New Roman"/>
        <family val="1"/>
        <charset val="204"/>
      </rPr>
      <t>.</t>
    </r>
  </si>
  <si>
    <t>6  Порядок определения объема услуг по передаче.  ПОРЯДОК ОПЛАТЫ и стоимость услуг</t>
  </si>
  <si>
    <t>Определение объема электроэнергии И МОЩНОСТИ, переданного по сетям Исполнителя.</t>
  </si>
  <si>
    <t>6.2 Объемы отпуска электрической энергии и мощности из сети Исполнителя определяются по уровням напряжения: ВН (220-110кВ); СН I (35кВ); СН II (20-1кВ); НН (ниже 1кВ), по тарифным группам Потребителей ГП (ЭСО), присоединенным к сетям Исполнителя как непосредственно, так и опосредованно  через энергоустановки Производителей электрической энергии (далее по тексту Потребителям ГП (ЭСО), присоединенным к ГН).</t>
  </si>
  <si>
    <t>При этом, в целях определения объема услуги по передаче электрической энергии за уровень напряжения присоединения Потребителей ГП (ЭСО) через электрические установки Производителей электрической энергии принимается наивысший уровень напряжения, на котором Производитель электрической энергии выдает ее в сеть Исполнителя.</t>
  </si>
  <si>
    <t>6.3. Количество мощности, переданной из сетей Исполнителя, определяется величиной заявленной мощности, указанной в Приложении №3.2 к настоящему Договору.</t>
  </si>
  <si>
    <t>6.4. Количество электрической энергии, переданной из сетей Исполнителя, определяется по следующей формуле:</t>
  </si>
  <si>
    <t xml:space="preserve"> - суммарный объем электрической энергии (полезного отпуска), переданной по сетям Исполнителя для Потребителей, заключивших договоры с Энергосбытовыми организациями, действующими на территории Исполнителя;</t>
  </si>
  <si>
    <t>- суммарный объем электрической энергии, переданной Исполнителем в сеть ССО (транзит в сальдовом выражении);</t>
  </si>
  <si>
    <t xml:space="preserve"> - суммарный объем электрической энергии (полезного отпуска), переданной по сетям Исполнителя для Потребителей, покупающих электрическую энергию и мощность у соответствующего ГП(ЭСО) на розничном рынке и заключивших Договоры на оказание услуг по передаче электрической энергии непосредственно с Заказчиком;</t>
  </si>
  <si>
    <t xml:space="preserve"> - суммарный объем электрической энергии (полезного отпуска), переданной по сетям Исполнителя для Потребителей, покупающих электрическую энергию и мощность на оптовом рынке самостоятельно или через Энергосбытовые организации.</t>
  </si>
  <si>
    <t xml:space="preserve"> - суммарный объем электрической энергии (мощности), переданной по сетям Исполнителя на собственное потребление Монопотребителю.</t>
  </si>
  <si>
    <t>6.5. Фактический объем электрической энергии и мощности, переданный из сети Исполнителя Потребителям и в сети ССО/ИВС, формируемый в целях определения объема оказанных услуг Исполнителем Заказчику  в расчетном периоде (месяце),  не учитывает фактический объем потерь электрической энергии и мощности в сетях Исполнителя.</t>
  </si>
  <si>
    <t>Определение объема электрИЧЕСКОЙ энергии, переданной Потребителям, имеющим договоры энергоснабжения (купли-продажи электроэнергии) с соответствующим/(-ей) Гарантирующим поставщиком/Энергосбытовой ОРГАНИЗАЦИЕЙ.</t>
  </si>
  <si>
    <t>6.6. Фактический объем услуги по передаче электрической энергии по сетям Исполнителя, определяется как сумма следующих величин:</t>
  </si>
  <si>
    <t xml:space="preserve">Где: </t>
  </si>
  <si>
    <t>- суммарный объем переданной по сетям Исполнителя электроэнергии для Потребителей - физических лиц, заключивших договоры с соответствующим ГП(ЭСО), действующим (ей) на территории Исполнителя (Приложение № 2 к настоящему Договору);</t>
  </si>
  <si>
    <t>- суммарный объем переданной по сетям Исполнителя электроэнергии для Потребителей - юридических лиц, заключивших договоры с соответствующим ГП(ЭСО), действующим (ей) на территории Исполнителя (Приложение № 2 к настоящему Договору);</t>
  </si>
  <si>
    <t>- суммарный объем электроэнергии, зафиксированный в Актах о неучтенном  потреблении, оформленных в соответствии с настоящим Договором.</t>
  </si>
  <si>
    <t>6.7. Если передача электрической энергии и мощности является основным видом деятельности Исполнителя, то в фактический объем услуги по передаче электрической энергии и мощности по сетям Исполнителя включается объем покупки Исполнителем электрической энергии и мощности на собственные и хозяйственные цели.</t>
  </si>
  <si>
    <t>Объем потребления электрической энергии и мощности Исполнителем на хозяйственные нужды заносится в Ведомости объемов передачи электрической энергии для Потребителей – юридических лиц по каждому ГП/ЭСО.</t>
  </si>
  <si>
    <t>6.7.* Если передача электрической энергии и мощности не является основным видом деятельности Исполнителя, то в фактический объем услуги по передаче электрической энергии и мощности по сетям Исполнителя не включается объем покупки Исполнителем электрической энергии и мощности на собственные и хозяйственные цели.</t>
  </si>
  <si>
    <t>Исполнитель предоставляет в срок до 14 числа месяца, следующего за отчетным месяцем отчет о расходе электроэнергии, предусмотренный договором энергоснабжения (купли-продажи электрической энергии), а также платежные документы (счет-фактуры) на покупку электрической энергии и мощности.</t>
  </si>
  <si>
    <t>Определение величины электрИЧЕСКОЙ энергии, переданной Исполнителем в электрические сети ССО</t>
  </si>
  <si>
    <t>6.8. Величина электрической энергии, переданной Исполнителем в электрические сети ССО, определяется по точкам отпуска в сеть ССО на границе раздела балансовой принадлежности между Исполнителем и ССО.</t>
  </si>
  <si>
    <t>6.9. В случае установки приборов учета не на границе балансовой принадлежности, величина электрической энергии и мощности, переданной Исполнителем в сети ССО, определяется с учетом потерь в сетях от места установки прибора учета до границы балансовой принадлежности между Исполнителем и ССО и относится на счет организации, на балансе которой находится указанный участок сети. Расчет указанных потерь производится индивидуально по каждой точке отпуска электрической энергии и мощности в сеть ССО, в том числе согласно соответствующему «Акту разграничения балансовой принадлежности сетей и эксплуатационной ответственности сторон», либо согласованным расчетным способом.</t>
  </si>
  <si>
    <t xml:space="preserve">           6.10.В случае отсутствия приборов учета на границе балансовой принадлежности между сетями Исполнителя и ССО, величина электрической энергии и мощности, переданной Исполнителем в сеть ССО, определяется расчетным способом в соответствии с настоящим Договором и Приложениями к нему.</t>
  </si>
  <si>
    <t>формирование и согласование отчетных данных по объему передачи электрической энергии И МОЩНОСТИ по электрическим сетям исполнителя</t>
  </si>
  <si>
    <t>6.11.Объем приема электрической энергии и мощности в сеть Исполнителя формируется в сальдовом выражении с дифференциацией по уровням напряжения.</t>
  </si>
  <si>
    <t>6.12.Исполнитель в срок до 24:00 часов последнего дня отчетного месяца производит снятие показаний приборов учета, и до 03 числа месяца, следующего за отчетным месяцем, оформляет в 2-х экземплярах Акты снятия показаний приборов учета по точкам приема электрической энергии и мощности:</t>
  </si>
  <si>
    <t>6.12.1. Из сети Заказчика (при наличии непосредственной границы балансовой принадлежности);</t>
  </si>
  <si>
    <t>6.12.2. Из сети ССО, иного владельца энергооборудования или из бесхозяйных сетей, или от организаций, осуществляющих деятельность по Производству (генерации) электроэнергии, с которым у Исполнителя есть непосредственная балансовая граница.</t>
  </si>
  <si>
    <t>6.13. Исполнитель в срок до 05 числа месяца, следующего за отчетным месяцем, на основании указанных выше Актов снятия показаний приборов учета по точкам приема электрической энергии и мощности формирует и подписывает Ведомости приема-передачи электрической энергии с каждой соответствующей организацией, из сети которой поступает электрическая энергия и мощность. Указанные Ведомости подписываются и скрепляются оттисками печатей Исполнителя и организации, из сети которой в сеть Исполнителя поступает электрическая энергия и мощность.</t>
  </si>
  <si>
    <t>6.14. Исполнитель в срок до 14 числа месяца, следующего за отчетным месяцем, на основании указанных выше Ведомостей приема-передачи электрической энергии формирует, подписывает и направляет Заказчику Сводную ведомость приема электрической энергии в сеть Исполнителя с разбивкой по Муниципальным образованиям.</t>
  </si>
  <si>
    <t>6.15. Исполнитель в срок до 24:00 часов последнего дня отчетного месяца производит снятие показаний приборов учета по точкам отпуска, оформляет в 2-х экземплярах до 03 числа месяца, следующего за отчетным месяцем с Потребителями ГП(ЭСО), ССОИВС/Производителем Акты снятия показания приборов учета. Определяет объем переданной Потребителям ГП (ЭСО)/ССО/ИВС/Производителю электрической энергии в срок до 04 числа месяца, следующего за отчетным месяцем, на основании всех первичных документов, расчетных способов определения объема отпущенной электрической энергии, а также данных систем АСКУЭ (АИИС КУЭ).</t>
  </si>
  <si>
    <t>6.16. Исполнитель на основании Актов снятия показаний приборов учета по точкам отпуска электрической энергии и мощности из сети Исполнителя, расчетных способов определения объема отпущенной электрической энергии и мощности, Актов неучтенного потребления, а также данных систем АСКУЭ (АИИС КУЭ), определяет величину отпущенной электрической энергии и мощности Потребителям ГП(ЭСО), ССО/ИВС/Производителю за отчетный период и формирует отдельные Ведомости объемов передачи электрической энергии с разбивкой по Муниципальным образованиям в 3-х (трех) экземплярах по каждому ГП, по каждой ЭСО с выделением в отдельные ведомости по юридическим (с выделением Потребителей ГП (ЭСО), присоединенных к ГН) и физическим лицам, а также ведомости по: 1) объемам передачи электрической энергии и мощности, купленным Потребителями на оптовом рынке электрической энергии, 2) объему передачи электрической энергии и мощности по соответствующим Договорам услуг, заключенным непосредственно между Заказчиком и потребителями ГП(ЭСО), покупающими энергию на розничном рынке, 3) объему электрической энергии и мощности, отпущенной в сеть всех ССО/ИВС.</t>
  </si>
  <si>
    <t>Раздельные Ведомости объемов передачи электрической энергии по Потребителям ГП (ЭСО) – юридическим лицам, непосредственно присоединенным к сетям Исполнителя, с разбивкой по Потребителям ГП (ЭСО), присоединенным к ГН, и Ведомости объемов передачи электрической энергии Потребителям ГП (ЭСО)  – физическим лицам, непосредственно присоединенным к сетям Исполнителя, передаются Исполнителем на согласование соответствующему ГП(ЭСО) электронной почтой, а также на бумажном носителе, заверенные подписями и печатью Исполнителя, до 05 числа месяца, следующего за отчетным месяцем.</t>
  </si>
  <si>
    <t>6.17. Исполнитель в срок до 11 числа месяца, следующего за отчетным, предоставляет ГП (ЭСО) на согласование Технологический баланс электрической энергии и мощности в сети Исполнителя.</t>
  </si>
  <si>
    <r>
      <t>6.18. Ведомость приема-передачи электрической энергии</t>
    </r>
    <r>
      <rPr>
        <sz val="12"/>
        <rFont val="Times New Roman"/>
        <family val="1"/>
        <charset val="204"/>
      </rPr>
      <t xml:space="preserve"> по каждой ССО подлежат предварительному согласованию с соответствующей ССО и передаются Исполнителем Заказчику в согласованном виде электронной почтой, а также на бумажном носителе, заверенные подписями и печатями Исполнителя и ССО, до 10 числа месяца, следующего за отчетным.</t>
    </r>
  </si>
  <si>
    <t>6.19. Все указанные ведомости, передаются в бумажном, а также в электронном виде по форме, устанавливаемой Сторонами. В случае предоставления указанных документов в иной форме (макету), Заказчик вправе по своему усмотрению отказаться принимать данные Исполнителя, либо продлить срок рассмотрения документов на период, необходимый для их обработки и введения в базы данных Заказчика, но не более чем на 3 рабочих дня.</t>
  </si>
  <si>
    <t xml:space="preserve">6.20. При возникновении разногласий по указанным ведомостям ГП (ЭСО) в срок до 10 (десятого) числа месяца, следующего за отчетным месяцем, оформляет, подписывает со своей Стороны и направляет Исполнителю протоколы разногласий к каждой ведомости, по которой возникают разногласия, поясняющие и обосновывающие причины разногласий. </t>
  </si>
  <si>
    <r>
      <t xml:space="preserve">6.21. В срок до 10 числа месяца, следующего за отчетным месяцем, Исполнитель формирует на основании согласованного (неоспариваемого) объема передачи электрической энергии и мощности «Сводную ведомость объемов передачи электрической энергии и мощности» и направляет Заказчику. Также Исполнитель направляет подписанные Ведомости объемов передачи электрической энергии вместе с протоколами разногласий ГП(ЭСО) (при наличии разногласий).6.22. Исполнитель оформляет Акт оказанных услуг на согласованный (неоспариваемый) объем передачи электрической энергии и мощности за отчетный месяц и направляет его Заказчику </t>
    </r>
    <r>
      <rPr>
        <sz val="12"/>
        <color rgb="FF000000"/>
        <rFont val="Times New Roman"/>
        <family val="1"/>
        <charset val="204"/>
      </rPr>
      <t>до 15 числа, следующего за отчетным месяцем с одновременным предоставлением счета- фактуры, оформленного в соответствии со статьей 169 НК РФ.</t>
    </r>
  </si>
  <si>
    <t>6.23. По мере урегулирования разногласий между Исполнителем и ГП(ЭСО), ССО, согласованные объемы передачи электрической энергии, ранее являвшиеся оспариваемыми, дополнительно включаются  отдельной строкой в Сводную ведомость объемов передачи электрической энергии и мощности и в Акты оказанных услуг за текущий отчетный  период.</t>
  </si>
  <si>
    <t>6.24. Если Исполнитель и ГП(ЭСО), ССО не пришли к согласию по оспариваемому объему, то спор решается в соответствии с действующим законодательством РФ. До момента разрешения спора в установленном порядке Стороны в расчетах по Договору, при определении объемов оказанных услуг в целях их оплаты и в иных случаях, когда необходимо установление объемов переданной по настоящему Договору электрической энергии, принимают объемы переданной электрической энергии в размере согласованной величины.</t>
  </si>
  <si>
    <t>6.25. Расчетным периодом для оплаты оказываемых Исполнителем по настоящему Договору услуг является один календарный месяц.</t>
  </si>
  <si>
    <t>6.26. Объем услуг по передаче электроэнергии по сетям Исполнителя, подлежащий оплате в расчетном месяце, определяется:</t>
  </si>
  <si>
    <t>С применением двухставочного тарифа на услуги по передаче электрической энергии:</t>
  </si>
  <si>
    <r>
      <t xml:space="preserve">, </t>
    </r>
    <r>
      <rPr>
        <sz val="12"/>
        <rFont val="Times New Roman"/>
        <family val="1"/>
        <charset val="204"/>
      </rPr>
      <t>где:</t>
    </r>
  </si>
  <si>
    <r>
      <t>·</t>
    </r>
    <r>
      <rPr>
        <sz val="7"/>
        <rFont val="Times New Roman"/>
        <family val="1"/>
        <charset val="204"/>
      </rPr>
      <t xml:space="preserve">      </t>
    </r>
  </si>
  <si>
    <t xml:space="preserve"> - ставка на оплату технологического расхода (потерь) электрической энергии в составе индивидуального тарифа, утвержденного для Сторон органом исполнительной власти в области регулирования тарифов на соответствующий период регулирования, руб./МВт.ч.;</t>
  </si>
  <si>
    <t xml:space="preserve"> - объем электрической энергии, фактически переданной в данном расчетном периоде в сети Исполнителя из сетей Заказчика, определяется в соответствии с Разделом 6. настоящего Договора;</t>
  </si>
  <si>
    <t xml:space="preserve"> - ставка на содержание электрических сетей в составе индивидуального тарифа, утвержденного для Сторон  органом исполнительной власти в области регулирования тарифов на соответствующий период регулирования, руб./МВт/мес;</t>
  </si>
  <si>
    <r>
      <t>·</t>
    </r>
    <r>
      <rPr>
        <sz val="7"/>
        <rFont val="Times New Roman"/>
        <family val="1"/>
        <charset val="204"/>
      </rPr>
      <t xml:space="preserve">             </t>
    </r>
  </si>
  <si>
    <t xml:space="preserve"> - величина заявленной мощности, подлежащая оплате Заказчиком по настоящему Договору, которая определяется на основании Приложения 3.2. </t>
  </si>
  <si>
    <t>С применением одноставочного тарифа на услуги по передаче электрической энергии:</t>
  </si>
  <si>
    <t xml:space="preserve"> ,где:</t>
  </si>
  <si>
    <r>
      <t>·</t>
    </r>
    <r>
      <rPr>
        <sz val="7"/>
        <rFont val="Times New Roman"/>
        <family val="1"/>
        <charset val="204"/>
      </rPr>
      <t xml:space="preserve">           </t>
    </r>
  </si>
  <si>
    <r>
      <t xml:space="preserve"> </t>
    </r>
    <r>
      <rPr>
        <b/>
        <sz val="12"/>
        <rFont val="Times New Roman"/>
        <family val="1"/>
        <charset val="204"/>
      </rPr>
      <t xml:space="preserve">– </t>
    </r>
    <r>
      <rPr>
        <sz val="12"/>
        <rFont val="Times New Roman"/>
        <family val="1"/>
        <charset val="204"/>
      </rPr>
      <t>одноставочный индивидуальный тариф на услуги по передаче электрической энергии, установленный органом исполнительной власти в области государственного регулирования тарифов для Сторон, руб./кВт·час.</t>
    </r>
  </si>
  <si>
    <r>
      <t>·</t>
    </r>
    <r>
      <rPr>
        <sz val="7"/>
        <rFont val="Times New Roman"/>
        <family val="1"/>
        <charset val="204"/>
      </rPr>
      <t xml:space="preserve">  </t>
    </r>
  </si>
  <si>
    <t>– объем электрической энергии, фактически переданной в данном расчетном периоде в сети Исполнителя из сети Заказчика, определяется в соответствии с Разделом 6  настоящего Договора;</t>
  </si>
  <si>
    <t>Выбор тарифа (одноставочный/двухставочный) осуществляется в соответствии с действующим законодательством.</t>
  </si>
  <si>
    <t xml:space="preserve">6.27. Изменение тарифов органом исполнительной власти субъекта РФ в области государственного регулирования тарифов _____________ области в период действия Договора не требует внесения изменений в Договор, а измененный тариф  вводится в действие со дня его вступления в силу. </t>
  </si>
  <si>
    <t xml:space="preserve">В случае, если орган исполнительной власти субъекта РФ в области государственного регулирования тарифов  ___________ области произведет изменение тарифов Исполнителя на услуги по передаче электрической энергии и мощности, введя его в действие не с первого числа календарного месяца, то объем услуги с соответствующей даты месяца подлежит оплате по данному тарифу, но при условии, что Исполнитель обеспечил снятие показаний приборов учета на эту дату. В случае, если на соответствующую дату снятие показаний приборов учета не было произведено, либо произведено в нарушение порядка, предусмотренного настоящим Договором, то расчеты за услуги по передаче электрической энергии и мощности производятся Заказчиком исходя из ставок, установленных более поздним тарифом, за объем, пропорциональный количеству дней с момента введения в действие новых тарифов и до конца месяца к общему количеству дней в соответствующем календарном месяце. </t>
  </si>
  <si>
    <t>Услуги по передаче электрической энергии, оказанные Исполнителем, не подлежат оплате Заказчиком в случае если на основании опубликованной органом исполнительной власти субъекта РФ в области государственного регулирования тарифов информации Исполнитель отнесен к территориальным сетевым организациям, оказывающим услуги по передаче электрической энергии в текущем расчетном периоде регулирования, в отношении которых не устанавливаются (не пересматриваются) цены (тарифы) на услуги по передаче электрической энергии на очередной расчетный период регулирования.</t>
  </si>
  <si>
    <t>6.28. Оплата услуг по передаче электрической энергии и мощности производится до 25 числа месяца, следующего за отчетным, исходя из фактических объемов передачи электрической энергии и заявленной (договорной) мощности согласно Акту оказания услуг и на основании выставленного Исполнителем счета-фактуры на неоспариваемый объем оказанных услуг.</t>
  </si>
  <si>
    <t xml:space="preserve">6.29. Урегулированный Сторонами ранее оспариваемый объем услуги подлежит оплате Заказчиком одновременно с очередным окончательным платежом за месяц, в котором Стороны произвели согласование оспариваемого объема. </t>
  </si>
  <si>
    <t>6.30. Исполнитель не вправе производить уступку любым третьим лицам права требования уплаты причитающихся ему с Заказчика денежных средств без письменного согласия Заказчика. Уступка права требования к Заказчику оформляется трехсторонним Договором.</t>
  </si>
  <si>
    <t>7. ОТВЕТСТВЕННОСТЬ СТОРОН</t>
  </si>
  <si>
    <t>7.1. В целях распределения ответственности Сторон в случаях возникновения споров, связанных с возмещением ущерба, причиненного любым третьим лицам, Стороны устанавливают следующие зоны ответственности:</t>
  </si>
  <si>
    <t>Зона ответственности Заказчика:</t>
  </si>
  <si>
    <t>а) направление Заказчиком Исполнителю необоснованной заявки, инициатором которой является Заказчик, на введение ограничения режима потребления электрической энергии и мощности в отношении Потребителя ГП(ЭСО),ССО;</t>
  </si>
  <si>
    <t>б) нарушение электроснабжения Исполнителя в случае технологических нарушений в сетях Заказчика, повлекшее прекращение подачи электрической энергии и мощности сверх сроков, определенных категорией надежности энергоснабжения;</t>
  </si>
  <si>
    <t>в) отклонение показателей качества электроэнергии от величин, установленных обязательными требованиями, принятыми в соответствии с действующими нормативно-правовыми и нормативно-техническими актами, в пределах балансовой принадлежности электросетей и эксплуатационной ответственности Заказчика.</t>
  </si>
  <si>
    <t>Зона ответственности Исполнителя:</t>
  </si>
  <si>
    <t>а) непредусмотренное Договором полное или частичное ограничение режима потребления электрической энергии и мощности Потребителям ГП(ЭСО), ССО/ИВС, в том числе сверх сроков, определенных категорией надежности снабжения;</t>
  </si>
  <si>
    <t>б) нарушение установленного порядка полного и (или) частичного ограничения /возобновления режима потребления электрической энергии и мощности;</t>
  </si>
  <si>
    <t>в) отклонение показателей качества электроэнергии от величин, установленных обязательными требованиями, принятыми в соответствии с действующими нормативно-правовыми и нормативно-техническими актами;</t>
  </si>
  <si>
    <t>г) нарушение электроснабжения в случае технологических нарушений в сетях Исполнителя, повлекшее прекращение подачи электрической энергии и мощности, в том числе, сверх сроков, определенных категорией надежности энергоснабжения.</t>
  </si>
  <si>
    <t>7.2. Убытки в размере реального ущерба, причиненные Исполнителю в результате неисполнения или ненадлежащего исполнения Заказчиком условий настоящего Договора, подлежат возмещению Исполнителю в порядке, предусмотренном действующим гражданским законодательством.</t>
  </si>
  <si>
    <t>В случае, если действия (бездействие) Заказчика влияют (могут влиять) на надлежащее выполнение Исполнителем обязательств по настоящему Договору, то Исполнитель без приостановления оказания услуг по передаче электрической энергии и мощности направляет Заказчику претензию с указанием в ней обоснованного размера ущерба.</t>
  </si>
  <si>
    <t>7.3. В случае, если в результате неисполнения или ненадлежащего исполнения Исполнителем условий настоящего Договора Заказчик, Потребители ГП(ЭСО), ГП, ЭСО, иные лица понесут расходы и (или) убытки (в том числе по оплате наложенных административных санкций), указанные расходы и (или) убытки подлежат возмещению Исполнителем в порядке, предусмотренном действующими нормативно-правовыми актами и настоящим Договором.</t>
  </si>
  <si>
    <t>7.4. В том случае, если Исполнитель не предоставляет (несвоевременно предоставляет) Заказчику или предоставляет не в надлежащей (отличающейся от согласованной сторонами и/или определенной условиями договора) форме отчеты, предусмотренные настоящим Договором, Заказчик вправе в соответствующей части приостановить исполнение встречного обязательства по оплате услуг по настоящему Договору до представления Исполнителем соответствующих отчетов, составленных по надлежащей форме.</t>
  </si>
  <si>
    <t>При этом в случае, если после предоставления Исполнителем оформленных надлежащим образом отчетов потребуется внесение Заказчиком изменений в свою бухгалтерскую и налоговую отчетность, влекущих наложение/взыскание на Заказчика финансовых/административных санкций и осуществление дополнительных затрат, то Заказчик вправе взыскать данные затраты с Исполнителя (ст. 15 ГК РФ).</t>
  </si>
  <si>
    <t>7.5. В случае, если убытки, причиненные в результате действий (бездействия) Исполнителя ГП(ЭСО) вследствие необоснованного неисполнения или ненадлежащего исполнения заявок на введение ограничения режима потребления электрической энергии и мощности, возобновления подачи электрической энергии и мощности были возмещены ему Заказчиком (в том числе взысканы по решению суда), то Заказчик вправе взыскать с Исполнителя в регрессном порядке возмещенные (взысканные) убытки, а также стоимость услуг Заказчика по передаче данного объема электрической энергии и мощности до сетей Исполнителя и возмещение иных расходов, связанных с передачей данного объема электрической энергии и мощности, а также судебных расходов. В случае возмещения Исполнителем Заказчику указанных в настоящем подпункте сумм, Заказчик уступает Исполнителю полученное от ГП (ЭСО) право требования к Потребителю ГП(ЭСО) уплаты денежных средств в объеме, не превышающем объем фактически полученных Заказчиком от Исполнителя денежных средств.</t>
  </si>
  <si>
    <t>7.6. При недопуске представителей Заказчика, ГП, ЭСО, ССО (ИВС) к пунктам контроля количества и (или) качества энергии и мощности, зафиксированного «Актом недопуска к приборам расчетного учета» (приложение №6 к настоящему Договору), Заказчик вправе приостановить исполнение встречного обязательства по оплате услуг по настоящему Договору в части объектов, по которым был произведен недопуск, а также потребовать от Исполнителя возмещения убытков, вызванных недопуском или несвоевременным допуском представителей Заказчика, ГП, ЭСО, ССО (ИВС) к пунктам контроля количества и качества энергии.</t>
  </si>
  <si>
    <t>7.7. При несвоевременном приведении систем коммерческого учета электрической энергии, находящихся в границах балансовой принадлежности Исполнителя, в соответствие требованиям действующих нормативных правовых актов и нормативно-технической документации, Исполнитель компенсирует вызванные этим убытки.</t>
  </si>
  <si>
    <t>7.8. В случае, если Исполнитель не выставил счет-фактуру в срок, позволяющий Заказчику оплатить услуги в срок, указанный в п. 5.28 настоящего Договора, либо выставил счет-фактуру, содержание которой не соответствует ст. 169 НК РФ, Заказчик вправе взыскать с Исполнителя неустойку в сумме налога на добавленную стоимость, которая могла бы быть предъявлена Заказчиком к вычету или возмещению из бюджета при условии надлежащего оформления и предоставления счет-фактуры. Для целей применения настоящего пункта Стороны признают, что понятие «выставил» означает оформление и передачу Заказчику счета-фактуры. Стороны также признают, что для взыскания неустойки, предусмотренной настоящим пунктом, Заказчик не обязан доказывать факт отказа налоговых органов в предоставлении вычетов или возмещении Заказчику из бюджета суммы НДС.</t>
  </si>
  <si>
    <t>7.9. При нарушении Исполнителем обязательств, предусмотренных п. 3.5.28. настоящего договора, касающихся обеспечения Исполнителем надлежащего учета электроэнергии (мощности) в границах его балансовой принадлежности и эксплуатационной ответственности, Заказчик вправе приостановить исполнение встречного обязательства по оплате услуг по настоящему Договору в части соответствующих точек, а также потребовать уплаты штрафной неустойки в размере 50 000 (пятидесяти тысяч) рублей за каждый случай вмешательства в работу прибора учета/совершения иных несогласованных действий, влияющих на исполнение обязательств по Договору. Уплата штрафной неустойки не освобождает Исполнителя от возмещения убытков, вызванных нарушением/прекращением работы приборов учета, выявленных Заказчиком, ГП, ЭСО, ССО (ИВС).</t>
  </si>
  <si>
    <t>7.10. Стороны освобождаются от ответственности за неисполнение или ненадлежащее исполнение обязательств по настоящему Договору, если это было вызвано обстоятельствами непреодолимой силы (форс-мажорные обстоятельства), возникшими после заключения Договора и препятствующими его выполнению.</t>
  </si>
  <si>
    <t>Сторона, ссылающаяся на обстоятельства непреодолимой силы, обязана информировать другую сторону о наступлении этих обстоятельств в письменной форме, немедленно при возникновении возможности.</t>
  </si>
  <si>
    <t>Надлежащим подтверждением наличия форс-мажорных обстоятельств служат решения (заявления) компетентных органов государственной власти, иных уполномоченных организаций, учреждений.</t>
  </si>
  <si>
    <t>По требованию любой из Сторон создается согласительная комиссия, определяющая возможность дальнейшего исполнения взаимных обязательств. При невозможности дальнейшего исполнения обязательств Сторонами сроки их исполнения отодвигаются соразмерно времени, в течение которого действуют обстоятельства непреодолимой силы.</t>
  </si>
  <si>
    <t>7.11.  Стороны пришли к соглашению о том, что в рамках настоящего договора по отношению к денежному обязательству Заказчика проценты, предусмотренные ст.317.1. ГК РФ, не начисляются и не подлежат оплате.</t>
  </si>
  <si>
    <t>8. СРОК ДЕЙСТВИЯ ДОГОВОРА</t>
  </si>
  <si>
    <r>
      <t>8.1</t>
    </r>
    <r>
      <rPr>
        <sz val="10"/>
        <color rgb="FF1F497D"/>
        <rFont val="Times New Roman"/>
        <family val="1"/>
        <charset val="204"/>
      </rPr>
      <t xml:space="preserve"> </t>
    </r>
    <r>
      <rPr>
        <sz val="12"/>
        <rFont val="Times New Roman"/>
        <family val="1"/>
        <charset val="204"/>
      </rPr>
      <t>Настоящий Договор считается заключенным с момента подписания Сторонами Договора и Приложений №№ 1, 2, 3.1, 3.2 к нему, но не ранее ____________. Договор действует по 31 декабря 20__г. Обязательным условием вступления в силу Договора является принятие решения органом исполнительной власти субъекта РФ в области государственного регулирования тарифов об установлении соответствующих тарифов на услуги по передаче электроэнергии (мощности) для Исполнителя.</t>
    </r>
  </si>
  <si>
    <t>8.2. В случае, если ни одна из Сторон не направила другой Стороне в срок не менее чем за месяц до окончания срока действия Договора уведомление о расторжении Договора, либо о внесении в него изменений, либо о заключении нового Договора, то настоящий Договор считается продленным на следующий календарный год на тех же условиях.</t>
  </si>
  <si>
    <t>Если любой из Сторон до окончания срока действия Договора внесено предложение о заключении нового Договора, то отношения Сторон до заключения нового Договора регулируются в соответствии с условиями настоящего Договора.</t>
  </si>
  <si>
    <t xml:space="preserve">8.3. Исполнитель приступает к оказанию услуг по передаче электрической энергии и мощности с момента вступления в силу настоящего Договора в отношении Потребителей ГП(ЭСО), в отношении которых Заказчик имеет вступившие в силу на этот момент Договоры оказания услуг по передаче электрической энергии и мощности с ГП(ЭСО), Потребителями. </t>
  </si>
  <si>
    <t>В отношении иных Потребителей Исполнитель приступает к оказанию услуг по передаче электрической энергии и мощности с момента вступления в силу Дополнительного соглашения о внесении изменений в Приложение № 2 к настоящему Договору или в иной, указанный в Дополнительном соглашении срок.</t>
  </si>
  <si>
    <t xml:space="preserve">8.4. Приложения № 1,2, 3.1, 3.2. к настоящему Договору согласовываются Сторонами только на один год, при продлении срока действия Договора на последующие годы, данные Приложения подлежат переоформлению. </t>
  </si>
  <si>
    <t>9. ЗАКЛЮЧИТЕЛЬНЫЕ ПОЛОЖЕНИЯ</t>
  </si>
  <si>
    <t>9.1. Сведения о деятельности Сторон, полученные ими при заключении, изменении (дополнении), исполнении и расторжении Договора, а также сведения, вытекающие из содержания Договора, являются коммерческой тайной и не подлежат разглашению третьим лицам (кроме как в случаях, предусмотренных действующим законодательством или по соглашению Сторон) в течение срока действия Договора и в течение трех лет после его окончания.</t>
  </si>
  <si>
    <t>9.2. Каждая из сторон обязана уведомить другую Сторону о принятии решения о реорганизации и (или) ликвидации предприятия; о внесении изменений в учредительные документы относительно наименования и места нахождения предприятия; при изменении банковских реквизитов и иных данных, влияющих на надлежащее исполнение предусмотренных Договором обязательств, в срок не более 10 дней с момента свершения соответствующего факта.</t>
  </si>
  <si>
    <t xml:space="preserve">9.3. При разрешении вопросов, не урегулированных Договором, Стороны учитывают взаимные интересы и руководствуются действующим законодательством. Стороны признают, что в отношении оказания услуг по настоящему Договору в полном объеме распространяются права и обязанности, предусмотренные для Электросетевой организации и Потребителя услуг, предусмотренные «Правилами недискриминационного доступа к услугам по передаче электрической энергии…», утв. Постановлением Правительства РФ №861 от 27.12.2004г. и «Правилами функционирования розничных рынков электрической энергии…», утв. Постановлением Правительства РФ №442 от 04.05.2012г. в редакциях, действующих на дату существования соответствующих отношений по настоящему Договору. </t>
  </si>
  <si>
    <t>9.4. Любые изменения и дополнения к Договору действительны только при условии  оформления их в письменном виде и подписания обеими Сторонами, за исключением случаев, предусмотренных в настоящем Договоре.</t>
  </si>
  <si>
    <t>9.5. Все разногласия Сторон, возникшие при его заключении, исполнении и прекращении, в случае неурегулирования их путем переговоров, передаются на рассмотрение Арбитражного суда ____________ области. Преддоговорные споры и разногласия, по которым Стороны не достигли согласия путем переговоров, подлежат разрешению в Арбитражном суде _________________ области. При этом с заявлением в арбитражный суд о рассмотрении преддоговорного спора вправе обратиться любая из Сторон.</t>
  </si>
  <si>
    <t>9.6. Договор составлен в двух экземплярах, имеющих равную юридическую силу, - по одному экземпляру для каждой из Сторон.</t>
  </si>
  <si>
    <t>10. ПРИЛОЖЕНИЯ К ДОГОВОРУ</t>
  </si>
  <si>
    <t>Все приложения, указанные в настоящем пункте, являются неотъемлемыми частями настоящего Договора.</t>
  </si>
  <si>
    <t>10.1. Приложение № 1 «Перечень точек приема электрической энергии и мощности в сеть Исполнителя».</t>
  </si>
  <si>
    <t>10.2. Приложение № 2 «Перечень точек отпуска (поставки) электрической энергии и мощности из сети Исполнителя».</t>
  </si>
  <si>
    <t>10.3. Приложение № 3.1 «Плановое количество электрической энергии, отпускаемой (поставляемой) из сети Исполнителя».</t>
  </si>
  <si>
    <t>10.4. Приложение № 3.2 «Плановое количество заявленной мощности, отпускаемой (поставляемой) из сети Исполнителя».</t>
  </si>
  <si>
    <t>10.5. Приложение № 4 Форма «Сводной ведомости объемов передачи электрической энергии и мощности»;</t>
  </si>
  <si>
    <t>10.6. Приложение № 4.1 Форма «Ведомости объемов передачи электрической энергии для Потребителей – юридических лиц»;</t>
  </si>
  <si>
    <t>10.7. Приложение № 4.2 Форма «Ведомости объемов передачи электрической энергии для бытовых Потребителей (физических лиц)»;</t>
  </si>
  <si>
    <t>10.8. Приложение № 5 Форма «Сводной ведомости приема электрической энергии»;</t>
  </si>
  <si>
    <t>10.9. Приложение № 5.1 Форма «Ведомости приема - передачи электрической энергии»;</t>
  </si>
  <si>
    <t>10.10. Приложение № 6 Форма «Акта недопуска к приборам расчетного учета»;</t>
  </si>
  <si>
    <t>10.11. Приложение № 7.1 Форма  «Акта неучтенного потребления электрической энергии бытовым Потребителем»;</t>
  </si>
  <si>
    <t>10.12. Приложение № 7.2 Форма «Акта неучтенного потребления электрической энергии юридическим лицом»;</t>
  </si>
  <si>
    <t>10.13. Приложение № 8 Форма «Акта оказанных услуг»;</t>
  </si>
  <si>
    <t>10.14. Приложение № 9 Форма «Акта сверки расчетов»;</t>
  </si>
  <si>
    <t>10.15. Приложение № 10 Форма «Технологический баланс электрической энергии и мощности в сети Исполнителя».</t>
  </si>
  <si>
    <t>10.16. Приложение № 11 «Перечень объектов межсетевой координации»</t>
  </si>
  <si>
    <t>11. АДРЕСА И ПЛАТЕЖНЫЕ РЕКВИЗИТЫ СТОРОН</t>
  </si>
  <si>
    <t>Исполнитель:</t>
  </si>
  <si>
    <t>Заказчик:</t>
  </si>
  <si>
    <t>ОАО «МРСК Урала»</t>
  </si>
  <si>
    <r>
      <t>Юр Адрес</t>
    </r>
    <r>
      <rPr>
        <sz val="12"/>
        <rFont val="Times New Roman"/>
        <family val="1"/>
        <charset val="204"/>
      </rPr>
      <t xml:space="preserve">: </t>
    </r>
  </si>
  <si>
    <r>
      <t>Юр Адрес</t>
    </r>
    <r>
      <rPr>
        <sz val="12"/>
        <rFont val="Times New Roman"/>
        <family val="1"/>
        <charset val="204"/>
      </rPr>
      <t>: 620026, г. Екатеринбург, ул. Мамина-Сибиряка, 140</t>
    </r>
  </si>
  <si>
    <r>
      <t>Факт. Адрес</t>
    </r>
    <r>
      <rPr>
        <sz val="12"/>
        <rFont val="Times New Roman"/>
        <family val="1"/>
        <charset val="204"/>
      </rPr>
      <t xml:space="preserve">: </t>
    </r>
  </si>
  <si>
    <r>
      <t>ИНН</t>
    </r>
    <r>
      <rPr>
        <sz val="12"/>
        <rFont val="Times New Roman"/>
        <family val="1"/>
        <charset val="204"/>
      </rPr>
      <t xml:space="preserve">  </t>
    </r>
  </si>
  <si>
    <r>
      <t>КПП</t>
    </r>
    <r>
      <rPr>
        <sz val="12"/>
        <rFont val="Times New Roman"/>
        <family val="1"/>
        <charset val="204"/>
      </rPr>
      <t xml:space="preserve"> </t>
    </r>
  </si>
  <si>
    <t xml:space="preserve">ИНН </t>
  </si>
  <si>
    <t xml:space="preserve">Расчетный счет </t>
  </si>
  <si>
    <r>
      <t xml:space="preserve">Расчетный счет </t>
    </r>
    <r>
      <rPr>
        <sz val="12"/>
        <rFont val="Times New Roman"/>
        <family val="1"/>
        <charset val="204"/>
      </rPr>
      <t xml:space="preserve"> </t>
    </r>
  </si>
  <si>
    <t xml:space="preserve">Кор/счет </t>
  </si>
  <si>
    <t xml:space="preserve">БИК </t>
  </si>
  <si>
    <t xml:space="preserve">Банк </t>
  </si>
  <si>
    <t>12. ПОДПИСИ СТОРОН</t>
  </si>
  <si>
    <t>________________/___________/</t>
  </si>
  <si>
    <t>«____»_____________200__г.</t>
  </si>
  <si>
    <t xml:space="preserve">                 М.П.</t>
  </si>
  <si>
    <t>3.4 Исполнитель имеет право:</t>
  </si>
  <si>
    <t>3.5 Исполнитель обязуется:</t>
  </si>
  <si>
    <t xml:space="preserve">А)имеющих непосредственную границу балансовой принадлежности с электросетями Исполнителя; </t>
  </si>
  <si>
    <t xml:space="preserve">Б) получающих электрическую энергию и мощность через бесхозяйные сети; </t>
  </si>
  <si>
    <t>В)  получающих электрическую энергию и мощность через сети организаций, не имеющих тарифа на услуги по передаче электрической энергии и мощности, утвержденного в установленном порядке, но технологически участвующих в процессе передачи электрической энергии и мощности.</t>
  </si>
  <si>
    <t>6.1.Отчетным периодом для определения объема услуг Исполнителя является один календарный месяц.</t>
  </si>
  <si>
    <t>Где: - суммарный объем электрической энергии (полезного отпуска), переданной по сетям Исполнителя для Потребителей, заключивших договоры с ГП, действующими на территории Исполнителя;</t>
  </si>
  <si>
    <t>Договор электроснабжения №14/30385-2006 с АО "ЭК "Восток"</t>
  </si>
  <si>
    <t>ПАО "СинТЗ"</t>
  </si>
  <si>
    <t>часы              (Уральское время)</t>
  </si>
  <si>
    <t xml:space="preserve">ПС "Генераторная" ввод 1 </t>
  </si>
  <si>
    <t xml:space="preserve">ПС "Генераторная" ввод 2 </t>
  </si>
  <si>
    <t xml:space="preserve">ПС "Волочильная" ввод 1 </t>
  </si>
  <si>
    <t>ПС "Волочильная" ввод 2</t>
  </si>
  <si>
    <t>ПС "Волочильная" ввод 3</t>
  </si>
  <si>
    <t>ПС "Волочильная" ввод 4</t>
  </si>
  <si>
    <t>ПС "Калибровочная" ввод 1</t>
  </si>
  <si>
    <t>ПС "Калибровочная" ввод 2</t>
  </si>
  <si>
    <t>ПС "Калибровочная" ввод 3</t>
  </si>
  <si>
    <t>ПС "Калибровочная" ввод 4</t>
  </si>
  <si>
    <t>ТП-45 ф.4</t>
  </si>
  <si>
    <t>Транзитные потребители</t>
  </si>
  <si>
    <t>АО "Оборонэнерго"</t>
  </si>
  <si>
    <t>ООО "Завод Трубодеталь"</t>
  </si>
  <si>
    <t>ФКУ ИК-47</t>
  </si>
  <si>
    <t>ЗАО "Втормет"</t>
  </si>
  <si>
    <t>ЗАО "КСК"</t>
  </si>
  <si>
    <t>ООО "СЗСМ"</t>
  </si>
  <si>
    <t>Итого ПАО "СинТЗ" без транзита</t>
  </si>
  <si>
    <t>Итого по транзитным потребителям</t>
  </si>
  <si>
    <t>00.00-01.00</t>
  </si>
  <si>
    <t>01.00-02.00</t>
  </si>
  <si>
    <t>02.00-03.00</t>
  </si>
  <si>
    <t>03.00-04.00</t>
  </si>
  <si>
    <t>04.00-05.00</t>
  </si>
  <si>
    <t>05.00-06.00</t>
  </si>
  <si>
    <t>06.00-07.00</t>
  </si>
  <si>
    <t>07.00-08.00</t>
  </si>
  <si>
    <t>08.00-09.00</t>
  </si>
  <si>
    <t>09.00-10.00</t>
  </si>
  <si>
    <t>10.00-11.00</t>
  </si>
  <si>
    <t>11.00-12.00</t>
  </si>
  <si>
    <t>12.00-13.00</t>
  </si>
  <si>
    <t>13.00-14.00</t>
  </si>
  <si>
    <t>14.00-15.00</t>
  </si>
  <si>
    <t>15.00-16.00</t>
  </si>
  <si>
    <t>16.00-17.00</t>
  </si>
  <si>
    <t>17.00-18.00</t>
  </si>
  <si>
    <t>18.00-19.00</t>
  </si>
  <si>
    <t>19.00-20.00</t>
  </si>
  <si>
    <t>20.00-21.00</t>
  </si>
  <si>
    <t>21.00-22.00</t>
  </si>
  <si>
    <t>22.00-23.00</t>
  </si>
  <si>
    <t>23.00-24.00</t>
  </si>
  <si>
    <t>Расход за сутки, кВтч</t>
  </si>
  <si>
    <t>Приложение № 2</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</si>
  <si>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</si>
  <si>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</si>
  <si>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</si>
  <si>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о фактических средних данных о присоединенных объемах
максимальной мощности за 3 предыдущих года
по каждому мероприятию</t>
  </si>
  <si>
    <t>Фактические
расходы на
строительство
подстанций
за 3 предыдущих
года
(тыс. рублей)</t>
  </si>
  <si>
    <t>Объем мощности,
введенной
в основные фонды
за 3 предыдущих
года (кВт)</t>
  </si>
  <si>
    <t>Строительство комплектных трансформаторных
подстанций и распределительных трансформаторных подстанций с уровнем напряжения до 35 кВ</t>
  </si>
  <si>
    <t>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t>
  </si>
  <si>
    <t>Расходы на строительство воздушных и кабельных линий электропередачи
на i-м уровне напряжения, фактически построенных за последние 3 года
(тыс. рублей)</t>
  </si>
  <si>
    <t>Длина воздушных и кабельных линий электропередачи
на i-м уровне напряжения, фактически построенных за последние 3 года (км)</t>
  </si>
  <si>
    <t>Объем максимальной мощности, присоединенной 
путем строительства воздушных или кабельных линий 
за последние 3 года 
(кВт)</t>
  </si>
  <si>
    <t>об осуществлении технологического присоединения
по договорам, заключенным за текущий год</t>
  </si>
  <si>
    <t>Максимальная 
мощность (кВт)</t>
  </si>
  <si>
    <t>Стоимость договоров
(без НДС)
(тыс. рублей)</t>
  </si>
  <si>
    <t>1 - 20
кВ</t>
  </si>
  <si>
    <t>в том числе
льготная категория *</t>
  </si>
  <si>
    <t>От 15 до 150 кВт - всего</t>
  </si>
  <si>
    <t>в том числе
льготная категория **</t>
  </si>
  <si>
    <t>От 150 кВт до 670 кВт - всего</t>
  </si>
  <si>
    <t>в том числе
по индивидуальному проекту</t>
  </si>
  <si>
    <t>От 670 кВт до 8900 кВт -
всего</t>
  </si>
  <si>
    <r>
      <t>_____</t>
    </r>
    <r>
      <rPr>
        <sz val="8"/>
        <rFont val="Times New Roman"/>
        <family val="1"/>
        <charset val="204"/>
      </rPr>
      <t>*</t>
    </r>
    <r>
      <rPr>
        <sz val="8"/>
        <color indexed="9"/>
        <rFont val="Times New Roman"/>
        <family val="1"/>
        <charset val="204"/>
      </rPr>
      <t>_</t>
    </r>
    <r>
      <rPr>
        <sz val="8"/>
        <rFont val="Times New Roman"/>
        <family val="1"/>
        <charset val="204"/>
      </rPr>
      <t>Заявители, оплачивающие технологическое присоединение своих энергопринимающих устройств в размере не более 550 рублей.</t>
    </r>
  </si>
  <si>
    <r>
      <t>_____</t>
    </r>
    <r>
      <rPr>
        <sz val="8"/>
        <rFont val="Times New Roman"/>
        <family val="1"/>
        <charset val="204"/>
      </rPr>
      <t>**</t>
    </r>
    <r>
      <rPr>
        <sz val="8"/>
        <color indexed="9"/>
        <rFont val="Times New Roman"/>
        <family val="1"/>
        <charset val="204"/>
      </rPr>
      <t>_</t>
    </r>
    <r>
      <rPr>
        <sz val="8"/>
        <rFont val="Times New Roman"/>
        <family val="1"/>
        <charset val="204"/>
      </rPr>
      <t>Заявители - юридические лица или индивидуальные предприниматели,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(с учетом ранее присоединенных энергопринимающих устройств),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t>
    </r>
  </si>
  <si>
    <t>о поданных заявках на технологическое присоединение за текущий год</t>
  </si>
  <si>
    <t>Количество заявок
(штук)</t>
  </si>
  <si>
    <t>Максимальная мощность
(кВт)</t>
  </si>
  <si>
    <t>I. Электроэнергия (тыс. кВт ч)</t>
  </si>
  <si>
    <t>1</t>
  </si>
  <si>
    <t>Поступление в сеть из других организаций:</t>
  </si>
  <si>
    <t>1.1</t>
  </si>
  <si>
    <t>из сетей ПАО "ФСК ЕЭС"</t>
  </si>
  <si>
    <t>1.2</t>
  </si>
  <si>
    <t>от генерирующих компаний и блок-станций:</t>
  </si>
  <si>
    <t>30</t>
  </si>
  <si>
    <t>1.2.1</t>
  </si>
  <si>
    <t>Акционерное общество "Синарская ТЭЦ"</t>
  </si>
  <si>
    <t>Добавить организацию</t>
  </si>
  <si>
    <t>1.3</t>
  </si>
  <si>
    <t>от несетевых организаций:</t>
  </si>
  <si>
    <t>230</t>
  </si>
  <si>
    <t>1.4</t>
  </si>
  <si>
    <t>от смежных сетевых организаций:</t>
  </si>
  <si>
    <t>430</t>
  </si>
  <si>
    <t>1.4.1</t>
  </si>
  <si>
    <t>Открытое акционерное общество "Межрегиональная распределительная сетевая компания Урала", г.Екатеринбург</t>
  </si>
  <si>
    <t>1.4.2</t>
  </si>
  <si>
    <t>Акционерное общество "Региональная сетевая компания", г.Екатеринбург</t>
  </si>
  <si>
    <t>2</t>
  </si>
  <si>
    <t>630</t>
  </si>
  <si>
    <t>2.1</t>
  </si>
  <si>
    <t>640</t>
  </si>
  <si>
    <t>2.2</t>
  </si>
  <si>
    <t>650</t>
  </si>
  <si>
    <t>2.3</t>
  </si>
  <si>
    <t>660</t>
  </si>
  <si>
    <t>2.4</t>
  </si>
  <si>
    <t>670</t>
  </si>
  <si>
    <t>3</t>
  </si>
  <si>
    <t>680</t>
  </si>
  <si>
    <t>4</t>
  </si>
  <si>
    <t>Отпуск из сети:</t>
  </si>
  <si>
    <t>690</t>
  </si>
  <si>
    <t>4.1</t>
  </si>
  <si>
    <t>прямым прочим потребителям по договорам оказания услуг по передаче электрической энергии, в том числе:</t>
  </si>
  <si>
    <t>700</t>
  </si>
  <si>
    <t>4.1.1</t>
  </si>
  <si>
    <t>потребителям, опосредованно подключенным к шинам генераторов</t>
  </si>
  <si>
    <t>710</t>
  </si>
  <si>
    <t>4.2</t>
  </si>
  <si>
    <t>потребителям ГП, ЭСО, ЭСК, в том числе:</t>
  </si>
  <si>
    <t>720</t>
  </si>
  <si>
    <t>4.2.1</t>
  </si>
  <si>
    <t>прочим потребителям, в том числе:</t>
  </si>
  <si>
    <t>730</t>
  </si>
  <si>
    <t>4.2.1.1</t>
  </si>
  <si>
    <t>740</t>
  </si>
  <si>
    <t>4.3</t>
  </si>
  <si>
    <t>смежным сетевым организациям:</t>
  </si>
  <si>
    <t>750</t>
  </si>
  <si>
    <t>4.3.1</t>
  </si>
  <si>
    <t>4.3.2</t>
  </si>
  <si>
    <t>4.4</t>
  </si>
  <si>
    <t>населению и приравненным к нему категориям</t>
  </si>
  <si>
    <t>950</t>
  </si>
  <si>
    <t>5</t>
  </si>
  <si>
    <t>960</t>
  </si>
  <si>
    <t>6</t>
  </si>
  <si>
    <t>970</t>
  </si>
  <si>
    <t>7</t>
  </si>
  <si>
    <t>980</t>
  </si>
  <si>
    <t>8</t>
  </si>
  <si>
    <t>Общий объем потерь (фактические объемы), в том числе:</t>
  </si>
  <si>
    <t>990</t>
  </si>
  <si>
    <t>8.1</t>
  </si>
  <si>
    <t>относимые на собственное потребление (фактическое значение)</t>
  </si>
  <si>
    <t>1000</t>
  </si>
  <si>
    <t>9</t>
  </si>
  <si>
    <t>Нормативные потери (объемы потерь учтенные в сводном прогнозном балансе)</t>
  </si>
  <si>
    <t>1010</t>
  </si>
  <si>
    <t>10</t>
  </si>
  <si>
    <t>Объем превышения фактических объемов потерь электрической энергии над объемами потерь, учтенными в сводном прогнозном балансе за соответствующий расчетный период</t>
  </si>
  <si>
    <t>1020</t>
  </si>
  <si>
    <t>11</t>
  </si>
  <si>
    <t>1030</t>
  </si>
  <si>
    <t>II. Мощность (МВт)</t>
  </si>
  <si>
    <t>12</t>
  </si>
  <si>
    <t>1040</t>
  </si>
  <si>
    <t>12.1</t>
  </si>
  <si>
    <t>1050</t>
  </si>
  <si>
    <t>12.2</t>
  </si>
  <si>
    <t>1060</t>
  </si>
  <si>
    <t>12.2.1</t>
  </si>
  <si>
    <t>12.3</t>
  </si>
  <si>
    <t>1260</t>
  </si>
  <si>
    <t>12.4</t>
  </si>
  <si>
    <t>1460</t>
  </si>
  <si>
    <t>12.4.1</t>
  </si>
  <si>
    <t>12.4.2</t>
  </si>
  <si>
    <t>13</t>
  </si>
  <si>
    <t>1660</t>
  </si>
  <si>
    <t>13.1</t>
  </si>
  <si>
    <t>1670</t>
  </si>
  <si>
    <t>13.2</t>
  </si>
  <si>
    <t>1680</t>
  </si>
  <si>
    <t>13.3</t>
  </si>
  <si>
    <t>1690</t>
  </si>
  <si>
    <t>13.4</t>
  </si>
  <si>
    <t>1700</t>
  </si>
  <si>
    <t>14</t>
  </si>
  <si>
    <t>1710</t>
  </si>
  <si>
    <t>15</t>
  </si>
  <si>
    <t>1720</t>
  </si>
  <si>
    <t>15.1</t>
  </si>
  <si>
    <t>1730</t>
  </si>
  <si>
    <t>15.1.1</t>
  </si>
  <si>
    <t>1740</t>
  </si>
  <si>
    <t>15.2</t>
  </si>
  <si>
    <t>1750</t>
  </si>
  <si>
    <t>15.2.1</t>
  </si>
  <si>
    <t>1760</t>
  </si>
  <si>
    <t>15.2.1.1</t>
  </si>
  <si>
    <t>1770</t>
  </si>
  <si>
    <t>15.3</t>
  </si>
  <si>
    <t>1780</t>
  </si>
  <si>
    <t>15.3.1</t>
  </si>
  <si>
    <t>15.3.2</t>
  </si>
  <si>
    <t>15.4</t>
  </si>
  <si>
    <t>1980</t>
  </si>
  <si>
    <t>16</t>
  </si>
  <si>
    <t>1990</t>
  </si>
  <si>
    <t>17</t>
  </si>
  <si>
    <t>2000</t>
  </si>
  <si>
    <t>18</t>
  </si>
  <si>
    <t>2010</t>
  </si>
  <si>
    <t>19</t>
  </si>
  <si>
    <t>2020</t>
  </si>
  <si>
    <t>19.1</t>
  </si>
  <si>
    <t>относимые на собственное потребление</t>
  </si>
  <si>
    <t>2030</t>
  </si>
  <si>
    <t>20</t>
  </si>
  <si>
    <t>2040</t>
  </si>
  <si>
    <t>21</t>
  </si>
  <si>
    <t>2050</t>
  </si>
  <si>
    <t>22</t>
  </si>
  <si>
    <t>2060</t>
  </si>
  <si>
    <t>III. Мощность (МВт)</t>
  </si>
  <si>
    <t>23</t>
  </si>
  <si>
    <t>2070</t>
  </si>
  <si>
    <t>24</t>
  </si>
  <si>
    <t>2080</t>
  </si>
  <si>
    <t>25</t>
  </si>
  <si>
    <t>2090</t>
  </si>
  <si>
    <t>IV. Фактический полезный отпуск конечным потребителям (тыс. кВт ч; МВт)</t>
  </si>
  <si>
    <t>26</t>
  </si>
  <si>
    <t>Полезный отпуск конечным потребителям (тыс. кВт ч):</t>
  </si>
  <si>
    <t>2100</t>
  </si>
  <si>
    <t>26.1</t>
  </si>
  <si>
    <t>2110</t>
  </si>
  <si>
    <t>26.2</t>
  </si>
  <si>
    <t>по двухставочному тарифу:</t>
  </si>
  <si>
    <t>2120</t>
  </si>
  <si>
    <t>26.2.1</t>
  </si>
  <si>
    <t>мощность (МВт), в том числе:</t>
  </si>
  <si>
    <t>2130</t>
  </si>
  <si>
    <t>26.2.1.1</t>
  </si>
  <si>
    <t>опосредованно подключенным к шинам генераторов (МВт)</t>
  </si>
  <si>
    <t>2140</t>
  </si>
  <si>
    <t>26.2.2</t>
  </si>
  <si>
    <t>компенсация потерь (тыс. кВт ч)</t>
  </si>
  <si>
    <t>2150</t>
  </si>
  <si>
    <t>27</t>
  </si>
  <si>
    <t>Полезный отпуск потребителям ГП, ЭСО (тыс. кВт ч):</t>
  </si>
  <si>
    <t>2160</t>
  </si>
  <si>
    <t>27.1</t>
  </si>
  <si>
    <t>по одноставочному тарифу:</t>
  </si>
  <si>
    <t>2170</t>
  </si>
  <si>
    <t>27.1.1</t>
  </si>
  <si>
    <t>прочим потребителям</t>
  </si>
  <si>
    <t>2180</t>
  </si>
  <si>
    <t>27.1.2</t>
  </si>
  <si>
    <t>населению и приравненным к нему категориям потребителей:</t>
  </si>
  <si>
    <t>2190</t>
  </si>
  <si>
    <t>27.1.2.1</t>
  </si>
  <si>
    <t>Населению, проживающему в городских населенных пунктах в домах, не оборудованных в установленном порядке стационарными электроплитами и (или) электроотопительными установками и приравненным к нему категориям потребителей:</t>
  </si>
  <si>
    <t>2200</t>
  </si>
  <si>
    <t>27.1.2.1.1</t>
  </si>
  <si>
    <t>в пределах социальной нормы потребления</t>
  </si>
  <si>
    <t>2210</t>
  </si>
  <si>
    <t>27.1.2.1.2</t>
  </si>
  <si>
    <t>сверх социальной нормы потребления</t>
  </si>
  <si>
    <t>2220</t>
  </si>
  <si>
    <t>27.1.2.2</t>
  </si>
  <si>
    <t>Населению, проживающему в городских населенных пунктах в домах,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t>
  </si>
  <si>
    <t>2230</t>
  </si>
  <si>
    <t>27.1.2.2.1</t>
  </si>
  <si>
    <t>2240</t>
  </si>
  <si>
    <t>27.1.2.2.2</t>
  </si>
  <si>
    <t>2250</t>
  </si>
  <si>
    <t>27.1.2.3</t>
  </si>
  <si>
    <t>Населению, проживающему в сельских населенных пунктах и приравненным к нему потребителям:</t>
  </si>
  <si>
    <t>2260</t>
  </si>
  <si>
    <t>27.1.2.3.1</t>
  </si>
  <si>
    <t>2270</t>
  </si>
  <si>
    <t>27.1.2.3.2</t>
  </si>
  <si>
    <t>2280</t>
  </si>
  <si>
    <t>27.1.2.4</t>
  </si>
  <si>
    <t>Садоводческим, огородническим или дачным некоммерческим объединениям граждан</t>
  </si>
  <si>
    <t>2290</t>
  </si>
  <si>
    <t>27.1.2.5</t>
  </si>
  <si>
    <t>Религиозным организациям</t>
  </si>
  <si>
    <t>2300</t>
  </si>
  <si>
    <t>27.1.2.6</t>
  </si>
  <si>
    <t>Юридическим лицам приобретающим электроэнергию в целях потребления на коммунально-бытовые нужды в населенных пунктах, жилых зонах при воинских частях и в целях потребления осужденными в помещениях для их содержания</t>
  </si>
  <si>
    <t>2310</t>
  </si>
  <si>
    <t>27.1.2.7</t>
  </si>
  <si>
    <t>Некоммерческим объединениям граждан (гаражно-строительные, гаражные кооперативы) и хозяйственные постройки физических лиц</t>
  </si>
  <si>
    <t>2320</t>
  </si>
  <si>
    <t>27.2</t>
  </si>
  <si>
    <t>по двухставочному тарифу (прочие потребители):</t>
  </si>
  <si>
    <t>2330</t>
  </si>
  <si>
    <t>27.2.1</t>
  </si>
  <si>
    <t>2340</t>
  </si>
  <si>
    <t>27.2.1.1</t>
  </si>
  <si>
    <t xml:space="preserve"> опосредованно подключенным к шинам генераторов (МВт)</t>
  </si>
  <si>
    <t>2350</t>
  </si>
  <si>
    <t>27.2.2</t>
  </si>
  <si>
    <t>2360</t>
  </si>
  <si>
    <t>28</t>
  </si>
  <si>
    <t>Оплачиваемый сетевыми организациями объем оказанных услуг по индивидуальному тарифу:</t>
  </si>
  <si>
    <t>2370</t>
  </si>
  <si>
    <t>28.1</t>
  </si>
  <si>
    <t>2380</t>
  </si>
  <si>
    <t>28.2</t>
  </si>
  <si>
    <t>2390</t>
  </si>
  <si>
    <t>28.2.1</t>
  </si>
  <si>
    <t>мощность (МВт)</t>
  </si>
  <si>
    <t>2400</t>
  </si>
  <si>
    <t>28.2.2</t>
  </si>
  <si>
    <t>2410</t>
  </si>
  <si>
    <t>V. Стоимость услуг (тыс. руб.)</t>
  </si>
  <si>
    <t>29</t>
  </si>
  <si>
    <t>Стоимость услуг, оплачиваемая потребителями (конечными потребителями по прямым договорам и ТСО):</t>
  </si>
  <si>
    <t>2420</t>
  </si>
  <si>
    <t>29.1</t>
  </si>
  <si>
    <t>2430</t>
  </si>
  <si>
    <t>29.2</t>
  </si>
  <si>
    <t>2440</t>
  </si>
  <si>
    <t>29.2.1</t>
  </si>
  <si>
    <t>мощность, в том числе:</t>
  </si>
  <si>
    <t>2450</t>
  </si>
  <si>
    <t>29.2.1.1</t>
  </si>
  <si>
    <t>опосредованно потребителям с шин генераторов</t>
  </si>
  <si>
    <t>2460</t>
  </si>
  <si>
    <t>29.2.2</t>
  </si>
  <si>
    <t>2470</t>
  </si>
  <si>
    <t>Стоимость услуг, оплачиваемая ГП, ЭСО:</t>
  </si>
  <si>
    <t>2480</t>
  </si>
  <si>
    <t>30.1</t>
  </si>
  <si>
    <t>2490</t>
  </si>
  <si>
    <t>30.1.1</t>
  </si>
  <si>
    <t>2500</t>
  </si>
  <si>
    <t>30.1.2</t>
  </si>
  <si>
    <t>2510</t>
  </si>
  <si>
    <t>30.1.2.1</t>
  </si>
  <si>
    <t>2520</t>
  </si>
  <si>
    <t>30.1.2.2</t>
  </si>
  <si>
    <t xml:space="preserve">сверх социальной нормы потребления </t>
  </si>
  <si>
    <t>2530</t>
  </si>
  <si>
    <t>30.2</t>
  </si>
  <si>
    <t>2540</t>
  </si>
  <si>
    <t>30.2.1</t>
  </si>
  <si>
    <t>2550</t>
  </si>
  <si>
    <t>30.2.1.1</t>
  </si>
  <si>
    <t>2560</t>
  </si>
  <si>
    <t>30.2.2</t>
  </si>
  <si>
    <t>2570</t>
  </si>
  <si>
    <t>31</t>
  </si>
  <si>
    <t>Стоимость услуг, оплачиваемых сетевыми организациями по индивидуальному тарифу:</t>
  </si>
  <si>
    <t>2580</t>
  </si>
  <si>
    <t>31.1</t>
  </si>
  <si>
    <t>2590</t>
  </si>
  <si>
    <t>31.2</t>
  </si>
  <si>
    <t>2600</t>
  </si>
  <si>
    <t>31.2.1</t>
  </si>
  <si>
    <t>2610</t>
  </si>
  <si>
    <t>31.2.2</t>
  </si>
  <si>
    <t>2620</t>
  </si>
  <si>
    <t xml:space="preserve">19. п.г абз. 4 Перечень зон деятельности </t>
  </si>
  <si>
    <t>19 п. з Условия договоров на передачу электроэнергии</t>
  </si>
  <si>
    <t>19 п. и, к, л Процедура технологического присоединения</t>
  </si>
  <si>
    <t>19 п.о  О способах приобретения, стоимости и объемах товаров, необходимых для оказания услуг по передаче электроэнергии</t>
  </si>
  <si>
    <t>Стоимость, руб без НДС</t>
  </si>
  <si>
    <t>19 п. у Телефон и адрес электронной почты предназначенный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                                                                                                                         8(3439)36-36-05       e-mail: Sinarsky@sintz.ru</t>
  </si>
  <si>
    <t>Постановление РЭК Свердловской области от 28.10.2019г. № 127-ПК размещено на интернет-портале правовой информации Свердловской области (www.pravo.gov66.ru)</t>
  </si>
  <si>
    <t>1.3.0</t>
  </si>
  <si>
    <t>1.4.0</t>
  </si>
  <si>
    <t>Мероприятия по устранению аварии проведены ТСО самостоятельно.</t>
  </si>
  <si>
    <t xml:space="preserve">Кол.
рем. за год                                                                                                                                                                                                                                                   </t>
  </si>
  <si>
    <t>Ввод от тр-ра №1 25 МВА</t>
  </si>
  <si>
    <t>Реактор РТ Т-1</t>
  </si>
  <si>
    <t>СВМ</t>
  </si>
  <si>
    <t>ТСН-2</t>
  </si>
  <si>
    <t>Ввод №2 от тр-ра №2 25МВА</t>
  </si>
  <si>
    <t>Реактор РТ Т-2</t>
  </si>
  <si>
    <t>секция сборных шин №1</t>
  </si>
  <si>
    <t>ЦРП-80</t>
  </si>
  <si>
    <t>ТН-1.2</t>
  </si>
  <si>
    <t>ТН-2</t>
  </si>
  <si>
    <t>Данные</t>
  </si>
  <si>
    <t>МВЗ</t>
  </si>
  <si>
    <t>Название объекта</t>
  </si>
  <si>
    <t>Вид затрат</t>
  </si>
  <si>
    <t>Обозначение В/Затрат</t>
  </si>
  <si>
    <t>Материал</t>
  </si>
  <si>
    <t>Краткий текст материала</t>
  </si>
  <si>
    <t>ЕИВ</t>
  </si>
  <si>
    <t>Сумма по полю ВведеннКлч</t>
  </si>
  <si>
    <t>Сумма по полю Знач/ВлтОтч</t>
  </si>
  <si>
    <t>13150003</t>
  </si>
  <si>
    <t>Расходы ОТиТБ ЭлЦ</t>
  </si>
  <si>
    <t>3003030000</t>
  </si>
  <si>
    <t>Металлопрокат</t>
  </si>
  <si>
    <t>000000001000030537</t>
  </si>
  <si>
    <t>ШТ</t>
  </si>
  <si>
    <t>3003050000</t>
  </si>
  <si>
    <t>Проч Материалы Покуп</t>
  </si>
  <si>
    <t>000000001200047483</t>
  </si>
  <si>
    <t>КГ</t>
  </si>
  <si>
    <t>000000001200054769</t>
  </si>
  <si>
    <t>000000001200056056</t>
  </si>
  <si>
    <t>Лампа дуговая ртутная ДРЛ 250</t>
  </si>
  <si>
    <t>000000001200056058</t>
  </si>
  <si>
    <t>Лампа дуговая ртутная ДРЛ 700</t>
  </si>
  <si>
    <t>000000001200056124</t>
  </si>
  <si>
    <t>Лампа накаливания 36х60</t>
  </si>
  <si>
    <t>000000001200056169</t>
  </si>
  <si>
    <t>Лампа натриевая ДНАТ-250</t>
  </si>
  <si>
    <t>М</t>
  </si>
  <si>
    <t>000000001200061460</t>
  </si>
  <si>
    <t>Лампа ДНАТ Е40 150Вт Osram</t>
  </si>
  <si>
    <t>000000001200062847</t>
  </si>
  <si>
    <t>000000001200063004</t>
  </si>
  <si>
    <t>000000001200063159</t>
  </si>
  <si>
    <t>Лампа FL-LED-A60 15W 220V E27 6400K</t>
  </si>
  <si>
    <t>000000001200064402</t>
  </si>
  <si>
    <t>Лампа LED 94 340 NLL-N105-45-230-840-E40</t>
  </si>
  <si>
    <t>000000001200064403</t>
  </si>
  <si>
    <t>Лампа LEDT8 1200мм G13 18Вт 1600Лм 6500К</t>
  </si>
  <si>
    <t>000000001200064404</t>
  </si>
  <si>
    <t>Лампа LED-T8R 10ВтG13 800лм 600мм 4000К</t>
  </si>
  <si>
    <t>000000001200066112</t>
  </si>
  <si>
    <t>Лампа светодиодная 12Вт Е27 36В АС/DC</t>
  </si>
  <si>
    <t>3004010000</t>
  </si>
  <si>
    <t>Запчасти Покупные</t>
  </si>
  <si>
    <t>000000001300208682</t>
  </si>
  <si>
    <t>000000001300208810</t>
  </si>
  <si>
    <t>000000001300208811</t>
  </si>
  <si>
    <t>Элемент питания тип Крона</t>
  </si>
  <si>
    <t>000000001300211523</t>
  </si>
  <si>
    <t>000000001300213521</t>
  </si>
  <si>
    <t>М2</t>
  </si>
  <si>
    <t>3005010000</t>
  </si>
  <si>
    <t>Топливо</t>
  </si>
  <si>
    <t>000000001400002174</t>
  </si>
  <si>
    <t>3005020000</t>
  </si>
  <si>
    <t>Масла, Смаз Материал</t>
  </si>
  <si>
    <t>Л</t>
  </si>
  <si>
    <t>3006010000</t>
  </si>
  <si>
    <t>Инструмент Покупн</t>
  </si>
  <si>
    <t>000000001500052849</t>
  </si>
  <si>
    <t>000000001500054527</t>
  </si>
  <si>
    <t>000000001500054529</t>
  </si>
  <si>
    <t>000000001500072959</t>
  </si>
  <si>
    <t>3006030000</t>
  </si>
  <si>
    <t>Спецодежда Покупн</t>
  </si>
  <si>
    <t>000000001600003232</t>
  </si>
  <si>
    <t>000000001600003244</t>
  </si>
  <si>
    <t>ПАР</t>
  </si>
  <si>
    <t>000000001600003245</t>
  </si>
  <si>
    <t>000000001600003309</t>
  </si>
  <si>
    <t>000000001600003313</t>
  </si>
  <si>
    <t>000000001600003318</t>
  </si>
  <si>
    <t>Ботинки юфтевые женские</t>
  </si>
  <si>
    <t>000000001600003319</t>
  </si>
  <si>
    <t>Ботинки юфтевые мужские</t>
  </si>
  <si>
    <t>000000001600003327</t>
  </si>
  <si>
    <t>000000001600003351</t>
  </si>
  <si>
    <t>КЛ</t>
  </si>
  <si>
    <t>000000001600003364</t>
  </si>
  <si>
    <t>Костюм противокислотный</t>
  </si>
  <si>
    <t>000000001600003365</t>
  </si>
  <si>
    <t>000000001600003367</t>
  </si>
  <si>
    <t>000000001600003376</t>
  </si>
  <si>
    <t>000000001600003397</t>
  </si>
  <si>
    <t>000000001600003410</t>
  </si>
  <si>
    <t>Перчатки трикотажные</t>
  </si>
  <si>
    <t>000000001600003412</t>
  </si>
  <si>
    <t>000000001600003465</t>
  </si>
  <si>
    <t>000000001600003467</t>
  </si>
  <si>
    <t>000000001600003509</t>
  </si>
  <si>
    <t>000000001600003515</t>
  </si>
  <si>
    <t>Рукавицы Вачеги</t>
  </si>
  <si>
    <t>000000001600003521</t>
  </si>
  <si>
    <t>000000001600003536</t>
  </si>
  <si>
    <t>000000001600003552</t>
  </si>
  <si>
    <t>000000001600003553</t>
  </si>
  <si>
    <t>000000001600003557</t>
  </si>
  <si>
    <t>000000001600003562</t>
  </si>
  <si>
    <t>Перчатки Дуэт</t>
  </si>
  <si>
    <t>000000001600003586</t>
  </si>
  <si>
    <t>000000001600003594</t>
  </si>
  <si>
    <t>Белье трикотажное утепленное</t>
  </si>
  <si>
    <t>000000001600003640</t>
  </si>
  <si>
    <t>Перчатки Стронгнейл</t>
  </si>
  <si>
    <t>000000001600003649</t>
  </si>
  <si>
    <t>Костюм мужской Сити</t>
  </si>
  <si>
    <t>000000001600003675</t>
  </si>
  <si>
    <t>000000001600003678</t>
  </si>
  <si>
    <t>000000001600003680</t>
  </si>
  <si>
    <t>000000001600003681</t>
  </si>
  <si>
    <t>000000001600003730</t>
  </si>
  <si>
    <t>000000001600003732</t>
  </si>
  <si>
    <t>000000001600003735</t>
  </si>
  <si>
    <t>000000001600003736</t>
  </si>
  <si>
    <t>000000001600003737</t>
  </si>
  <si>
    <t>000000001600003743</t>
  </si>
  <si>
    <t>000000001600003744</t>
  </si>
  <si>
    <t>000000001600003745</t>
  </si>
  <si>
    <t>000000001600003752</t>
  </si>
  <si>
    <t>000000001600003808</t>
  </si>
  <si>
    <t>000000001600003809</t>
  </si>
  <si>
    <t>000000001600003861</t>
  </si>
  <si>
    <t>Средство жидкое моющее для рук</t>
  </si>
  <si>
    <t>000000001600003864</t>
  </si>
  <si>
    <t>Костюм женский утепленный</t>
  </si>
  <si>
    <t>000000001600003867</t>
  </si>
  <si>
    <t>000000001600003870</t>
  </si>
  <si>
    <t>000000001600003872</t>
  </si>
  <si>
    <t>000000001600004050</t>
  </si>
  <si>
    <t>Белье электротермостойкое</t>
  </si>
  <si>
    <t>000000001600004059</t>
  </si>
  <si>
    <t>Перчатки Хакасы</t>
  </si>
  <si>
    <t>000000001600004088</t>
  </si>
  <si>
    <t>000000001600004176</t>
  </si>
  <si>
    <t>Шапка-ушанка зимняя с креплен. под каск</t>
  </si>
  <si>
    <t>000000001600004205</t>
  </si>
  <si>
    <t>000000001600004206</t>
  </si>
  <si>
    <t>000000001600004294</t>
  </si>
  <si>
    <t>000000001600004295</t>
  </si>
  <si>
    <t>000000001600004412</t>
  </si>
  <si>
    <t>Костюм мужской утепленный</t>
  </si>
  <si>
    <t>000000001600004428</t>
  </si>
  <si>
    <t>000000001600004449</t>
  </si>
  <si>
    <t>000000001600004450</t>
  </si>
  <si>
    <t>000000001600004602</t>
  </si>
  <si>
    <t>000000001600004611</t>
  </si>
  <si>
    <t>000000001600004672</t>
  </si>
  <si>
    <t>000000001600004742</t>
  </si>
  <si>
    <t>3006050000</t>
  </si>
  <si>
    <t>Пр Инвент ХозПрин</t>
  </si>
  <si>
    <t>000000001700016951</t>
  </si>
  <si>
    <t>000000001700017088</t>
  </si>
  <si>
    <t>Лента сигнальная</t>
  </si>
  <si>
    <t>000000001700017094</t>
  </si>
  <si>
    <t>000000001700017182</t>
  </si>
  <si>
    <t>РУЛ</t>
  </si>
  <si>
    <t>000000001700017235</t>
  </si>
  <si>
    <t>000000001700017236</t>
  </si>
  <si>
    <t>000000001700017240</t>
  </si>
  <si>
    <t>000000001700017478</t>
  </si>
  <si>
    <t>Салфетки тканевые</t>
  </si>
  <si>
    <t>000000001700017841</t>
  </si>
  <si>
    <t>000000001700018229</t>
  </si>
  <si>
    <t>Щетка сметка ГОСТ28638-90</t>
  </si>
  <si>
    <t>000000001700018322</t>
  </si>
  <si>
    <t>Полотно нетканое</t>
  </si>
  <si>
    <t>000000001700018988</t>
  </si>
  <si>
    <t>Щетка металлическая четырехрядная</t>
  </si>
  <si>
    <t>000000001700021386</t>
  </si>
  <si>
    <t>000000001700025183</t>
  </si>
  <si>
    <t>Замок навесной 32мм хром/серый ар.507274</t>
  </si>
  <si>
    <t>000000001700025753</t>
  </si>
  <si>
    <t>000000001700026005</t>
  </si>
  <si>
    <t>13150003 Итог</t>
  </si>
  <si>
    <t>13150024</t>
  </si>
  <si>
    <t>Общецех. расходы ЭлЦ</t>
  </si>
  <si>
    <t>000000001200046081</t>
  </si>
  <si>
    <t>000000001200046539</t>
  </si>
  <si>
    <t>000000001200046746</t>
  </si>
  <si>
    <t>КОР</t>
  </si>
  <si>
    <t>000000001200046752</t>
  </si>
  <si>
    <t>000000001200048397</t>
  </si>
  <si>
    <t>Картридж HP LJ 1522n CВ436А</t>
  </si>
  <si>
    <t>000000001200049805</t>
  </si>
  <si>
    <t>000000001200050469</t>
  </si>
  <si>
    <t>000000001200053453</t>
  </si>
  <si>
    <t>Тонер-картридж Kyocera TK-1130</t>
  </si>
  <si>
    <t>000000001200054030</t>
  </si>
  <si>
    <t>Нож канцелярский</t>
  </si>
  <si>
    <t>000000001200054259</t>
  </si>
  <si>
    <t>000000001200054260</t>
  </si>
  <si>
    <t>Ручка шариковая</t>
  </si>
  <si>
    <t>000000001200054269</t>
  </si>
  <si>
    <t>Папка на резинке</t>
  </si>
  <si>
    <t>000000001200054468</t>
  </si>
  <si>
    <t>000000001200054668</t>
  </si>
  <si>
    <t>ПАЧ</t>
  </si>
  <si>
    <t>000000001200054812</t>
  </si>
  <si>
    <t>000000001200054813</t>
  </si>
  <si>
    <t>000000001200055381</t>
  </si>
  <si>
    <t>Карандаш простой</t>
  </si>
  <si>
    <t>000000001200055612</t>
  </si>
  <si>
    <t>000000001200056238</t>
  </si>
  <si>
    <t>000000001200056239</t>
  </si>
  <si>
    <t>000000001200056521</t>
  </si>
  <si>
    <t>Маркер перманентный 0,6мм</t>
  </si>
  <si>
    <t>000000001200056523</t>
  </si>
  <si>
    <t>000000001200056863</t>
  </si>
  <si>
    <t>000000001200056925</t>
  </si>
  <si>
    <t>Папка конверт с кнопкой</t>
  </si>
  <si>
    <t>000000001200056928</t>
  </si>
  <si>
    <t>Папка накопитель регистратор</t>
  </si>
  <si>
    <t>000000001200056936</t>
  </si>
  <si>
    <t>000000001200057690</t>
  </si>
  <si>
    <t>000000001200057694</t>
  </si>
  <si>
    <t>000000001200057698</t>
  </si>
  <si>
    <t>000000001200057699</t>
  </si>
  <si>
    <t>000000001200057701</t>
  </si>
  <si>
    <t>000000001200058132</t>
  </si>
  <si>
    <t>Тонер-картридж Kyocera TK-1120</t>
  </si>
  <si>
    <t>000000001200058488</t>
  </si>
  <si>
    <t>000000001200058563</t>
  </si>
  <si>
    <t>000000001200060262</t>
  </si>
  <si>
    <t>000000001200063469</t>
  </si>
  <si>
    <t>000000001200063516</t>
  </si>
  <si>
    <t>000000001200063840</t>
  </si>
  <si>
    <t>000000001200063841</t>
  </si>
  <si>
    <t>000000001200063842</t>
  </si>
  <si>
    <t>000000001200063843</t>
  </si>
  <si>
    <t>000000001200063899</t>
  </si>
  <si>
    <t>000000001200063900</t>
  </si>
  <si>
    <t>000000001200065456</t>
  </si>
  <si>
    <t>000000001200067164</t>
  </si>
  <si>
    <t>Строб-Лампа накладная SL-1 цвет белый</t>
  </si>
  <si>
    <t>000000001200067714</t>
  </si>
  <si>
    <t>М3</t>
  </si>
  <si>
    <t>000000001300211022</t>
  </si>
  <si>
    <t>УПК</t>
  </si>
  <si>
    <t>000000001300259355</t>
  </si>
  <si>
    <t>000000001300304221</t>
  </si>
  <si>
    <t>Плей Лайт LED-PLS-9020-240v-2х9M-W/WH</t>
  </si>
  <si>
    <t>000000001300304513</t>
  </si>
  <si>
    <t>000000001700017698</t>
  </si>
  <si>
    <t>000000001700018990</t>
  </si>
  <si>
    <t>000000001700024745</t>
  </si>
  <si>
    <t>000000001700026049</t>
  </si>
  <si>
    <t>13150024 Итог</t>
  </si>
  <si>
    <t>13150901</t>
  </si>
  <si>
    <t>См.об.инст ОЦ ЭлЦ</t>
  </si>
  <si>
    <t>000000001500052585</t>
  </si>
  <si>
    <t>Валик малярный ВМ-200</t>
  </si>
  <si>
    <t>000000001500069722</t>
  </si>
  <si>
    <t>13150901 Итог</t>
  </si>
  <si>
    <t>13151001</t>
  </si>
  <si>
    <t>См.об.инст ВН ЭлЦ</t>
  </si>
  <si>
    <t>000000001500053831</t>
  </si>
  <si>
    <t>000000001500053832</t>
  </si>
  <si>
    <t>000000001500055012</t>
  </si>
  <si>
    <t>000000001500056370</t>
  </si>
  <si>
    <t>000000001500061185</t>
  </si>
  <si>
    <t>000000001500065529</t>
  </si>
  <si>
    <t>13151001 Итог</t>
  </si>
  <si>
    <t>13151002</t>
  </si>
  <si>
    <t>ТРиСОС ВН ЭлЦ</t>
  </si>
  <si>
    <t>000000001000020855</t>
  </si>
  <si>
    <t>000000001000021517</t>
  </si>
  <si>
    <t>000000001000025558</t>
  </si>
  <si>
    <t>000000001200046953</t>
  </si>
  <si>
    <t>000000001200049245</t>
  </si>
  <si>
    <t>000000001200054479</t>
  </si>
  <si>
    <t>000000001200054926</t>
  </si>
  <si>
    <t>000000001200063264</t>
  </si>
  <si>
    <t>000000001200064510</t>
  </si>
  <si>
    <t>Т</t>
  </si>
  <si>
    <t>000000001300211959</t>
  </si>
  <si>
    <t>000000001300217798</t>
  </si>
  <si>
    <t>000000001300217822</t>
  </si>
  <si>
    <t>000000001300234165</t>
  </si>
  <si>
    <t>000000001300269333</t>
  </si>
  <si>
    <t>000000001400002370</t>
  </si>
  <si>
    <t>3009010000</t>
  </si>
  <si>
    <t>Отходы</t>
  </si>
  <si>
    <t>13151002 Итог</t>
  </si>
  <si>
    <t>13151023</t>
  </si>
  <si>
    <t>МВЗ 23счета ВН ЭлЦ</t>
  </si>
  <si>
    <t>000000001200067148</t>
  </si>
  <si>
    <t>000000001200067149</t>
  </si>
  <si>
    <t>000000001200067152</t>
  </si>
  <si>
    <t>000000001300229254</t>
  </si>
  <si>
    <t>000000000100000692</t>
  </si>
  <si>
    <t>13151023 Итог</t>
  </si>
  <si>
    <t>13152001</t>
  </si>
  <si>
    <t>См.об.инст СН ЭлЦ</t>
  </si>
  <si>
    <t>000000001500051777</t>
  </si>
  <si>
    <t>000000001500052231</t>
  </si>
  <si>
    <t>000000001500052852</t>
  </si>
  <si>
    <t>000000001500052853</t>
  </si>
  <si>
    <t>000000001500053228</t>
  </si>
  <si>
    <t>000000001500055025</t>
  </si>
  <si>
    <t>000000001500055507</t>
  </si>
  <si>
    <t>Круг шлиф.63С-64С 200х20х32 25см</t>
  </si>
  <si>
    <t>000000001500059250</t>
  </si>
  <si>
    <t>000000001500059251</t>
  </si>
  <si>
    <t>000000001500069509</t>
  </si>
  <si>
    <t>000000001500069723</t>
  </si>
  <si>
    <t>000000001500072582</t>
  </si>
  <si>
    <t>000000001700018379</t>
  </si>
  <si>
    <t>13152001 Итог</t>
  </si>
  <si>
    <t>13152002</t>
  </si>
  <si>
    <t>ТРиСОС СН ЭлЦ</t>
  </si>
  <si>
    <t>000000001000018841</t>
  </si>
  <si>
    <t>000000001000018879</t>
  </si>
  <si>
    <t>000000001000018934</t>
  </si>
  <si>
    <t>Лист 10 ст3</t>
  </si>
  <si>
    <t>000000001000019771</t>
  </si>
  <si>
    <t>000000001000019875</t>
  </si>
  <si>
    <t>000000001000021308</t>
  </si>
  <si>
    <t>000000001000022159</t>
  </si>
  <si>
    <t>000000001000022300</t>
  </si>
  <si>
    <t>Болт М12х140</t>
  </si>
  <si>
    <t>000000001000023317</t>
  </si>
  <si>
    <t>000000001000023472</t>
  </si>
  <si>
    <t>000000001000023618</t>
  </si>
  <si>
    <t>000000001000024763</t>
  </si>
  <si>
    <t>000000001000025440</t>
  </si>
  <si>
    <t>000000001000025831</t>
  </si>
  <si>
    <t>000000001000027117</t>
  </si>
  <si>
    <t>000000001000027288</t>
  </si>
  <si>
    <t>000000001000028198</t>
  </si>
  <si>
    <t>000000001200046622</t>
  </si>
  <si>
    <t>000000001200048170</t>
  </si>
  <si>
    <t>000000001200048646</t>
  </si>
  <si>
    <t>000000001200048890</t>
  </si>
  <si>
    <t>000000001200052124</t>
  </si>
  <si>
    <t>Зажим анкерный ЗАН 16-35/1000 ИЭК</t>
  </si>
  <si>
    <t>000000001200052259</t>
  </si>
  <si>
    <t>Зажим ответвительный ЗОИ 16-95/2,5-35</t>
  </si>
  <si>
    <t>000000001200053885</t>
  </si>
  <si>
    <t>000000001200054043</t>
  </si>
  <si>
    <t>000000001200058989</t>
  </si>
  <si>
    <t>000000001200058990</t>
  </si>
  <si>
    <t>000000001200060494</t>
  </si>
  <si>
    <t>000000001200061150</t>
  </si>
  <si>
    <t>000000001200064508</t>
  </si>
  <si>
    <t>000000001200066203</t>
  </si>
  <si>
    <t>000000001200068155</t>
  </si>
  <si>
    <t>000000001300200289</t>
  </si>
  <si>
    <t>000000001300201413</t>
  </si>
  <si>
    <t>000000001300201414</t>
  </si>
  <si>
    <t>000000001300201630</t>
  </si>
  <si>
    <t>000000001300207469</t>
  </si>
  <si>
    <t>Устройство ИЗУ 250-ДНАТ</t>
  </si>
  <si>
    <t>000000001300210517</t>
  </si>
  <si>
    <t>000000001300226925</t>
  </si>
  <si>
    <t>000000001300239539</t>
  </si>
  <si>
    <t>000000001300330370</t>
  </si>
  <si>
    <t>13152002 Итог</t>
  </si>
  <si>
    <t>13152023</t>
  </si>
  <si>
    <t>МВЗ 23счета СН ЭлЦ</t>
  </si>
  <si>
    <t>000000001000019767</t>
  </si>
  <si>
    <t>000000001200046054</t>
  </si>
  <si>
    <t>Розетка откр пров 2гнез с заз конт</t>
  </si>
  <si>
    <t>000000001200046175</t>
  </si>
  <si>
    <t>000000001200047185</t>
  </si>
  <si>
    <t>000000001200048208</t>
  </si>
  <si>
    <t>Лампа натриевая ДНАТ 100вт Е40</t>
  </si>
  <si>
    <t>000000001200053872</t>
  </si>
  <si>
    <t>000000001200054157</t>
  </si>
  <si>
    <t>000000001200054256</t>
  </si>
  <si>
    <t>Розетка откр пров 1гнез с заз конт</t>
  </si>
  <si>
    <t>000000001200054257</t>
  </si>
  <si>
    <t>Розетка скрыт пров 1гнез с заз конт</t>
  </si>
  <si>
    <t>000000001200055768</t>
  </si>
  <si>
    <t>Коробка распределительная 100х100х50</t>
  </si>
  <si>
    <t>000000001200057336</t>
  </si>
  <si>
    <t>000000001200058363</t>
  </si>
  <si>
    <t>Вода дистилированная 5л</t>
  </si>
  <si>
    <t>000000001200058536</t>
  </si>
  <si>
    <t>Розетка проходная Кат.№77403 LEG</t>
  </si>
  <si>
    <t>000000001200058909</t>
  </si>
  <si>
    <t>Вилка кабельная 3Р+Е+N 32А 380В IP44</t>
  </si>
  <si>
    <t>000000001200059249</t>
  </si>
  <si>
    <t>000000001200060092</t>
  </si>
  <si>
    <t>000000001300199403</t>
  </si>
  <si>
    <t>000000001300201667</t>
  </si>
  <si>
    <t>000000001300201995</t>
  </si>
  <si>
    <t>000000001300201996</t>
  </si>
  <si>
    <t>000000001300208762</t>
  </si>
  <si>
    <t>Выключатель откр пров 2клав</t>
  </si>
  <si>
    <t>000000001300211482</t>
  </si>
  <si>
    <t>000000001300211522</t>
  </si>
  <si>
    <t>Элемент питания R14 тип 343</t>
  </si>
  <si>
    <t>000000001300211598</t>
  </si>
  <si>
    <t>000000001300212974</t>
  </si>
  <si>
    <t>000000001300254216</t>
  </si>
  <si>
    <t>000000001300270621</t>
  </si>
  <si>
    <t>000000001300270936</t>
  </si>
  <si>
    <t>000000001300279543</t>
  </si>
  <si>
    <t>000000001300293378</t>
  </si>
  <si>
    <t>000000001300297567</t>
  </si>
  <si>
    <t>000000001300312620</t>
  </si>
  <si>
    <t>000000001300330269</t>
  </si>
  <si>
    <t>000000001300330270</t>
  </si>
  <si>
    <t>000000000100002250</t>
  </si>
  <si>
    <t>Лом, содержащий серебро</t>
  </si>
  <si>
    <t>Г</t>
  </si>
  <si>
    <t>000000000100002251</t>
  </si>
  <si>
    <t>Лом, содержащий золото</t>
  </si>
  <si>
    <t>МГ</t>
  </si>
  <si>
    <t>000000000100002253</t>
  </si>
  <si>
    <t>Лом, содержащий палладий</t>
  </si>
  <si>
    <t>13152023 Итог</t>
  </si>
  <si>
    <t>Общий итог</t>
  </si>
  <si>
    <t xml:space="preserve">Приказ №361 от 17.05.2018г. и Положение о тендерном комитете по размещению заказов на закупку товаров, работу, услуг для ПАО "СинТЗ" </t>
  </si>
  <si>
    <t>Акционерное общество «Синарский трубный завод»</t>
  </si>
  <si>
    <t>за 2020 года</t>
  </si>
  <si>
    <r>
      <rPr>
        <b/>
        <sz val="12"/>
        <rFont val="Europe"/>
        <charset val="204"/>
      </rPr>
      <t xml:space="preserve">11. п.а </t>
    </r>
    <r>
      <rPr>
        <sz val="12"/>
        <rFont val="Europe"/>
        <charset val="204"/>
      </rPr>
      <t>Информация о ценах и тарифах на передачу электроэнергии и технологическое присоединение к сетям электроснабжения АО "СинТЗ"</t>
    </r>
  </si>
  <si>
    <t>На 2020 год АО "СинТЗ" тарифы на технологическое присоединение к сетям электроснабжения не устанавливаются.</t>
  </si>
  <si>
    <t>На 2020 год АО "СинТЗ" тарифы на услуги по передче электроэнергии не устанавливаются.</t>
  </si>
  <si>
    <t>Тариф на технологическое присоединение к сетям электроснабжения АО "СинТЗ", г.Каменск-Уральский на 2020 год</t>
  </si>
  <si>
    <t xml:space="preserve">Тариф на услуги по передаче электроэнергии , оказываемые АО "СинТЗ", г. Каменск-Уральский на 2020 год </t>
  </si>
  <si>
    <r>
      <t>Стандартизированная тарифная ставка за содержание электрических сетей</t>
    </r>
    <r>
      <rPr>
        <vertAlign val="superscript"/>
        <sz val="12"/>
        <rFont val="Europe"/>
        <charset val="204"/>
      </rPr>
      <t xml:space="preserve"> </t>
    </r>
    <r>
      <rPr>
        <sz val="12"/>
        <rFont val="Europe"/>
        <charset val="204"/>
      </rPr>
      <t>- 36 518 руб/МВт*мес</t>
    </r>
  </si>
  <si>
    <t>Тариф на технологическое присоединение к сетям электроснабжения АО "СинТЗ", г.Каменск-Уральский на 2021 год</t>
  </si>
  <si>
    <t>Постановление РЭК Свердловской области от 29.12.2020г. № 273-ПК размещено на интернет-портале правовой информации Свердловской области (www.pravo.gov66.ru)</t>
  </si>
  <si>
    <t xml:space="preserve">Тариф на услуги по передаче электроэнергии , оказываемые АО"СинТЗ", г. Каменск-Уральский на 2021 год </t>
  </si>
  <si>
    <r>
      <t xml:space="preserve">19 п. в Расходы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(далее - Правила технологического присоединения) - </t>
    </r>
    <r>
      <rPr>
        <b/>
        <sz val="12"/>
        <rFont val="Europe"/>
        <charset val="204"/>
      </rPr>
      <t>отсутствуют в связи с отсутствием заявок на технологическое присоединение в 2020 году (Приложения 2,3,4,5)</t>
    </r>
  </si>
  <si>
    <t>Сведения об отпуске (передаче) электроэнергии распределительными сетевыми организациями отдельным категориям потребителей</t>
  </si>
  <si>
    <t>1.2.0</t>
  </si>
  <si>
    <t>О</t>
  </si>
  <si>
    <t>4.3.0</t>
  </si>
  <si>
    <t>12.2.0</t>
  </si>
  <si>
    <t>12.3.0</t>
  </si>
  <si>
    <t>12.4.0</t>
  </si>
  <si>
    <t>15.3.0</t>
  </si>
  <si>
    <t>Затраты на покупку потерь в собственных сетях АО "СинТЗ" в 2020г.</t>
  </si>
  <si>
    <t xml:space="preserve">Покупка  потерь эл.энергии  на  оптовом  рынке  осуществляется  для  АО "СинТЗ"  как  субъекта оптового рынка.  </t>
  </si>
  <si>
    <r>
      <rPr>
        <b/>
        <sz val="10"/>
        <rFont val="Europe"/>
        <charset val="204"/>
      </rPr>
      <t>19 п. г абз. 2</t>
    </r>
    <r>
      <rPr>
        <sz val="10"/>
        <rFont val="Europe"/>
        <charset val="204"/>
      </rPr>
      <t xml:space="preserve"> потери электроэнергии в сетях АО "СинТЗ" в абсолютном и относительном выражении по уровням напряжения, используемым для целей ценообразования отсутствуют.  Транзитным  потребителям  потери  эл.энергии  не  предъявляются  по договору №21ПЭ.</t>
    </r>
  </si>
  <si>
    <r>
      <rPr>
        <b/>
        <sz val="10"/>
        <rFont val="Europe"/>
        <charset val="204"/>
      </rPr>
      <t>19</t>
    </r>
    <r>
      <rPr>
        <b/>
        <sz val="11"/>
        <color theme="1"/>
        <rFont val="Europe"/>
        <charset val="204"/>
      </rPr>
      <t xml:space="preserve"> п. г абз. 3</t>
    </r>
    <r>
      <rPr>
        <sz val="10"/>
        <rFont val="Europe"/>
        <charset val="204"/>
      </rPr>
      <t xml:space="preserve"> перечень мероприятий по снижению размеров потерь в сетях АО "СинТЗ" отсутствует так как фактические потери не превышают нормативные потери.</t>
    </r>
  </si>
  <si>
    <r>
      <rPr>
        <b/>
        <sz val="10"/>
        <rFont val="Europe"/>
        <charset val="204"/>
      </rPr>
      <t>19</t>
    </r>
    <r>
      <rPr>
        <b/>
        <sz val="11"/>
        <color theme="1"/>
        <rFont val="Europe"/>
        <charset val="204"/>
      </rPr>
      <t xml:space="preserve"> п. г абз. 3</t>
    </r>
    <r>
      <rPr>
        <sz val="10"/>
        <rFont val="Europe"/>
        <charset val="204"/>
      </rPr>
      <t xml:space="preserve"> потери электроэнергии потребителям АО "СинТЗ" не предъявляет т.к. приборы учета электроэнергии установлены на границах балансовых принадлежности.</t>
    </r>
  </si>
  <si>
    <r>
      <rPr>
        <b/>
        <sz val="10"/>
        <rFont val="Europe"/>
        <charset val="204"/>
      </rPr>
      <t>19 п.г абз.3</t>
    </r>
    <r>
      <rPr>
        <sz val="10"/>
        <rFont val="Europe"/>
        <charset val="204"/>
      </rPr>
      <t xml:space="preserve"> договор компенсации потерь отсутствует т.к. АО "СинТЗ" является субъектом оптового рынка</t>
    </r>
  </si>
  <si>
    <r>
      <rPr>
        <b/>
        <sz val="10"/>
        <rFont val="Europe"/>
        <charset val="204"/>
      </rPr>
      <t>19</t>
    </r>
    <r>
      <rPr>
        <b/>
        <sz val="11"/>
        <color theme="1"/>
        <rFont val="Europe"/>
        <charset val="204"/>
      </rPr>
      <t xml:space="preserve"> п. г абз. 3</t>
    </r>
    <r>
      <rPr>
        <sz val="10"/>
        <rFont val="Europe"/>
        <charset val="204"/>
      </rPr>
      <t xml:space="preserve"> уровень нормативных потерь электроэнергии АО "СинТЗ" на 2020 год  0,0 млн.кВтч утверждено приказом ФАС от 31 октября 2019 № 1452/19-ДСП</t>
    </r>
  </si>
  <si>
    <t>АО "Синарский трубный завод" (собственник  сетей) осуществляет услуги по передаче электроэнергии смежным сетевым организациям и конечным потребителям в городе Каменск-Уральский на основании актов разграничения балансовой принадлежности и эксплуатационной ответственности с потребителями.</t>
  </si>
  <si>
    <t>Сводные данные об аварийных отключениях за 2020 год</t>
  </si>
  <si>
    <t xml:space="preserve">ПС ц В-2 РУ-6кВ, ф 15 (в/часть) </t>
  </si>
  <si>
    <t>16.03.2020 в 21:15</t>
  </si>
  <si>
    <t>18.03.2020 в 17:50</t>
  </si>
  <si>
    <t>Отключение от "МТЗ" (обрыв 2-х фаз ВЛ-6 кВ в сетях потребителя) авар. откл. не по вине ТСО, потребитель запитан по резервной схеме.</t>
  </si>
  <si>
    <t>Мероприятия по устранению аварии проведены Потребителем самостоятельно.</t>
  </si>
  <si>
    <t>ц.В-2  РУ-6кВ ф.15(воинская часть)</t>
  </si>
  <si>
    <t>25.05.2020 в 22:10</t>
  </si>
  <si>
    <t>26.05.2020 в 13:45</t>
  </si>
  <si>
    <t>МТЗ, обрыв м/д  опорами №2 и №3</t>
  </si>
  <si>
    <t>ПС 110/6 Волочильная РУ-6кВ ф.25 (в/ч)</t>
  </si>
  <si>
    <t>19.06.2020 в 14:33</t>
  </si>
  <si>
    <t>Отключился от МТЗ</t>
  </si>
  <si>
    <t>Мероприятия по устранению аварии проводятся Потребителем самостоятельно.</t>
  </si>
  <si>
    <t>ц.В-2 РУ-6кВ ф.18 (ТП Зоны ф.2)</t>
  </si>
  <si>
    <t>11.09.2020 в 22:46</t>
  </si>
  <si>
    <t>26.10.2020 в 22:14</t>
  </si>
  <si>
    <t>МТЗ, "землярая защита", обрыв провода между 8-9 опорами и схлест между 2-3 опорами.</t>
  </si>
  <si>
    <t>ПС 110/6 Генераторная ф.2 "Город"</t>
  </si>
  <si>
    <t>13.09.2020 в 18:26</t>
  </si>
  <si>
    <t>13.09.2020 в 20:21</t>
  </si>
  <si>
    <t>МТЗ, включен до опоры №38. ТП-7024 не включена, резервный ввод от КНС-2 на повреждении.</t>
  </si>
  <si>
    <t>октябрь-ноябрь</t>
  </si>
  <si>
    <t>27.11.2020 в 17:00</t>
  </si>
  <si>
    <t>Отключился от МТЗ, обрыв провода между 8-9 опорами и схлест между 2-3 опорами.</t>
  </si>
  <si>
    <t>на 1 марта   2021 года</t>
  </si>
  <si>
    <t>Сведения о поданных заявках на технологическое присоединение в сетях АО «СинТЗ» на 1 марта 2021 года</t>
  </si>
  <si>
    <t>Заявок на технологическое присоединение к сетям АО "СинТЗ" нет.</t>
  </si>
  <si>
    <t>Стандартизированная тарифная ставка на покрытие расходов за технологическое присоединение С1 (ставка за единицу максимальной мощности) - 15 434 руб. за одно присоединение.</t>
  </si>
  <si>
    <t>С1.1 – подготовка и выдача сетевой организацией технических условий заявителю (ТУ), руб. за одно присоединение (без НДС)-5343,0</t>
  </si>
  <si>
    <t>С1.2 – проверка сетевой организацией выполнения заявителем ТУ, руб. за одно присоединение (без НДС) - 10 091,0</t>
  </si>
  <si>
    <t>Постановление РЭК Свердловской области от 23.12.2020г. № 251-ПК размещено на интернет-портале правовой информации Свердловской области (www.pravo.gov66.ru)</t>
  </si>
  <si>
    <t>Ведомость суточного замера активной нагрузки за 17 июня 2020 года</t>
  </si>
  <si>
    <t>Ведомость суточного замера активной нагрузки за 16 декабря 2020 года</t>
  </si>
  <si>
    <t>АО "СинТЗ"</t>
  </si>
  <si>
    <t>ООО «Вторчермет НЛМК Урал»</t>
  </si>
  <si>
    <t xml:space="preserve">ООО «СМУ КСК-2» </t>
  </si>
  <si>
    <t>Оказание услуг по передаче электрической энергии осуществляется на основании договора № 21 ПЭ от 26 ноября 2006г. между ОАО «МРСК Урала» (ОАО «Свердловэнерго») и АО «Синарский трубный завод» на основании «Правил недискриминационного доступа к услугам по передаче электрической энергии», утвержденных Постановлением Правительства РФ № 861 от 27.12.2004г.</t>
  </si>
  <si>
    <t xml:space="preserve">АО "СинТЗ"  обязуется  ОАО «МРСК Урала» (ОАО «Свердловэнерго») оказывать услуги по передаче электрической энергии от точек приема до точек отпуска через электрические сети принадлежащих АО "СинТЗ" на праве собственности, а  ОАО «МРСК Урала» (ОАО «Свердловэнерго»)  обязуется оплачивать эти услуги. </t>
  </si>
  <si>
    <t>Оказание услуг по технологическому присоединению АО «СинТЗ» осуществляется на основании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Правительством РФ от 27 декабря 2004г. № 861 (с изменениями и дополнениями).</t>
  </si>
  <si>
    <t>Отчетным периодом для определения объема услуг является один месяц. Объем услуг по предаче электроэнергии по сетям АО "СинТЗ" определяется, как сумма фактического объема передачи электроэнергии по сетям АО "СинТЗ"без учета объема электроэнергии, использованной АО "СинТЗ" на собственные и хозяйственные нужды в соответствующем отчетном месяце.</t>
  </si>
  <si>
    <t>5. Осуществление АО «СинТЗ» (сетевой организацией) фактического присоединения объектов Заявителя к электрическим сетям.</t>
  </si>
  <si>
    <t xml:space="preserve">                                                                                                                                                                               Акционерное общество </t>
  </si>
  <si>
    <t>Образец заявки на технологическое присоединение к сетям АО СинТЗ»</t>
  </si>
  <si>
    <t>Инвестиционные программы Акционерного общества  "Синарский трубный завод" для расширения пропускной способности, снижения потерь в сетях и увеличения резерва для присоединения потребителей  не разрабатываюся, так как сечение линий электропередач достаточно, потери не превышают нормативные и существует резерв мощности.</t>
  </si>
  <si>
    <t>На 2021 год предполагаемые объемы закупок товаров/услуг/работ будут проводиться по мере необходимости.</t>
  </si>
  <si>
    <t>Сводная информация  о  способах приобретения, стоимости и объемов товаров, необходимых для оказания услуг по передаче электроэнергии, включая информацию:
о корпоративных правилах осуществления закупок (включая использование конкурсов и аукционов);
Закупки ТМЦ/услуг осуществляются в  соответствии  с  Положением «Проведение закупок через Электронную торговую площадку» (ЭТП) от 01.08.2018г. №НД-0293/2018/0. Все  закупки АО «СинТЗ» можно  отслеживать  https://zakupki.tmk-group.com/#com/procedure/index.
Положение «Проведение закупок через ЭТП»  размещено  на  сайте  АО «СинТЗ» https://sintz.tmk-group.ru/media_ru/files/269/Polozhenie_provedeniya_zakupok_cherez_ETP.pdf.
о проведении закупок товаров, необходимых для производства регулируемых услуг (включая использование конкурсов и аукционов), с указанием наименований товаров и предполагаемых объемов закупок;
За  2020  год  заключены  следующие договора на закупку  товаров/ работ/ услуг:
№ договора130020000371 ООО «ИТЦ УралЭнергоИнжиниринг» Испытание, анализ изоляционного масла согласно графика испытаний через электронную торговую площадку на сумму 187 730,00 руб. без НДС.
ООО «СНГ-ЕК»  Проверка послеаварийная защит ПС Волочильгая ПДЗ на сумму 30 468,63 руб. с НДС. 
ООО «СНГ-ЕК» Замена ключей шкафа зашиты линии ШЭ2607 032 УРОВ на ПС Генераторная на сумму 65 000,10 руб с НДС.</t>
  </si>
  <si>
    <t>19 п. т Договора купли-продажи (поставки) электрической энергии (мощности) в целях компенсации потерь электрической энергии, заключенного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отсутствуют, т.к АО "СинТЗ" работает на оптовом рынке.</t>
  </si>
  <si>
    <t>АО «Синарский трубный завод»</t>
  </si>
  <si>
    <t>000000001000019402</t>
  </si>
  <si>
    <t>Канат ГОСТ3071 D6,3</t>
  </si>
  <si>
    <t>3003040000</t>
  </si>
  <si>
    <t>Пиломатериалы</t>
  </si>
  <si>
    <t>000000001100000872</t>
  </si>
  <si>
    <t>@Доска для пола 30х150 мм камерной сушки</t>
  </si>
  <si>
    <t>000000001100000873</t>
  </si>
  <si>
    <t>@Брус хвойных пород 100х100</t>
  </si>
  <si>
    <t>000000001200047536</t>
  </si>
  <si>
    <t>Витамины Компливит</t>
  </si>
  <si>
    <t>000000001200051436</t>
  </si>
  <si>
    <t>Краска теплоизоляционная Изоллат</t>
  </si>
  <si>
    <t>000000001200051810</t>
  </si>
  <si>
    <t>@Указатель напряжения УННУ-1Н</t>
  </si>
  <si>
    <t>000000001200051915</t>
  </si>
  <si>
    <t>@Доводчик дверной DC-100-1 до100кг NOTED</t>
  </si>
  <si>
    <t>000000001200053432</t>
  </si>
  <si>
    <t>Доводчик дверной Нора-М 4S до 120кг</t>
  </si>
  <si>
    <t>000000001200054428</t>
  </si>
  <si>
    <t>@Смеситель для биде</t>
  </si>
  <si>
    <t>@Замок висячий ВС-2-М1</t>
  </si>
  <si>
    <t>Лента электроизоляционная ПВХ, B15</t>
  </si>
  <si>
    <t>Лента электроизоляционная ХБ 400 х/б</t>
  </si>
  <si>
    <t>000000001200056057</t>
  </si>
  <si>
    <t>Лампа дуговая ртутная ДРЛ 400</t>
  </si>
  <si>
    <t>000000001200056171</t>
  </si>
  <si>
    <t>Лампа натриевая ДНАТ-70</t>
  </si>
  <si>
    <t>000000001200057716</t>
  </si>
  <si>
    <t>@Смеситель для умывальника с нижн излив</t>
  </si>
  <si>
    <t>Тонер-картридж MLT-D101S Samsung</t>
  </si>
  <si>
    <t>Лампа светодиодная Е27 А65 12W 4000K</t>
  </si>
  <si>
    <t>@Эмаль НЦ-25 черная ГОСТ 5406-84 мелк.фа</t>
  </si>
  <si>
    <t>000000001200064217</t>
  </si>
  <si>
    <t>Лампа бактерицидная TUV 30W Philips</t>
  </si>
  <si>
    <t>000000001200065832</t>
  </si>
  <si>
    <t>Грунт-эмаль RAL 2002, красная, 25кг</t>
  </si>
  <si>
    <t>000000001200065895</t>
  </si>
  <si>
    <t>@Замок винтовой АЛЛЮР ВС-3КА d=7мм</t>
  </si>
  <si>
    <t>000000001200068982</t>
  </si>
  <si>
    <t>Лампа индукционная ЛВД Сатурн 80Вт с ПРА</t>
  </si>
  <si>
    <t>000000001200068983</t>
  </si>
  <si>
    <t>Лампа индукционная ЛВД Сатурн 300Вт сПРА</t>
  </si>
  <si>
    <t>000000001200068984</t>
  </si>
  <si>
    <t>Лампа индукционная ЛВД Смарт150Вт с ПРА</t>
  </si>
  <si>
    <t>000000001200070990</t>
  </si>
  <si>
    <t>@Термометр мед. цифровой ДТ-501</t>
  </si>
  <si>
    <t>000000001200070991</t>
  </si>
  <si>
    <t>Ср-во дезинф.Люир Хлор таблетки</t>
  </si>
  <si>
    <t>000000001200071032</t>
  </si>
  <si>
    <t>Средство дезинфицирующее Люир Хлорфс</t>
  </si>
  <si>
    <t>000000001300199343</t>
  </si>
  <si>
    <t>Аккумулятор GP1272 7,2</t>
  </si>
  <si>
    <t>Батарейка LR6 AA</t>
  </si>
  <si>
    <t>000000001300215791</t>
  </si>
  <si>
    <t>@Счетчик хол воды ВСХ-15 с присоед</t>
  </si>
  <si>
    <t>000000001300223053</t>
  </si>
  <si>
    <t>@Указатель УВН80-2М/1-С 10кВ</t>
  </si>
  <si>
    <t>Аккумулятор DT1212 Delta 12А.ч</t>
  </si>
  <si>
    <t>000000001300250868</t>
  </si>
  <si>
    <t>Счетчик воды ВСХ-20</t>
  </si>
  <si>
    <t>000000001300307630</t>
  </si>
  <si>
    <t>Штанга оперативная ШО-10-4-6,6</t>
  </si>
  <si>
    <t>000000001300331126</t>
  </si>
  <si>
    <t>Лампа LED G125 E27 22Вт 4100К 105102222</t>
  </si>
  <si>
    <t>000000001300335119</t>
  </si>
  <si>
    <t>Насос JET 102</t>
  </si>
  <si>
    <t>000000001300338265</t>
  </si>
  <si>
    <t>Датчик температуры TF65-T-NTK12K L100</t>
  </si>
  <si>
    <t>000000001300343178</t>
  </si>
  <si>
    <t>Облучатель бакт.ОБН01-30-012 Фотон</t>
  </si>
  <si>
    <t>000000001300343399</t>
  </si>
  <si>
    <t>Шнур ШВВП-ВП 2х0.75 A1060 L1,7м</t>
  </si>
  <si>
    <t>Бензин АИ-92 КГ</t>
  </si>
  <si>
    <t>000000001400002261</t>
  </si>
  <si>
    <t>Масло моторное 2-Cycle TC-W3 КГ</t>
  </si>
  <si>
    <t>@Строп с амортизатором к поясу Н33</t>
  </si>
  <si>
    <t>@Строп страховочный Аморстроп</t>
  </si>
  <si>
    <t>@Строп двойной с амортизатором аB22Vento</t>
  </si>
  <si>
    <t>000000001500087054</t>
  </si>
  <si>
    <t>Пирометр GF-Z99Y</t>
  </si>
  <si>
    <t>@Плащ прорезиненный</t>
  </si>
  <si>
    <t>000000001600003240</t>
  </si>
  <si>
    <t>@Боты диэлектрические</t>
  </si>
  <si>
    <t>Перчатки, диэлектрическ.</t>
  </si>
  <si>
    <t>@Подшлемник х/б утепленный</t>
  </si>
  <si>
    <t>000000001600003283</t>
  </si>
  <si>
    <t>Противогаз ГП-7</t>
  </si>
  <si>
    <t>000000001600003301</t>
  </si>
  <si>
    <t>@Маска сварщика Хамелеон</t>
  </si>
  <si>
    <t>Вкладыши противошумные 1271</t>
  </si>
  <si>
    <t>Вкладыши пр/шум.со шнурком 1110</t>
  </si>
  <si>
    <t>@Каска защитная оранжевая</t>
  </si>
  <si>
    <t>000000001600003333</t>
  </si>
  <si>
    <t>Жилет сигнальный Габарит</t>
  </si>
  <si>
    <t>@Костюм влагостойкий</t>
  </si>
  <si>
    <t>@Костюм противоэнцефалитный</t>
  </si>
  <si>
    <t>Костюм для сварщ. со спилком брезентовый</t>
  </si>
  <si>
    <t>Краги G540 спилковые</t>
  </si>
  <si>
    <t>Сапоги от воды резин.</t>
  </si>
  <si>
    <t>Перчат.трикотажные с точечным покр.</t>
  </si>
  <si>
    <t>000000001600003454</t>
  </si>
  <si>
    <t>Патрон сменный 6059(6004+6003)</t>
  </si>
  <si>
    <t>Подшлемник трикот.</t>
  </si>
  <si>
    <t>Полуботинки Бостон кожаные, муж.</t>
  </si>
  <si>
    <t>000000001600003470</t>
  </si>
  <si>
    <t>Полумаска 7502</t>
  </si>
  <si>
    <t>Щиток лицевой НБТ-1</t>
  </si>
  <si>
    <t>Сапоги с удлиненным голенищем кирзовые</t>
  </si>
  <si>
    <t>Каска Термо Босс</t>
  </si>
  <si>
    <t>Рукавицы х/б удлин.с брезент.наладон.</t>
  </si>
  <si>
    <t>Валенки, резина МБС</t>
  </si>
  <si>
    <t>Сапоги кирзовые ПУ с жест.подн.утепл.</t>
  </si>
  <si>
    <t>000000001600003558</t>
  </si>
  <si>
    <t>Очки защитные Премиум 2790А</t>
  </si>
  <si>
    <t>@Беруши Смартфит</t>
  </si>
  <si>
    <t>Белье БЕЛ661 трикотажное, летнее</t>
  </si>
  <si>
    <t>@Каска термостойкая</t>
  </si>
  <si>
    <t>Каска Favorit бел.</t>
  </si>
  <si>
    <t>Каска Favorit жел.</t>
  </si>
  <si>
    <t>Костюм Н/л-3 ЭКО ткань Номекс, летн.</t>
  </si>
  <si>
    <t>@Средство для защиты от насекомых комбин</t>
  </si>
  <si>
    <t>Щиток лицевой Термо Босс</t>
  </si>
  <si>
    <t>Перчатки Н/п ткань Номекс, термостойк.</t>
  </si>
  <si>
    <t>Ботинки ЭЛ-4М термостойк.</t>
  </si>
  <si>
    <t>Крем реген. для рук и лица 100мл</t>
  </si>
  <si>
    <t>Крем универ. для рук 100мл</t>
  </si>
  <si>
    <t>Паста очищ. для рук 200мл</t>
  </si>
  <si>
    <t>Костюм Н/з-9с Номекс зим.терм/стойк.</t>
  </si>
  <si>
    <t>Крем от воздействия холода 100мл</t>
  </si>
  <si>
    <t>Крем для защиты от УФИ 100мл</t>
  </si>
  <si>
    <t>Сапоги пожарного термостойкие резиновые</t>
  </si>
  <si>
    <t>Очки защитные SecureFit SF201AF-EU</t>
  </si>
  <si>
    <t>Очки защитные SECUREFIT SF203AF-EU</t>
  </si>
  <si>
    <t>000000001600003873</t>
  </si>
  <si>
    <t>Очки защитные Феос 9192215</t>
  </si>
  <si>
    <t>000000001600003993</t>
  </si>
  <si>
    <t>Маска медицинская</t>
  </si>
  <si>
    <t>Перчатки Пер026 морозостойкие</t>
  </si>
  <si>
    <t>Костюм саржа, муж.</t>
  </si>
  <si>
    <t>Костюм саржа, жен.</t>
  </si>
  <si>
    <t>000000001600004292</t>
  </si>
  <si>
    <t>Респиратор до 4 ПДК, FFP1, с клап.</t>
  </si>
  <si>
    <t>Респиратор до 50 ПДК, FFP1, с клап.</t>
  </si>
  <si>
    <t>Респиратор до 12 ПДК, FFP2, с клап.</t>
  </si>
  <si>
    <t>Сапоги кожан.утепл., эл/термост.</t>
  </si>
  <si>
    <t>Костюм ткань смесовая, муж.</t>
  </si>
  <si>
    <t>Костюм ткань смесовая, жен.</t>
  </si>
  <si>
    <t>Спрей антибактериальный для ног 100мл</t>
  </si>
  <si>
    <t>Крем защ. для рук 1000мл</t>
  </si>
  <si>
    <t>Привязь страховочная Высота 042 vst042</t>
  </si>
  <si>
    <t>000000001600004741</t>
  </si>
  <si>
    <t>@Средство антибактериальное для рук 100м</t>
  </si>
  <si>
    <t>Перчат.морозостойкие вкладыши шерстяные</t>
  </si>
  <si>
    <t>000000001600004790</t>
  </si>
  <si>
    <t>Когти-лазы КЛМ-1</t>
  </si>
  <si>
    <t>000000001600004839</t>
  </si>
  <si>
    <t>Средство антибактериальное для рук 1л</t>
  </si>
  <si>
    <t>000000001600004846</t>
  </si>
  <si>
    <t>@Маска бытовая</t>
  </si>
  <si>
    <t>000000001600004847</t>
  </si>
  <si>
    <t>Маска бытовая многоразавая</t>
  </si>
  <si>
    <t>000000001600004866</t>
  </si>
  <si>
    <t>Куртка-накидка Номекс КН-6 Элит арт.1572</t>
  </si>
  <si>
    <t>Коврик диэлектрический 750х750мм</t>
  </si>
  <si>
    <t>@Леска бесшумная 56М 3.0ММ травокосилjr</t>
  </si>
  <si>
    <t>000000001700017095</t>
  </si>
  <si>
    <t>@Леска бесшумная 90М травокосилок</t>
  </si>
  <si>
    <t>@Мешок для мусора 120л в упак</t>
  </si>
  <si>
    <t>Наклейка знак заземления</t>
  </si>
  <si>
    <t>Наклейка Знак эл.б/о 50х50х50</t>
  </si>
  <si>
    <t>Наклейка 160х160х160 эл/безоп.</t>
  </si>
  <si>
    <t>@Сумка для инструмента</t>
  </si>
  <si>
    <t>000000001700020359</t>
  </si>
  <si>
    <t>Наклейка Стой! Напряжение</t>
  </si>
  <si>
    <t>000000001700020995</t>
  </si>
  <si>
    <t>@Знак А12 Заземлено 200х200 пластик</t>
  </si>
  <si>
    <t>Мыло туалетное, 100 гр</t>
  </si>
  <si>
    <t>000000001700023901</t>
  </si>
  <si>
    <t>@Знак А10 Работать здесь 250х250 пластик</t>
  </si>
  <si>
    <t>000000001700024041</t>
  </si>
  <si>
    <t>Знак W08 Опасн.пораж.эл.током 300х300</t>
  </si>
  <si>
    <t>000000001700024764</t>
  </si>
  <si>
    <t>Подмость ССД-1,0П раб.H1м, стеклопластик</t>
  </si>
  <si>
    <t>000000001700025124</t>
  </si>
  <si>
    <t>@Бинокль Nicon 10x42 Aculon A211</t>
  </si>
  <si>
    <t>000000001700025215</t>
  </si>
  <si>
    <t>@Отпугиватель универсальный WK-0052</t>
  </si>
  <si>
    <t>000000001700025323</t>
  </si>
  <si>
    <t>Набор демеркуризационный Demerkit SKM</t>
  </si>
  <si>
    <t>000000001700025406</t>
  </si>
  <si>
    <t>Табличка Не включать Работают люди</t>
  </si>
  <si>
    <t>@Замок винтовой ВС-080</t>
  </si>
  <si>
    <t>Фонарь FENIX HL26R</t>
  </si>
  <si>
    <t>000000001700026055</t>
  </si>
  <si>
    <t>Шкаф для ключей КЛ-50С H660хB350хh55</t>
  </si>
  <si>
    <t>000000001700026481</t>
  </si>
  <si>
    <t>Светильник KD-785 C02 5Вт</t>
  </si>
  <si>
    <t>000000001700026485</t>
  </si>
  <si>
    <t>@Сумка-пояс монтажника С-16 КВТ</t>
  </si>
  <si>
    <t>000000001700026486</t>
  </si>
  <si>
    <t>@Сумка монтажника С-01 КВТ</t>
  </si>
  <si>
    <t>000000001700026597</t>
  </si>
  <si>
    <t>Рециркулятор Экокварц 30П</t>
  </si>
  <si>
    <t>000000001700026612</t>
  </si>
  <si>
    <t>@Распылитель руч.</t>
  </si>
  <si>
    <t>000000001700026613</t>
  </si>
  <si>
    <t>Пульверизатор</t>
  </si>
  <si>
    <t>000000001700026655</t>
  </si>
  <si>
    <t>Знак Не включать работа на лин.100х300</t>
  </si>
  <si>
    <t>000000001700026656</t>
  </si>
  <si>
    <t>Плакат Влезать здесь, 250х250</t>
  </si>
  <si>
    <t>000000001700026657</t>
  </si>
  <si>
    <t>Плакат Не влезай убьет, 150х300</t>
  </si>
  <si>
    <t>000000001700026682</t>
  </si>
  <si>
    <t>Плакат Стой напряжение 150х200 пластик</t>
  </si>
  <si>
    <t>@Клей канцелярский</t>
  </si>
  <si>
    <t>Файл вкладыш A4, с перфорацией</t>
  </si>
  <si>
    <t>Скоба, 24мм, 1000шт</t>
  </si>
  <si>
    <t>Скрепка металлическая, 28мм, 100шт</t>
  </si>
  <si>
    <t>000000001200047567</t>
  </si>
  <si>
    <t>Труба гофрирован. 91932 Dн32</t>
  </si>
  <si>
    <t>@Кабель силовой ВВГнг LS 3х1,5</t>
  </si>
  <si>
    <t>000000001200048827</t>
  </si>
  <si>
    <t>@Провод ПВ-1 0,75 белый</t>
  </si>
  <si>
    <t>Маркер перманентный крас., 3</t>
  </si>
  <si>
    <t>Тонер-картридж CE278A Hewlett-Packard</t>
  </si>
  <si>
    <t>000000001200050505</t>
  </si>
  <si>
    <t>Пленка д/ламин.B80хL111хs0,125мм 100шт</t>
  </si>
  <si>
    <t>@Провод установ ПВ-1 1х1,5</t>
  </si>
  <si>
    <t>@Кабель силовой ВВГ-1 3х2,5</t>
  </si>
  <si>
    <t>@Точилка пластмассовая</t>
  </si>
  <si>
    <t>000000001200054273</t>
  </si>
  <si>
    <t>Папка уголок</t>
  </si>
  <si>
    <t>000000001200054398</t>
  </si>
  <si>
    <t>Ножницы канцелярские</t>
  </si>
  <si>
    <t>Провод монтажный ШВВП 2х0,75</t>
  </si>
  <si>
    <t>000000001200054667</t>
  </si>
  <si>
    <t>Бумага Снегурочка A3</t>
  </si>
  <si>
    <t>Бумага Снегурочка A4</t>
  </si>
  <si>
    <t>000000001200054710</t>
  </si>
  <si>
    <t>@Бумага с липкой полосой</t>
  </si>
  <si>
    <t>000000001200055520</t>
  </si>
  <si>
    <t>Тонер-картридж KX-FA83A</t>
  </si>
  <si>
    <t>Клей карандаш</t>
  </si>
  <si>
    <t>Лоток для папок вертикальн.</t>
  </si>
  <si>
    <t>Лоток для бумаг горизонтальн.</t>
  </si>
  <si>
    <t>Маркер текстовой</t>
  </si>
  <si>
    <t>Обложка прозрач. пластик., A4, 100шт</t>
  </si>
  <si>
    <t>000000001200056915</t>
  </si>
  <si>
    <t>Папка архивная дело B80мм, на завязках</t>
  </si>
  <si>
    <t>000000001200056919</t>
  </si>
  <si>
    <t>Папка картонная, на завязках</t>
  </si>
  <si>
    <t>000000001200056920</t>
  </si>
  <si>
    <t>Папка деловая Лидер 340х250мм, на молнии</t>
  </si>
  <si>
    <t>000000001200056934</t>
  </si>
  <si>
    <t>Папка с зажимом</t>
  </si>
  <si>
    <t>Папка с пружинным скоросшивателем</t>
  </si>
  <si>
    <t>000000001200056937</t>
  </si>
  <si>
    <t>Папка с файлами</t>
  </si>
  <si>
    <t>000000001200057339</t>
  </si>
  <si>
    <t>Провод монтажный РКГМ-16</t>
  </si>
  <si>
    <t>Скоба 10мм</t>
  </si>
  <si>
    <t>@Скоросшиватель полиэтиленовый</t>
  </si>
  <si>
    <t>Скотч канцелярский B19мм</t>
  </si>
  <si>
    <t>Скотч канцелярский B50мм</t>
  </si>
  <si>
    <t>Скотч канцелярский упак. B50мм</t>
  </si>
  <si>
    <t>Бумага С6035А A1, L45,7</t>
  </si>
  <si>
    <t>000000001200058836</t>
  </si>
  <si>
    <t>Дырокол большой L301 30Лист</t>
  </si>
  <si>
    <t>000000001200058937</t>
  </si>
  <si>
    <t>Планшет универ.пластик.A4 с держ.</t>
  </si>
  <si>
    <t>000000001200059589</t>
  </si>
  <si>
    <t>Фотобумага Q6614A A4, 220г/м2, 100Лист</t>
  </si>
  <si>
    <t>000000001200059666</t>
  </si>
  <si>
    <t>Пленка для ламинирования A4, 100шт</t>
  </si>
  <si>
    <t>Кнопка канцелярская 100шт</t>
  </si>
  <si>
    <t>000000001200062738</t>
  </si>
  <si>
    <t>@Трубка термоусадка D40мм красная</t>
  </si>
  <si>
    <t>Картридж LJ 1200 C7115A HP совм.</t>
  </si>
  <si>
    <t>000000001200063470</t>
  </si>
  <si>
    <t>Картридж LJ 1300 Q2613A HP совм.</t>
  </si>
  <si>
    <t>Картр.струйн.C9371A HP син.</t>
  </si>
  <si>
    <t>Картр.стр.LJ1010 Q2612A/CanonFX10 HPсовм</t>
  </si>
  <si>
    <t>Картридж стр. Q5949A/Q7553A HP совм.</t>
  </si>
  <si>
    <t>Картридж CB436A/CE285A/Canon713 HP совм.</t>
  </si>
  <si>
    <t>Картридж струйный CE505A/CF280A HP совм.</t>
  </si>
  <si>
    <t>Тон/картр.TK-1170 1T02S50NL0 Kyocera</t>
  </si>
  <si>
    <t>Тон/картр.TK-1160 1T02RY0NL0 Kyocera</t>
  </si>
  <si>
    <t>000000001200064607</t>
  </si>
  <si>
    <t>@Бумага самоклеящаяся А4 70г/м2 50лист.</t>
  </si>
  <si>
    <t>000000001200065342</t>
  </si>
  <si>
    <t>@Наушники с микроф. бело-серые</t>
  </si>
  <si>
    <t>000000001200065455</t>
  </si>
  <si>
    <t>Папка регистр.50мм с арочным механ.</t>
  </si>
  <si>
    <t>Ластик канц.</t>
  </si>
  <si>
    <t>000000001200065596</t>
  </si>
  <si>
    <t>Скотч двухсторон. 22ммх5м</t>
  </si>
  <si>
    <t>000000001200067163</t>
  </si>
  <si>
    <t>Сосульки LED-PLM-SNOW-420L 10-12V-W</t>
  </si>
  <si>
    <t>000000001200069111</t>
  </si>
  <si>
    <t>Рулон EFXR2015BSDUC L5хB1хs0,02</t>
  </si>
  <si>
    <t>000000001200070395</t>
  </si>
  <si>
    <t>Тон/картр. TK-1120 Kyocera совм.</t>
  </si>
  <si>
    <t>000000001200070399</t>
  </si>
  <si>
    <t>Тон/картр. TK-1170 Kyocera совм.</t>
  </si>
  <si>
    <t>000000001200070401</t>
  </si>
  <si>
    <t>Тон/картр. TK-1130 Kyocera совм.</t>
  </si>
  <si>
    <t>000000001200070405</t>
  </si>
  <si>
    <t>Тон/картр. TK-1200 Kyocera совм.</t>
  </si>
  <si>
    <t>000000001200070514</t>
  </si>
  <si>
    <t>Файл вкладыш A5, с перфорацией, 100шт</t>
  </si>
  <si>
    <t>000000001300208680</t>
  </si>
  <si>
    <t>Батарейка CR-2032</t>
  </si>
  <si>
    <t>Батарейка AAA</t>
  </si>
  <si>
    <t>000000001300215518</t>
  </si>
  <si>
    <t>@Мышь Genius NetScroll Eye Optical 400dp</t>
  </si>
  <si>
    <t>000000001300303547</t>
  </si>
  <si>
    <t>Гирлянда Белт-лайт 5BLC-E27-165-6-240V</t>
  </si>
  <si>
    <t>Контроллер ЭКСЭ-403</t>
  </si>
  <si>
    <t>000000001300304866</t>
  </si>
  <si>
    <t>Дюралайт LED-XD-2W-100M-240V 2-x 2Вт</t>
  </si>
  <si>
    <t>000000001300315530</t>
  </si>
  <si>
    <t>Камера видеонаблюдения HD C270</t>
  </si>
  <si>
    <t>000000001300335927</t>
  </si>
  <si>
    <t>Регулятор ETY-0-15-AT</t>
  </si>
  <si>
    <t>000000001700016937</t>
  </si>
  <si>
    <t>Клавиатура KB06XE Genius USB</t>
  </si>
  <si>
    <t>@Степлер канцелярский №10</t>
  </si>
  <si>
    <t>000000001700017699</t>
  </si>
  <si>
    <t>Степлер канцелярский №24</t>
  </si>
  <si>
    <t>@Скрепка большая канцелярская, 50мм</t>
  </si>
  <si>
    <t>000000001700022872</t>
  </si>
  <si>
    <t>Клавиатура KB-220e Genius PS/2</t>
  </si>
  <si>
    <t>Лампа светодиодиодная LED-G45-FR 220V</t>
  </si>
  <si>
    <t>Колонки 249 2.0</t>
  </si>
  <si>
    <t>000000001300199308</t>
  </si>
  <si>
    <t>Выкл.авт.ВА47-29 2А 1P</t>
  </si>
  <si>
    <t>Полотно ножовочное ручное, 300мм</t>
  </si>
  <si>
    <t>000000001500052298</t>
  </si>
  <si>
    <t>@Сверло спиральное ц/х 10,1</t>
  </si>
  <si>
    <t>Кисть малярная плоск., щетина B75мм</t>
  </si>
  <si>
    <t>000000001500052863</t>
  </si>
  <si>
    <t>Кисть малярная №25</t>
  </si>
  <si>
    <t>000000001500052864</t>
  </si>
  <si>
    <t>Кисть малярная КФ-50</t>
  </si>
  <si>
    <t>000000001500053726</t>
  </si>
  <si>
    <t>Ножовка по металлу L300мм</t>
  </si>
  <si>
    <t>@Отвертка плоская диэл 100х4 1000 В</t>
  </si>
  <si>
    <t>@Отвертка плоская диэл 125х 5 1000 В</t>
  </si>
  <si>
    <t>Молоток 300Г, руч.фибергласс</t>
  </si>
  <si>
    <t>000000001500061341</t>
  </si>
  <si>
    <t>Щетка металлическая трехрядная 25х290</t>
  </si>
  <si>
    <t>000000001500066098</t>
  </si>
  <si>
    <t>Круг шлифовальный 125х6х22 14А</t>
  </si>
  <si>
    <t>000000001500069508</t>
  </si>
  <si>
    <t>Нож монтерский НМИ-01</t>
  </si>
  <si>
    <t>Нож монтерский НМИ-05</t>
  </si>
  <si>
    <t>@Круглогубцы 160мм с изолир.ручками 1000</t>
  </si>
  <si>
    <t>000000001500072159</t>
  </si>
  <si>
    <t>Круг отрезной AC-D 125х1,0 UP</t>
  </si>
  <si>
    <t>000000001500072364</t>
  </si>
  <si>
    <t>@Пресс-клещи ПКВк-10 завод КВТ</t>
  </si>
  <si>
    <t>Стриппер WS-10</t>
  </si>
  <si>
    <t>000000001500075057</t>
  </si>
  <si>
    <t>Пассатижи Эксперт 180</t>
  </si>
  <si>
    <t>000000001500075058</t>
  </si>
  <si>
    <t>Кусач.бокорезы Эксперт 180 L180 диэл.</t>
  </si>
  <si>
    <t>000000001500075059</t>
  </si>
  <si>
    <t>Отвертка удар. Мастер L150, нак.5,5</t>
  </si>
  <si>
    <t>000000001500075060</t>
  </si>
  <si>
    <t>Отвертка удар. Мастер L150, нак.6,5</t>
  </si>
  <si>
    <t>000000001500075061</t>
  </si>
  <si>
    <t>Отвертка удар. Мастер L150, нак.8</t>
  </si>
  <si>
    <t>000000001500075062</t>
  </si>
  <si>
    <t>Отвертка удар. Мастер PH2, L150</t>
  </si>
  <si>
    <t>000000001500075063</t>
  </si>
  <si>
    <t>Отвертка удар. Мастер PH3, L150</t>
  </si>
  <si>
    <t>000000001500075064</t>
  </si>
  <si>
    <t>Отверт.Профи SL L100 нак.3 диэл.</t>
  </si>
  <si>
    <t>000000001500075065</t>
  </si>
  <si>
    <t>Отверт.Профи SL L100 нак.4 диэл.</t>
  </si>
  <si>
    <t>000000001500075066</t>
  </si>
  <si>
    <t>Отверт.Профи SL L125 нак.5,5мм диэл.</t>
  </si>
  <si>
    <t>000000001500075067</t>
  </si>
  <si>
    <t>Отвертка Профи PH1, L80, диэлектрическ.</t>
  </si>
  <si>
    <t>000000001500075068</t>
  </si>
  <si>
    <t>Отвертка Профи PH2, L100, диэлектрическ.</t>
  </si>
  <si>
    <t>000000001500075069</t>
  </si>
  <si>
    <t>Длинногубцы Эксперт 160 70355</t>
  </si>
  <si>
    <t>000000001500075275</t>
  </si>
  <si>
    <t>Матрица МПК-02 69958</t>
  </si>
  <si>
    <t>13150902</t>
  </si>
  <si>
    <t>ТРиСОС ОЦ ЭлЦ</t>
  </si>
  <si>
    <t>3003020000</t>
  </si>
  <si>
    <t>Огнеупоры</t>
  </si>
  <si>
    <t>000000000900003439</t>
  </si>
  <si>
    <t>Кирпич огнеупорный ШБ № 5</t>
  </si>
  <si>
    <t>000000001100000870</t>
  </si>
  <si>
    <t>@Брус вертикальный 60х100х2300мм сосна</t>
  </si>
  <si>
    <t>000000001100000871</t>
  </si>
  <si>
    <t>@Брус вертикальный 60х100х1500мм береза</t>
  </si>
  <si>
    <t>000000001100000882</t>
  </si>
  <si>
    <t>@Вагонка осина 25х135х3000мм сухая</t>
  </si>
  <si>
    <t>Цемент ПЦ 400 Д20</t>
  </si>
  <si>
    <t>000000001200056010</t>
  </si>
  <si>
    <t>Лакоткань ЛКМ</t>
  </si>
  <si>
    <t>Песок клад.</t>
  </si>
  <si>
    <t>000000001200064814</t>
  </si>
  <si>
    <t>Вентиль шаровый 1/2</t>
  </si>
  <si>
    <t>000000001200069110</t>
  </si>
  <si>
    <t>Лента L10000хs48</t>
  </si>
  <si>
    <t>000000001200071236</t>
  </si>
  <si>
    <t>Изоспан фольгированный FX 5мм</t>
  </si>
  <si>
    <t>13150902 Итог</t>
  </si>
  <si>
    <t>000000001300344193</t>
  </si>
  <si>
    <t>Штанга оперативная ШО-110 Д 110кВ</t>
  </si>
  <si>
    <t>000000001300344194</t>
  </si>
  <si>
    <t>Заземление переносное ЗПП-15Д 25кв.мм</t>
  </si>
  <si>
    <t>000000001500051601</t>
  </si>
  <si>
    <t>@Ключ гаечный КГД 10х12</t>
  </si>
  <si>
    <t>000000001500051990</t>
  </si>
  <si>
    <t>Ключ шестигранный, 10</t>
  </si>
  <si>
    <t>000000001500051995</t>
  </si>
  <si>
    <t>@Ключ шестигранный 12</t>
  </si>
  <si>
    <t>000000001500052151</t>
  </si>
  <si>
    <t>Ключ шестигранный 4мм</t>
  </si>
  <si>
    <t>Круг отрезной 125х1,6х22 24А</t>
  </si>
  <si>
    <t>@Отвертка диэл 100х3,0</t>
  </si>
  <si>
    <t>Молоток 500Г, руч.фибергласс</t>
  </si>
  <si>
    <t>Отвертка PH2, L200, диэлектрическ.</t>
  </si>
  <si>
    <t>@Длинногубцы 160мм с изолир.ручками 1000</t>
  </si>
  <si>
    <t>3001055000</t>
  </si>
  <si>
    <t>П/Ф Собств Для ВспПр</t>
  </si>
  <si>
    <t>P-8731-003452</t>
  </si>
  <si>
    <t>ТгдОН ГОСТ8731 20 57 3,5</t>
  </si>
  <si>
    <t>P-8731-005495</t>
  </si>
  <si>
    <t>ТгдОН ГОСТ8731 20 89 3,5</t>
  </si>
  <si>
    <t>000000001000018881</t>
  </si>
  <si>
    <t>Гайка М16 ГОСТ5915</t>
  </si>
  <si>
    <t>000000001000019005</t>
  </si>
  <si>
    <t>Отвод 90-89х3,5 ст20</t>
  </si>
  <si>
    <t>000000001000019814</t>
  </si>
  <si>
    <t>@Тройник 50/50х87 полипропиленовый</t>
  </si>
  <si>
    <t>Электрод сварочный D3мм</t>
  </si>
  <si>
    <t>000000001000022990</t>
  </si>
  <si>
    <t>Болт М16х90 ГОСТ7798</t>
  </si>
  <si>
    <t>000000001000023216</t>
  </si>
  <si>
    <t>Шайба плоская 16 ГОСТ11371</t>
  </si>
  <si>
    <t>000000001000023330</t>
  </si>
  <si>
    <t>@Отвод 90град 57х3,5 ст20</t>
  </si>
  <si>
    <t>@Дюбель с шурупом 6х40</t>
  </si>
  <si>
    <t>000000001100000874</t>
  </si>
  <si>
    <t>Доска обрез. береза, 40х100 ГОСТ2695-83</t>
  </si>
  <si>
    <t>Мат прошивной М3-100 s60мм</t>
  </si>
  <si>
    <t>000000001200053917</t>
  </si>
  <si>
    <t>Растворитель P-646</t>
  </si>
  <si>
    <t>000000001200054022</t>
  </si>
  <si>
    <t>Провод РКГМ 4 660В</t>
  </si>
  <si>
    <t>000000001200054051</t>
  </si>
  <si>
    <t>Картон асбестовый КАОН-1- 5,0</t>
  </si>
  <si>
    <t>000000001200054385</t>
  </si>
  <si>
    <t>@Унитаз-компакт фаянс с бачком</t>
  </si>
  <si>
    <t>Газ Азот газообразный ос.ч. 40л</t>
  </si>
  <si>
    <t>Кабель силовой ААШв 3х185-10</t>
  </si>
  <si>
    <t>000000001200059003</t>
  </si>
  <si>
    <t>@Грунт-эмаль ХВ-0278 серая</t>
  </si>
  <si>
    <t>000000001200060503</t>
  </si>
  <si>
    <t>Муфта двухрастр 50 полипропиленовая</t>
  </si>
  <si>
    <t>000000001200061900</t>
  </si>
  <si>
    <t>Труба 16 ПНД 21651 DN16</t>
  </si>
  <si>
    <t>Провод монтажный РКГМ 1х2,5</t>
  </si>
  <si>
    <t>Щебень М800 20-40мм</t>
  </si>
  <si>
    <t>000000001200067090</t>
  </si>
  <si>
    <t>Пленка гидроизоляционная Изоспан ФХ 4</t>
  </si>
  <si>
    <t>@Утеплитель Урса 10000х1200х50мм</t>
  </si>
  <si>
    <t>Муфта каб.10КВТпН-3х(150-240) 3жил.</t>
  </si>
  <si>
    <t>000000001300212011</t>
  </si>
  <si>
    <t>Фланец Ду80 Ру16</t>
  </si>
  <si>
    <t>000000001300214486</t>
  </si>
  <si>
    <t>Фланец 50-16</t>
  </si>
  <si>
    <t>Муфта 10СТп 3х(70-120) 3жил., 70-120</t>
  </si>
  <si>
    <t>Муфта 10СТп 3х(150-240) 3жил., 150-240</t>
  </si>
  <si>
    <t>Муфта 10КВТп-3х(70-120) 3жил., 70-120</t>
  </si>
  <si>
    <t>000000001300266969</t>
  </si>
  <si>
    <t>@Бокс настенный 6 модулей</t>
  </si>
  <si>
    <t>000000001300270622</t>
  </si>
  <si>
    <t>@Крепеж (клипса) для ПВХтрубы ф16мм 5101</t>
  </si>
  <si>
    <t>000000001300291367</t>
  </si>
  <si>
    <t>Кран шаровой КШ 11с67п DN80 PN16</t>
  </si>
  <si>
    <t>000000001300294580</t>
  </si>
  <si>
    <t>Датчик температуры WX232</t>
  </si>
  <si>
    <t>000000001300304809</t>
  </si>
  <si>
    <t>@Ограничитель ОПН-KP/TEL-6/6,9 УХЛ2</t>
  </si>
  <si>
    <t>000000001300336660</t>
  </si>
  <si>
    <t>Блок питания MDR-10-5</t>
  </si>
  <si>
    <t>000000001300344664</t>
  </si>
  <si>
    <t>Контактор МК-2-20 Б У3Uк-220В63А10420120</t>
  </si>
  <si>
    <t>Масло трансформаторное ГК КГ</t>
  </si>
  <si>
    <t>000000001700024717</t>
  </si>
  <si>
    <t>Замок навесной Булат 350</t>
  </si>
  <si>
    <t>000000001700025182</t>
  </si>
  <si>
    <t>Замок навесной 38мм хром/серый ар.507275</t>
  </si>
  <si>
    <t>Лента ПВХ 0,13х15 UIZ-13-10-K07 син.L20</t>
  </si>
  <si>
    <t>Лента ПВХ 0,13х15 UIZ-13-10-K05 жел.L20</t>
  </si>
  <si>
    <t>Лента ПВХ 0,13х15 UIZ-13-10-K52</t>
  </si>
  <si>
    <t>Хомут кабельный B3, L300</t>
  </si>
  <si>
    <t>Батарейка R20 тип 373</t>
  </si>
  <si>
    <t>000000001300267421</t>
  </si>
  <si>
    <t>Разъем 59668 под винт типа CCA620</t>
  </si>
  <si>
    <t>Реле промежуточное РП-23 270230051.01</t>
  </si>
  <si>
    <t>000000001300317751</t>
  </si>
  <si>
    <t>Реле тока РТ-84/2 5А, 4-16с</t>
  </si>
  <si>
    <t>Металлолом стальной 5АА</t>
  </si>
  <si>
    <t>000000001200048517</t>
  </si>
  <si>
    <t>@Манометр ТМ-210Р.00 0-0,4Мра пропан п/с</t>
  </si>
  <si>
    <t>000000001300207062</t>
  </si>
  <si>
    <t>Ручка к напильникам с кольцом</t>
  </si>
  <si>
    <t>000000001300210468</t>
  </si>
  <si>
    <t>@Ручка для молотков</t>
  </si>
  <si>
    <t>000000001300211238</t>
  </si>
  <si>
    <t>@Рукав ацетил проп ф9 тип1 ГОСТ9356-75</t>
  </si>
  <si>
    <t>000000001300217204</t>
  </si>
  <si>
    <t>@Автомат ВА47-100 3р 63А</t>
  </si>
  <si>
    <t>000000001300302815</t>
  </si>
  <si>
    <t>@Ручка для кувалды 1000мм</t>
  </si>
  <si>
    <t>Круг отрезной 400х4х32 14А 80-Т</t>
  </si>
  <si>
    <t>000000001500051948</t>
  </si>
  <si>
    <t>Ключ трубный №1</t>
  </si>
  <si>
    <t>000000001500052845</t>
  </si>
  <si>
    <t>Кельма КШ-190</t>
  </si>
  <si>
    <t>000000001500052848</t>
  </si>
  <si>
    <t>Кисть малярная №6</t>
  </si>
  <si>
    <t>Кисть малярная КР-55 №10</t>
  </si>
  <si>
    <t>000000001500052850</t>
  </si>
  <si>
    <t>Кисть малярная КР-25 №4</t>
  </si>
  <si>
    <t>000000001500052851</t>
  </si>
  <si>
    <t>Кисть малярная КР-45 №8</t>
  </si>
  <si>
    <t>Кисть маляр.щетина L50мм щетина B150мм</t>
  </si>
  <si>
    <t>000000001500052856</t>
  </si>
  <si>
    <t>@Кисть маховая волосяная</t>
  </si>
  <si>
    <t>Круг отрезной 400х4х32 14А 80-Н БУ</t>
  </si>
  <si>
    <t>@Круг шлифов. 24А-25А 200х20х32 40СМ</t>
  </si>
  <si>
    <t>000000001500056526</t>
  </si>
  <si>
    <t>Отвертка SDI, L75, нак.0,4х2,5</t>
  </si>
  <si>
    <t>Кисть малярная плоск., щетина B100мм</t>
  </si>
  <si>
    <t>000000001500061264</t>
  </si>
  <si>
    <t>Полотно ножовочное ручное Х6ВФ 300</t>
  </si>
  <si>
    <t>000000001500066790</t>
  </si>
  <si>
    <t>Круг отрезной 230х1,6х22</t>
  </si>
  <si>
    <t>000000001500069920</t>
  </si>
  <si>
    <t>Круг шлиф.300х40х127 63С F60 K V 35м/с</t>
  </si>
  <si>
    <t>@Черенок для лопаты деревянный</t>
  </si>
  <si>
    <t>3001010000</t>
  </si>
  <si>
    <t>Металлолом</t>
  </si>
  <si>
    <t>Болт М12х110 ГОСТ7798</t>
  </si>
  <si>
    <t>Гайка М12 ГОСТ5915</t>
  </si>
  <si>
    <t>000000001000019766</t>
  </si>
  <si>
    <t>@Саморез по дереву L=19 мм</t>
  </si>
  <si>
    <t>@Саморез по дереву L=25 мм</t>
  </si>
  <si>
    <t>000000001000019768</t>
  </si>
  <si>
    <t>@Саморез по дереву L=32 мм</t>
  </si>
  <si>
    <t>000000001000019769</t>
  </si>
  <si>
    <t>@Саморез по дереву L=41 мм</t>
  </si>
  <si>
    <t>@Саморез по дереву L=65 мм</t>
  </si>
  <si>
    <t>@Труба металлопластик 20х2 ГОСТ 15763-91</t>
  </si>
  <si>
    <t>000000001000019876</t>
  </si>
  <si>
    <t>@Труба металлопластик 26х3</t>
  </si>
  <si>
    <t>000000001000020018</t>
  </si>
  <si>
    <t>@Шина медная 10х100х4000 ШМТ М1</t>
  </si>
  <si>
    <t>000000001000020256</t>
  </si>
  <si>
    <t>@Резьба 20мм</t>
  </si>
  <si>
    <t>Болт анкерный M10х125 с гайк.</t>
  </si>
  <si>
    <t>Электрод сварочный OK D4мм</t>
  </si>
  <si>
    <t>Рым-болт M12 DIN 580 оцинкован.</t>
  </si>
  <si>
    <t>000000001000022917</t>
  </si>
  <si>
    <t>Дюбель RL 6х30</t>
  </si>
  <si>
    <t>@Лист просечно-вытяжной ПВ 5,0</t>
  </si>
  <si>
    <t>@Лист оцинкованный 0,7</t>
  </si>
  <si>
    <t>@Зажим ф8 DIN1142</t>
  </si>
  <si>
    <t>Болт анкерный M12х70</t>
  </si>
  <si>
    <t>@Саморез с прессшайбой 3,5х35</t>
  </si>
  <si>
    <t>Дюбель распор. 6х50</t>
  </si>
  <si>
    <t>000000001000025585</t>
  </si>
  <si>
    <t>Дюбель RL 8х40</t>
  </si>
  <si>
    <t>Саморез 4,8х102 по дереву</t>
  </si>
  <si>
    <t>@Саморез с пр/шайбой острый 4,2х32</t>
  </si>
  <si>
    <t>000000001000027584</t>
  </si>
  <si>
    <t>Анкер-клин M8х120</t>
  </si>
  <si>
    <t>000000001000027690</t>
  </si>
  <si>
    <t>Винт M6х16.12.9 DIN 912</t>
  </si>
  <si>
    <t>000000001000027793</t>
  </si>
  <si>
    <t>Винт M3х12.8.8 DIN 912</t>
  </si>
  <si>
    <t>000000001000028197</t>
  </si>
  <si>
    <t>@Саморез с п/шайбой 4,2х16 сверло</t>
  </si>
  <si>
    <t>@Саморез с п/шайбой 4,2х16 острый</t>
  </si>
  <si>
    <t>000000001000029506</t>
  </si>
  <si>
    <t>Винт M5х20.12.9 DIN 912</t>
  </si>
  <si>
    <t>@Молниеотвод МСО 3-35 арт.904045</t>
  </si>
  <si>
    <t>@Кабель силовой ВВГнг 3х1,5</t>
  </si>
  <si>
    <t>Газ пропан</t>
  </si>
  <si>
    <t>000000001200047044</t>
  </si>
  <si>
    <t>Герметик сан., силик.Tytan прозрач.310мл</t>
  </si>
  <si>
    <t>@Фанера 4мм С.II/IV 1525х1525 мм</t>
  </si>
  <si>
    <t>Краска ВД-АК Дива-В супербелая</t>
  </si>
  <si>
    <t>000000001200047566</t>
  </si>
  <si>
    <t>Труба гофрирован. 91920 Dн20</t>
  </si>
  <si>
    <t>Провод воздушных линий СИП-4</t>
  </si>
  <si>
    <t>000000001200050490</t>
  </si>
  <si>
    <t>Наконечник кабельн медн ТМЛ95-10-16-УХЛЗ</t>
  </si>
  <si>
    <t>@Эмаль ПФ-115 белая ГОСТ 6465-76</t>
  </si>
  <si>
    <t>000000001200054227</t>
  </si>
  <si>
    <t>Наконечник кабельн медн ТМ-25мм2</t>
  </si>
  <si>
    <t>000000001200054334</t>
  </si>
  <si>
    <t>Наконечник кабельн медн ТМ-10мм2</t>
  </si>
  <si>
    <t>000000001200054335</t>
  </si>
  <si>
    <t>Наконечник кабельн медн ТМ-35мм2</t>
  </si>
  <si>
    <t>000000001200054340</t>
  </si>
  <si>
    <t>Наконечник кабельн медн ТМ-16мм2</t>
  </si>
  <si>
    <t>000000001200057176</t>
  </si>
  <si>
    <t>@Праймер битумный</t>
  </si>
  <si>
    <t>Провод ПЩ 6</t>
  </si>
  <si>
    <t>Пена монтажная зимняя 750мл</t>
  </si>
  <si>
    <t>Ровнитель для пола Bergauf BODEN 25кг</t>
  </si>
  <si>
    <t>000000001200059102</t>
  </si>
  <si>
    <t>Штукатурка Rotband 30кг</t>
  </si>
  <si>
    <t>000000001200059831</t>
  </si>
  <si>
    <t>Кабель силовой РКГМ-95</t>
  </si>
  <si>
    <t>000000001200063214</t>
  </si>
  <si>
    <t>Подводка гибкая к смесителю 50см</t>
  </si>
  <si>
    <t>000000001200064262</t>
  </si>
  <si>
    <t>Тройник пресс ВР 20х1/2"х20 Vt</t>
  </si>
  <si>
    <t>000000001200064774</t>
  </si>
  <si>
    <t>@Трубка термоус.ТТК-(3:1)-18/6черн.1м.КВ</t>
  </si>
  <si>
    <t>000000001200064841</t>
  </si>
  <si>
    <t>Каб.силов.ВБШвнг(A)-LS 4х16ок(N)-0,66</t>
  </si>
  <si>
    <t>000000001200065216</t>
  </si>
  <si>
    <t>Трубка термоусаживаемая ТНТнг-20/10 бел.</t>
  </si>
  <si>
    <t>000000001200065938</t>
  </si>
  <si>
    <t>Муфта HP 32х1 обжим VT</t>
  </si>
  <si>
    <t>Эмаль черн., баллон аэрозольный, 520мл</t>
  </si>
  <si>
    <t>@Арматура для бачков Santek</t>
  </si>
  <si>
    <t>000000001200070818</t>
  </si>
  <si>
    <t>Наконечник штифтовой плоский НШП-16 КВТ</t>
  </si>
  <si>
    <t>000000001200070819</t>
  </si>
  <si>
    <t>Наконечник штифтовой плоский НШП-95 КВТ</t>
  </si>
  <si>
    <t>000000001200071244</t>
  </si>
  <si>
    <t>Виллафлекс в ТКП (сланец серый/пленка)</t>
  </si>
  <si>
    <t>000000001300198947</t>
  </si>
  <si>
    <t>Выкл.авт.АЕ2056ММ-100 100А 3P</t>
  </si>
  <si>
    <t>Апп.пуск/рег.1И700ДРЛ44-0,19УХЛ1</t>
  </si>
  <si>
    <t>@Автомат ВА47-29 3Р 40а</t>
  </si>
  <si>
    <t>@Автомат ВА47-29 1Р 10а</t>
  </si>
  <si>
    <t>@Автомат ВА47-29-1р 16А</t>
  </si>
  <si>
    <t>000000001300201994</t>
  </si>
  <si>
    <t>Вставка плавкая ПН2-100 63А</t>
  </si>
  <si>
    <t>Вставка плавкая ПН2-250 УЗ 250А 250А</t>
  </si>
  <si>
    <t>Вставка плавкая ПН2-400 УЗ 400А 400А</t>
  </si>
  <si>
    <t>000000001300203773</t>
  </si>
  <si>
    <t>Муфта прессованная 20х1/2 резьба наруж.</t>
  </si>
  <si>
    <t>000000001300207124</t>
  </si>
  <si>
    <t>@Сифон универсальный гофрированный</t>
  </si>
  <si>
    <t>000000001300207595</t>
  </si>
  <si>
    <t>Хомут кабельный B3, L150</t>
  </si>
  <si>
    <t>000000001300208863</t>
  </si>
  <si>
    <t>Выкл.авт.ВА51-39 340010 630А 3P</t>
  </si>
  <si>
    <t>Сжим ответвительный у-733</t>
  </si>
  <si>
    <t>000000001300211378</t>
  </si>
  <si>
    <t>@Электросчетчик ЦЭ6803В 220В 1-7.5А 3ф</t>
  </si>
  <si>
    <t>Выкл.авт. откр пров 1клав</t>
  </si>
  <si>
    <t>@Кронштейн универсал д/секц радиаторов</t>
  </si>
  <si>
    <t>Счетчик электроэнергии СЭТ-4ТМ.03М</t>
  </si>
  <si>
    <t>Хомут кабельный P6.6 25327 B7,8, L365</t>
  </si>
  <si>
    <t>Скрепа NC20</t>
  </si>
  <si>
    <t>@Кран трехходовой под манометр G1/2-G1/2</t>
  </si>
  <si>
    <t>Клипса 51020</t>
  </si>
  <si>
    <t>Муфта 4СТп-1-150/240(Б) 4жил., 150-240</t>
  </si>
  <si>
    <t>000000001300312846</t>
  </si>
  <si>
    <t>@Выключатель авт 3п CVS250F 250А LV52533</t>
  </si>
  <si>
    <t>000000001300317346</t>
  </si>
  <si>
    <t>Муфта 4ПСТ-1-25/50(Б) 4жил., 25-50</t>
  </si>
  <si>
    <t>000000001300325008</t>
  </si>
  <si>
    <t>Трансф.напряж.измер.НТМИА-6УХЛ2</t>
  </si>
  <si>
    <t>000000001300328106</t>
  </si>
  <si>
    <t>Модуль управления TER_CM_16_1(220_1)</t>
  </si>
  <si>
    <t>000000001300334923</t>
  </si>
  <si>
    <t>Трансф.напряж.измер.ЗНОЛП-6 У2</t>
  </si>
  <si>
    <t>000000001300337626</t>
  </si>
  <si>
    <t>АКБ Challenger A12-40 12В 40Ач</t>
  </si>
  <si>
    <t>000000001300341825</t>
  </si>
  <si>
    <t>Изолятор SM-51 plc-sm-51</t>
  </si>
  <si>
    <t>000000001300342322</t>
  </si>
  <si>
    <t>Наконечник кабельный НКИ 2,5-5 47478</t>
  </si>
  <si>
    <t>000000001700025572</t>
  </si>
  <si>
    <t>Кронштейн К2К 1-1-0,145-0,048-(0-90)цинк</t>
  </si>
  <si>
    <t>000000001700025839</t>
  </si>
  <si>
    <t>Кронштейн К2К 1-1-0,145-0,048-(0-180)</t>
  </si>
  <si>
    <t>13152005</t>
  </si>
  <si>
    <t>КРОС СН ЭлЦ</t>
  </si>
  <si>
    <t/>
  </si>
  <si>
    <t>13152005 Итог</t>
  </si>
  <si>
    <t>Провод ПВ-3 1,5 син.</t>
  </si>
  <si>
    <t>Спирт этил.тех.гидрол. ГОСТ Р 55878-201</t>
  </si>
  <si>
    <t>Смазка универ. WD-40 300мл</t>
  </si>
  <si>
    <t>@Розетка скрыт пров 2 гнез с заз конт</t>
  </si>
  <si>
    <t>@Провод АПВ 2.5</t>
  </si>
  <si>
    <t>000000001200061037</t>
  </si>
  <si>
    <t>@Фанера 10мм с IV/IV 1525x1525</t>
  </si>
  <si>
    <t>Каб. UTP-5cat 24AWG 4х2х0,53 01-0043</t>
  </si>
  <si>
    <t>000000001200061779</t>
  </si>
  <si>
    <t>@Пирометр Fluke 62 Max+</t>
  </si>
  <si>
    <t>000000001200063105</t>
  </si>
  <si>
    <t>@Измеритель тока КЗ ИФН-300 с поверкой</t>
  </si>
  <si>
    <t>000000001200068825</t>
  </si>
  <si>
    <t>@Прибор ЩП120-3кА/5А-220ВУ-1RS-12(В)З-0,</t>
  </si>
  <si>
    <t>000000001200069482</t>
  </si>
  <si>
    <t>@Амперметр ф1762.5-АД-3-1-2-5 5-0-5мА</t>
  </si>
  <si>
    <t>000000001300198975</t>
  </si>
  <si>
    <t>@Автомат АП50Б-2МТ 16а</t>
  </si>
  <si>
    <t>АКБ UPS 12V 7A/H 12В, 7А.ч</t>
  </si>
  <si>
    <t>Аккумулятор GP12170 17А.ч</t>
  </si>
  <si>
    <t>000000001300203163</t>
  </si>
  <si>
    <t>@Коннектор RJ-45</t>
  </si>
  <si>
    <t>000000001300208757</t>
  </si>
  <si>
    <t>Вилка штепс с заз конт</t>
  </si>
  <si>
    <t>Выключатель автоматический ВА47-29 6А, 3</t>
  </si>
  <si>
    <t>Реле контроля ЕЛ-11Е</t>
  </si>
  <si>
    <t>000000001300216208</t>
  </si>
  <si>
    <t>Кросс опт.AD-FCD-SM+PT-SM-FC-1 FC/ST 16</t>
  </si>
  <si>
    <t>Выключатель пакетный ПВ2-16</t>
  </si>
  <si>
    <t>000000001300248570</t>
  </si>
  <si>
    <t>@Вставка плавкая ПН-2-250 125А сталь</t>
  </si>
  <si>
    <t>000000001300270652</t>
  </si>
  <si>
    <t>Медиаконвертер SNR-CVT-100A</t>
  </si>
  <si>
    <t>000000001300270653</t>
  </si>
  <si>
    <t>Медиаконвертер SNR-CVT-100B</t>
  </si>
  <si>
    <t>Апп.пуск/рег.1И100 40-007 У1</t>
  </si>
  <si>
    <t>000000001300273192</t>
  </si>
  <si>
    <t>@Реле РУ 21/0.05 пост. I=0.05А</t>
  </si>
  <si>
    <t>000000001300278184</t>
  </si>
  <si>
    <t>Реле электромагнитное РЭС9 0002</t>
  </si>
  <si>
    <t>@Рукав металлический ф20</t>
  </si>
  <si>
    <t>000000001300291508</t>
  </si>
  <si>
    <t>Удлинитель 19"х8 8роз.</t>
  </si>
  <si>
    <t>000000001300294542</t>
  </si>
  <si>
    <t>@Набор крепления 19"профиль ITK-HP-28 IE</t>
  </si>
  <si>
    <t>000000001300295446</t>
  </si>
  <si>
    <t>Удлинитель 1U 8х220В PDU-1U-PL-VDE 8роз.</t>
  </si>
  <si>
    <t>000000001300297566</t>
  </si>
  <si>
    <t>@Реле тока РТ-40/0,2 п/п</t>
  </si>
  <si>
    <t>Реле тока РТ-15М 2,5-25А</t>
  </si>
  <si>
    <t>000000001300301041</t>
  </si>
  <si>
    <t>Шина электрическая ШМТ медн., 5х40</t>
  </si>
  <si>
    <t>000000001300304653</t>
  </si>
  <si>
    <t>@Заглушка на газовый баллон кислород</t>
  </si>
  <si>
    <t>000000001300317654</t>
  </si>
  <si>
    <t>Клемма 222-413</t>
  </si>
  <si>
    <t>000000001300321962</t>
  </si>
  <si>
    <t>Блок питания PV-DC5As 2А, 12В</t>
  </si>
  <si>
    <t>000000001300325913</t>
  </si>
  <si>
    <t>Шкаф 9U SNR-BNP6009-М</t>
  </si>
  <si>
    <t>000000001300326710</t>
  </si>
  <si>
    <t>Вентилятор FA 12.230</t>
  </si>
  <si>
    <t>000000001300329720</t>
  </si>
  <si>
    <t>Блок питания 6EP3331-6SB00-0AY0</t>
  </si>
  <si>
    <t>Реле указательное РУ-21 280210021 0,016А</t>
  </si>
  <si>
    <t>Реле времени РВ-127 261270241</t>
  </si>
  <si>
    <t>000000001300330368</t>
  </si>
  <si>
    <t>Разъем CCA626 59656</t>
  </si>
  <si>
    <t>Модуль гермет. ARL-LC5730-3-12V 020624</t>
  </si>
  <si>
    <t>000000001300333665</t>
  </si>
  <si>
    <t>Контакт A9A26924</t>
  </si>
  <si>
    <t>000000001300334924</t>
  </si>
  <si>
    <t>Трансф.напряж.измер.3хЗНОЛ.06-6 У3</t>
  </si>
  <si>
    <t>000000001300335491</t>
  </si>
  <si>
    <t>Термоконтроллер R5THV2</t>
  </si>
  <si>
    <t>000000001300337695</t>
  </si>
  <si>
    <t>Заглушка 03220 46х1000</t>
  </si>
  <si>
    <t>000000001300338371</t>
  </si>
  <si>
    <t>Возд/вод.ст.оцинк.D400хL200хs0,5</t>
  </si>
  <si>
    <t>000000001300339196</t>
  </si>
  <si>
    <t>Замок Tantos TS-ML300U 1103738 12В</t>
  </si>
  <si>
    <t>000000001300341819</t>
  </si>
  <si>
    <t>Шлюз TAU-2M.IP</t>
  </si>
  <si>
    <t>000000001300342768</t>
  </si>
  <si>
    <t>Переключатель S10 JD0302394 A4/615</t>
  </si>
  <si>
    <t>000000001300344590</t>
  </si>
  <si>
    <t>Контактор LC1E250M5 р 3п 250А 380В АС3</t>
  </si>
  <si>
    <t>1 квартал</t>
  </si>
  <si>
    <t>2 квартал</t>
  </si>
  <si>
    <t>3 квартал</t>
  </si>
  <si>
    <t>4 квартал</t>
  </si>
  <si>
    <t>январь</t>
  </si>
  <si>
    <t>февраль</t>
  </si>
  <si>
    <t>апрель</t>
  </si>
  <si>
    <t>июль</t>
  </si>
  <si>
    <t>август</t>
  </si>
  <si>
    <t>октябрь</t>
  </si>
  <si>
    <t xml:space="preserve">ноябрь </t>
  </si>
  <si>
    <t>декабрь</t>
  </si>
  <si>
    <t>Разъединитель ЛР 110кВ Синарская ЗНЛР110кВ Синарская</t>
  </si>
  <si>
    <t>Разъединитель ШР 110кВ Синарская ШНР110кВ Синарская в ст. В</t>
  </si>
  <si>
    <t>Разъединитель  ШР-1 110кВ СВ ЗНШР 110кВ в ст. В</t>
  </si>
  <si>
    <t>Разъединитель ШР  ТН-1 110кВ ЗНШР 110кВ в ст. ТН-1</t>
  </si>
  <si>
    <t>Разъединитель ШР  Т-1 110кВ ЗНШР110кВ в ст. Т-1</t>
  </si>
  <si>
    <t>Выключатель                                             В 110кВ Синарская</t>
  </si>
  <si>
    <t>Выключатель                                              В 110кВ Т-1</t>
  </si>
  <si>
    <t>Трансформатор напряжения                                 ТН-1</t>
  </si>
  <si>
    <t>Ограничитель ОПН 110 кВ Т-1</t>
  </si>
  <si>
    <t>Трансформатор                                       Т-1/25</t>
  </si>
  <si>
    <t>ЗОН Т-1</t>
  </si>
  <si>
    <t>к/1</t>
  </si>
  <si>
    <t>Ограничитель                                            1ОПН-П-110/56</t>
  </si>
  <si>
    <t>Выключатель                                           СВМ</t>
  </si>
  <si>
    <t>Разъединитель ЛР 110кВ Травянская ЗНЛР110кВ Травянская</t>
  </si>
  <si>
    <t>Разъединитель ШР 110кВ Травянская ШНР110кВ Травянская в ст. В</t>
  </si>
  <si>
    <t>Разъединитель  ШР-2 110кВ СВ ЗНШР 110кВ в ст. В</t>
  </si>
  <si>
    <t>Разъединитель ШР  ТН-2 110кВ ЗНШР 110кВ в ст. ТН-2</t>
  </si>
  <si>
    <t>Разъединитель ШР  Т-2 110кВ ЗНШР110кВ в ст. Т-2</t>
  </si>
  <si>
    <t>Выключатель                                               В 110 кВ Травянская</t>
  </si>
  <si>
    <t>Выключатель                                             В110кВ Т-2</t>
  </si>
  <si>
    <t>Трансформатор напряжения                                     ТН-2 110кВ</t>
  </si>
  <si>
    <t>Ограничитель ОПН 110кВ Т-2</t>
  </si>
  <si>
    <t>Трансформатор Т-2/25</t>
  </si>
  <si>
    <t>ЗОН Т-2</t>
  </si>
  <si>
    <t>РУ-6кВ</t>
  </si>
  <si>
    <t>ТН-1</t>
  </si>
  <si>
    <t>Город</t>
  </si>
  <si>
    <t>ТП-Кислородная ф.1</t>
  </si>
  <si>
    <t>2а</t>
  </si>
  <si>
    <t>т/8</t>
  </si>
  <si>
    <t>ЗРМО ф.18</t>
  </si>
  <si>
    <t>ТН-3 6 кВ</t>
  </si>
  <si>
    <t>Трансформатор</t>
  </si>
  <si>
    <t>ТП-34А ф.6</t>
  </si>
  <si>
    <t>ОПН-6 кВ 1С</t>
  </si>
  <si>
    <t>Разъединитель ШР-1 110кВ СВ  ЗНШР110кВ в ст.СВ</t>
  </si>
  <si>
    <t>Разъединитель ШР 110кВ  Т-1 ЗНШР110кВ Т-1 в ст. В</t>
  </si>
  <si>
    <t>Разъединитель ШР 110 кВ                       ТН-1 ЗНШР 110 кВ в ст ТН-1</t>
  </si>
  <si>
    <t>Выключатель                                                     В 110кВ Т-1</t>
  </si>
  <si>
    <t>трансформатор напряжения                                   ТН-1 110кВ</t>
  </si>
  <si>
    <t>Ограничитель                                          ОПН 110кВ Т-1</t>
  </si>
  <si>
    <t>Трансформатор                                                  Т-1/32</t>
  </si>
  <si>
    <t>ЗОН нейтрали                                                 тр-ра Т-1</t>
  </si>
  <si>
    <t>Ограничитель                                    ОПН нейтрали Т-1</t>
  </si>
  <si>
    <t>Разъединитель ШР-2 110кВ СВ  ЗНШР110кВ в ст.СВ</t>
  </si>
  <si>
    <t>Разъединитель ШР 110кВ  Т-2 ЗНШР110кВ Т-2 в ст. В</t>
  </si>
  <si>
    <t>Разъединитель ШР 110 кВ                ТН-2 ЗНШР 110 кВ в ст ТН-2</t>
  </si>
  <si>
    <t>Выключатель В 110 кВ Т-2</t>
  </si>
  <si>
    <t>Трансформатор напряжения                          ТН-2 110 кВ</t>
  </si>
  <si>
    <t>Ограничитель                                            ОПН 110кВ Т-2</t>
  </si>
  <si>
    <t>Трансформатор Т-2/32</t>
  </si>
  <si>
    <t>ЗОН нейтрали                                          тр-ра Т-2</t>
  </si>
  <si>
    <t>Ограничитель                                       ОПН нейтрали Т-2</t>
  </si>
  <si>
    <t>Трансформатор напряжения                     ТН-5</t>
  </si>
  <si>
    <t>ЦРП-50 ф.4</t>
  </si>
  <si>
    <t>ц. В-2 РУ-6кВ ф.22</t>
  </si>
  <si>
    <t>Трансформатор напряжения               ТН-6</t>
  </si>
  <si>
    <t>ЗРМО ф.14,15</t>
  </si>
  <si>
    <t>трансформатор напряжения                   ТН-1</t>
  </si>
  <si>
    <t>трансформатор напряжения                ТН-3</t>
  </si>
  <si>
    <t>КТП-61</t>
  </si>
  <si>
    <t>Трансформатор напряжения       ТН-8</t>
  </si>
  <si>
    <t>Трансформатор напряжения      ТН-7</t>
  </si>
  <si>
    <t>Секция сборных шин №1</t>
  </si>
  <si>
    <t>Секция сборных шин №2</t>
  </si>
  <si>
    <t>ЦРП-50</t>
  </si>
  <si>
    <t>Ввод с ГПП-3 ф.2</t>
  </si>
  <si>
    <t>ЦРП-80 ф.31, 32</t>
  </si>
  <si>
    <t xml:space="preserve">Секция сборных шин 6 кВ №2 </t>
  </si>
  <si>
    <t>СЗСМ</t>
  </si>
  <si>
    <t>Тарный цех ТП-82 ф.1</t>
  </si>
  <si>
    <t>ТН-2.1</t>
  </si>
  <si>
    <t>ТН-2.2</t>
  </si>
  <si>
    <t>Ввод №2 с ЦРП-50 ф.6</t>
  </si>
  <si>
    <t>ТП-15 ф.1</t>
  </si>
  <si>
    <t>Трансформатор №1</t>
  </si>
  <si>
    <t>ГПП-1 ф.12</t>
  </si>
  <si>
    <t>ТН</t>
  </si>
  <si>
    <t>ввод  с ТП-82 ф.3</t>
  </si>
  <si>
    <t xml:space="preserve">трансформатор </t>
  </si>
  <si>
    <t>ввод с ЦРП-80 ф.7</t>
  </si>
  <si>
    <t xml:space="preserve">трансформатор №1 </t>
  </si>
  <si>
    <t>ТП-58 ф.4</t>
  </si>
  <si>
    <t>ПС 110/6кВ "Генераторная"</t>
  </si>
  <si>
    <t>К/8</t>
  </si>
  <si>
    <t>Кислородная яч.№1</t>
  </si>
  <si>
    <t>2А</t>
  </si>
  <si>
    <t>Тр-р №1 25 МВА</t>
  </si>
  <si>
    <t>3;5</t>
  </si>
  <si>
    <t>В/8</t>
  </si>
  <si>
    <t>Хлебозавод</t>
  </si>
  <si>
    <t>ЗРМО РУ-6кВ яч. №18</t>
  </si>
  <si>
    <t>ТП- 34А яч.№6</t>
  </si>
  <si>
    <t>Кислородная яч.№17</t>
  </si>
  <si>
    <t>ЗРМО РУ-6кВ яч.№8</t>
  </si>
  <si>
    <t>Тр-р №2 25 МВА</t>
  </si>
  <si>
    <t>33;35</t>
  </si>
  <si>
    <t>ТП-34А яч.№5</t>
  </si>
  <si>
    <t>ПС 110/6кВ "Волочильная"</t>
  </si>
  <si>
    <t>Тр-р №1, Ввод №1                   ТН-5</t>
  </si>
  <si>
    <t>ц. В-2 ф.22</t>
  </si>
  <si>
    <t>Тр-р №1, Ввод №2                    ТН-6</t>
  </si>
  <si>
    <t>СВ1-3 6кВ</t>
  </si>
  <si>
    <t>19,  21</t>
  </si>
  <si>
    <t>ТН-3</t>
  </si>
  <si>
    <t>ТН-4</t>
  </si>
  <si>
    <t>ц.В-2 яч.№35</t>
  </si>
  <si>
    <t>Тр-р №2,ввод №4               ТН-8</t>
  </si>
  <si>
    <t>Тр-р №2,Ввод №3             ТН-7</t>
  </si>
  <si>
    <t>ЦРП-80, РУ-6 кВ</t>
  </si>
  <si>
    <t>Ввод №1 с ЦРП-50 яч.№21</t>
  </si>
  <si>
    <t>Тр-р 400кВА (СЗСМ)</t>
  </si>
  <si>
    <t>Насос.пром.лив.   стоков, тр-р №1</t>
  </si>
  <si>
    <t>Тарный цех ТП-82, ф.1</t>
  </si>
  <si>
    <t xml:space="preserve">ТН-1.1                               </t>
  </si>
  <si>
    <t>Тарный цех ТП-82 ф.6</t>
  </si>
  <si>
    <t>ТП-добора</t>
  </si>
  <si>
    <t>Ввод №2 с ЦРП-50 яч.№6</t>
  </si>
  <si>
    <t>ЦРП-50, РУ-6кВ</t>
  </si>
  <si>
    <t>ЦРП-80, РУ-6кВ, ф.31, ф.32</t>
  </si>
  <si>
    <t>ЦРП-80, РУ-6кВ,           ф.1, ф.2</t>
  </si>
  <si>
    <t>Ввод с ЗРМО ф.6</t>
  </si>
  <si>
    <t>Сведения об общей пропускной способности сетей АО «СинТЗ»</t>
  </si>
  <si>
    <t>График проведения ремонтов и испытаний высоковольтного оборудования электроцеха в 2020 г.</t>
  </si>
  <si>
    <t>График проведения ремонтов устройств релейной защиты, автоматики и управления электроцеха в 2020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</si>
</sst>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
    <numFmt numFmtId="166" formatCode="#,##0.000"/>
  </numFmts>
  <fonts count="57" x14ac:knownFonts="1">
    <font>
      <sz val="10"/>
      <name val="Arial Cyr"/>
      <charset val="204"/>
    </font>
    <font>
      <sz val="11"/>
      <color theme="1"/>
      <name val="Calibri"/>
      <family val="2"/>
      <charset val="204"/>
      <scheme val="minor"/>
    </font>
    <font>
      <sz val="10"/>
      <name val="Arial Cyr"/>
      <charset val="204"/>
    </font>
    <font>
      <b/>
      <sz val="14"/>
      <name val="Franklin Gothic Medium"/>
      <family val="2"/>
      <charset val="204"/>
    </font>
    <font>
      <b/>
      <sz val="9"/>
      <name val="Tahoma"/>
      <family val="2"/>
      <charset val="204"/>
    </font>
    <font>
      <sz val="9"/>
      <name val="Tahoma"/>
      <family val="2"/>
      <charset val="204"/>
    </font>
    <font>
      <sz val="10"/>
      <name val="Arial"/>
      <family val="2"/>
      <charset val="204"/>
    </font>
    <font>
      <sz val="14"/>
      <name val="Europe"/>
      <charset val="204"/>
    </font>
    <font>
      <sz val="12"/>
      <name val="Europe"/>
      <charset val="204"/>
    </font>
    <font>
      <b/>
      <sz val="12"/>
      <name val="Europe"/>
      <charset val="204"/>
    </font>
    <font>
      <u/>
      <sz val="12"/>
      <name val="Europe"/>
      <charset val="204"/>
    </font>
    <font>
      <vertAlign val="superscript"/>
      <sz val="12"/>
      <name val="Europe"/>
      <charset val="204"/>
    </font>
    <font>
      <sz val="11"/>
      <color indexed="8"/>
      <name val="Calibri"/>
      <family val="2"/>
      <charset val="204"/>
    </font>
    <font>
      <b/>
      <sz val="9"/>
      <color indexed="63"/>
      <name val="Tahoma"/>
      <family val="2"/>
      <charset val="204"/>
    </font>
    <font>
      <sz val="9"/>
      <color indexed="63"/>
      <name val="Tahoma"/>
      <family val="2"/>
      <charset val="204"/>
    </font>
    <font>
      <sz val="10"/>
      <name val="Europe"/>
      <charset val="204"/>
    </font>
    <font>
      <b/>
      <sz val="10"/>
      <name val="Europe"/>
      <charset val="204"/>
    </font>
    <font>
      <b/>
      <sz val="11"/>
      <color theme="1"/>
      <name val="Europe"/>
      <charset val="204"/>
    </font>
    <font>
      <b/>
      <sz val="10"/>
      <color rgb="FFFF0000"/>
      <name val="Europe"/>
      <charset val="204"/>
    </font>
    <font>
      <sz val="11"/>
      <name val="Europe"/>
      <charset val="204"/>
    </font>
    <font>
      <sz val="10"/>
      <name val="Times New Roman"/>
      <family val="1"/>
      <charset val="204"/>
    </font>
    <font>
      <sz val="6"/>
      <name val="Europe"/>
      <charset val="204"/>
    </font>
    <font>
      <sz val="9"/>
      <name val="Europe"/>
      <charset val="204"/>
    </font>
    <font>
      <sz val="11"/>
      <name val="Times New Roman"/>
      <family val="1"/>
      <charset val="204"/>
    </font>
    <font>
      <sz val="9"/>
      <name val="Arial Cyr"/>
      <charset val="204"/>
    </font>
    <font>
      <sz val="8"/>
      <name val="Europe"/>
      <charset val="204"/>
    </font>
    <font>
      <b/>
      <u/>
      <sz val="10"/>
      <name val="Europe"/>
      <charset val="204"/>
    </font>
    <font>
      <sz val="8"/>
      <name val="Times New Roman"/>
      <family val="1"/>
      <charset val="204"/>
    </font>
    <font>
      <sz val="7"/>
      <name val="Europe"/>
      <charset val="204"/>
    </font>
    <font>
      <i/>
      <sz val="12"/>
      <name val="Europe"/>
      <charset val="204"/>
    </font>
    <font>
      <sz val="9"/>
      <name val="Times New Roman"/>
      <family val="1"/>
      <charset val="204"/>
    </font>
    <font>
      <sz val="12"/>
      <name val="Times New Roman"/>
      <family val="1"/>
      <charset val="204"/>
    </font>
    <font>
      <sz val="14"/>
      <color rgb="FF000000"/>
      <name val="Times New Roman"/>
      <family val="1"/>
      <charset val="204"/>
    </font>
    <font>
      <b/>
      <sz val="14"/>
      <color rgb="FF000000"/>
      <name val="Times New Roman"/>
      <family val="1"/>
      <charset val="204"/>
    </font>
    <font>
      <sz val="12"/>
      <color rgb="FF000000"/>
      <name val="Times New Roman"/>
      <family val="1"/>
      <charset val="204"/>
    </font>
    <font>
      <sz val="11"/>
      <color rgb="FF000000"/>
      <name val="Calibri"/>
      <family val="2"/>
      <charset val="204"/>
    </font>
    <font>
      <sz val="14"/>
      <color rgb="FF000000"/>
      <name val="Calibri"/>
      <family val="2"/>
      <charset val="204"/>
    </font>
    <font>
      <b/>
      <sz val="12"/>
      <name val="Times New Roman"/>
      <family val="1"/>
      <charset val="204"/>
    </font>
    <font>
      <b/>
      <sz val="7"/>
      <name val="Times New Roman"/>
      <family val="1"/>
      <charset val="204"/>
    </font>
    <font>
      <sz val="7"/>
      <name val="Times New Roman"/>
      <family val="1"/>
      <charset val="204"/>
    </font>
    <font>
      <b/>
      <i/>
      <sz val="10"/>
      <name val="Times New Roman"/>
      <family val="1"/>
      <charset val="204"/>
    </font>
    <font>
      <b/>
      <i/>
      <sz val="12"/>
      <name val="Times New Roman"/>
      <family val="1"/>
      <charset val="204"/>
    </font>
    <font>
      <sz val="7"/>
      <color rgb="FF000000"/>
      <name val="Times New Roman"/>
      <family val="1"/>
      <charset val="204"/>
    </font>
    <font>
      <sz val="12"/>
      <name val="Symbol"/>
      <family val="1"/>
      <charset val="2"/>
    </font>
    <font>
      <sz val="10"/>
      <color rgb="FF1F497D"/>
      <name val="Times New Roman"/>
      <family val="1"/>
      <charset val="204"/>
    </font>
    <font>
      <u/>
      <sz val="10"/>
      <color theme="10"/>
      <name val="Arial Cyr"/>
      <charset val="204"/>
    </font>
    <font>
      <sz val="14"/>
      <name val="Arial"/>
      <family val="2"/>
      <charset val="204"/>
    </font>
    <font>
      <sz val="9"/>
      <name val="Arial"/>
      <family val="2"/>
      <charset val="204"/>
    </font>
    <font>
      <b/>
      <sz val="13"/>
      <name val="Times New Roman"/>
      <family val="1"/>
      <charset val="204"/>
    </font>
    <font>
      <sz val="8"/>
      <color indexed="9"/>
      <name val="Times New Roman"/>
      <family val="1"/>
      <charset val="204"/>
    </font>
    <font>
      <sz val="9"/>
      <color indexed="23"/>
      <name val="Tahoma"/>
      <family val="2"/>
      <charset val="204"/>
    </font>
    <font>
      <sz val="9"/>
      <color theme="0"/>
      <name val="Tahoma"/>
      <family val="2"/>
      <charset val="204"/>
    </font>
    <font>
      <b/>
      <sz val="9"/>
      <color indexed="62"/>
      <name val="Tahoma"/>
      <family val="2"/>
      <charset val="204"/>
    </font>
    <font>
      <sz val="8"/>
      <name val="Arial Cyr"/>
      <charset val="204"/>
    </font>
    <font>
      <b/>
      <u/>
      <sz val="11"/>
      <name val="Europe"/>
      <charset val="204"/>
    </font>
    <font>
      <sz val="11"/>
      <color indexed="22"/>
      <name val="Wingdings 2"/>
      <family val="1"/>
      <charset val="2"/>
    </font>
    <font>
      <sz val="10"/>
      <color theme="1"/>
      <name val="Arial"/>
      <family val="2"/>
      <charset val="204"/>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44"/>
        <bgColor indexed="64"/>
      </patternFill>
    </fill>
    <fill>
      <patternFill patternType="lightDown">
        <fgColor indexed="22"/>
      </patternFill>
    </fill>
  </fills>
  <borders count="42">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indexed="64"/>
      </left>
      <right style="thin">
        <color indexed="64"/>
      </right>
      <top style="thin">
        <color indexed="64"/>
      </top>
      <bottom/>
      <diagonal/>
    </border>
    <border>
      <left/>
      <right/>
      <top/>
      <bottom style="medium">
        <color rgb="FF000000"/>
      </bottom>
      <diagonal/>
    </border>
    <border>
      <left style="thin">
        <color indexed="64"/>
      </left>
      <right style="thin">
        <color indexed="64"/>
      </right>
      <top/>
      <bottom/>
      <diagonal/>
    </border>
    <border>
      <left/>
      <right/>
      <top style="thin">
        <color indexed="55"/>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55"/>
      </left>
      <right style="thin">
        <color indexed="55"/>
      </right>
      <top style="thin">
        <color indexed="55"/>
      </top>
      <bottom/>
      <diagonal/>
    </border>
    <border>
      <left style="thin">
        <color indexed="55"/>
      </left>
      <right/>
      <top style="thin">
        <color indexed="55"/>
      </top>
      <bottom/>
      <diagonal/>
    </border>
    <border>
      <left style="thin">
        <color indexed="55"/>
      </left>
      <right style="thin">
        <color indexed="55"/>
      </right>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thin">
        <color indexed="64"/>
      </right>
      <top/>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style="thin">
        <color rgb="FF999999"/>
      </top>
      <bottom style="thin">
        <color rgb="FF999999"/>
      </bottom>
      <diagonal/>
    </border>
    <border>
      <left style="thin">
        <color indexed="65"/>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999999"/>
      </left>
      <right/>
      <top/>
      <bottom/>
      <diagonal/>
    </border>
    <border>
      <left/>
      <right style="thin">
        <color rgb="FF999999"/>
      </right>
      <top/>
      <bottom/>
      <diagonal/>
    </border>
  </borders>
  <cellStyleXfs count="16">
    <xf numFmtId="0" fontId="0" fillId="0" borderId="0"/>
    <xf numFmtId="0" fontId="3" fillId="0" borderId="0" applyBorder="0">
      <alignment horizontal="center" vertical="center" wrapText="1"/>
    </xf>
    <xf numFmtId="0" fontId="4" fillId="0" borderId="1" applyBorder="0">
      <alignment horizontal="center" vertical="center" wrapText="1"/>
    </xf>
    <xf numFmtId="4" fontId="5" fillId="2" borderId="2" applyBorder="0">
      <alignment horizontal="right"/>
    </xf>
    <xf numFmtId="4" fontId="5" fillId="3" borderId="0" applyBorder="0">
      <alignment horizontal="right"/>
    </xf>
    <xf numFmtId="0" fontId="12" fillId="0" borderId="0"/>
    <xf numFmtId="0" fontId="2" fillId="0" borderId="0"/>
    <xf numFmtId="49" fontId="5" fillId="0" borderId="0" applyBorder="0">
      <alignment vertical="top"/>
    </xf>
    <xf numFmtId="0" fontId="2" fillId="0" borderId="0"/>
    <xf numFmtId="0" fontId="2" fillId="0" borderId="0"/>
    <xf numFmtId="0" fontId="45" fillId="0" borderId="0" applyNumberFormat="0" applyFill="0" applyBorder="0" applyAlignment="0" applyProtection="0"/>
    <xf numFmtId="0" fontId="2" fillId="0" borderId="0"/>
    <xf numFmtId="0" fontId="2" fillId="0" borderId="0"/>
    <xf numFmtId="0" fontId="2" fillId="0" borderId="0"/>
    <xf numFmtId="0" fontId="2" fillId="0" borderId="0"/>
    <xf numFmtId="0" fontId="1" fillId="0" borderId="0"/>
  </cellStyleXfs>
  <cellXfs count="498">
    <xf numFmtId="0" fontId="0" fillId="0" borderId="0" xfId="0"/>
    <xf numFmtId="0" fontId="0" fillId="0" borderId="0" xfId="0" applyAlignment="1">
      <alignment horizontal="center" vertical="center" wrapText="1"/>
    </xf>
    <xf numFmtId="0" fontId="6" fillId="0" borderId="0" xfId="0" applyFont="1" applyAlignment="1">
      <alignment horizontal="center" vertical="center"/>
    </xf>
    <xf numFmtId="0" fontId="6" fillId="0" borderId="0" xfId="0" applyFont="1"/>
    <xf numFmtId="0" fontId="6" fillId="0" borderId="0" xfId="0" applyFont="1" applyAlignment="1"/>
    <xf numFmtId="0" fontId="6" fillId="0" borderId="0" xfId="0" applyFont="1" applyAlignment="1">
      <alignment wrapText="1"/>
    </xf>
    <xf numFmtId="3" fontId="0" fillId="0" borderId="0" xfId="0" applyNumberFormat="1"/>
    <xf numFmtId="0" fontId="0" fillId="0" borderId="0" xfId="0" applyFill="1"/>
    <xf numFmtId="0" fontId="7" fillId="0" borderId="0" xfId="0" applyFont="1" applyAlignment="1">
      <alignment horizontal="center" vertical="center"/>
    </xf>
    <xf numFmtId="0" fontId="8" fillId="0" borderId="0" xfId="0" applyFont="1" applyAlignment="1">
      <alignment vertical="top" wrapText="1"/>
    </xf>
    <xf numFmtId="0" fontId="8" fillId="0" borderId="0" xfId="0" applyFont="1" applyAlignment="1">
      <alignment wrapText="1"/>
    </xf>
    <xf numFmtId="0" fontId="8" fillId="0" borderId="0" xfId="0" applyFont="1"/>
    <xf numFmtId="0" fontId="8" fillId="0" borderId="0" xfId="0" applyFont="1" applyAlignment="1">
      <alignment horizontal="center"/>
    </xf>
    <xf numFmtId="0" fontId="9" fillId="0" borderId="0" xfId="0" applyFont="1" applyAlignment="1">
      <alignment horizontal="right" indent="15"/>
    </xf>
    <xf numFmtId="0" fontId="9" fillId="0" borderId="0" xfId="0" applyFont="1"/>
    <xf numFmtId="0" fontId="9" fillId="0" borderId="0" xfId="0" applyFont="1" applyAlignment="1">
      <alignment horizontal="left"/>
    </xf>
    <xf numFmtId="0" fontId="8" fillId="0" borderId="0" xfId="0" applyFont="1" applyAlignment="1">
      <alignment horizontal="left" vertical="top" wrapText="1"/>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horizontal="left" indent="1"/>
    </xf>
    <xf numFmtId="0" fontId="8" fillId="0" borderId="0" xfId="0" applyFont="1" applyAlignment="1">
      <alignment horizontal="left" vertical="top" wrapText="1" indent="1"/>
    </xf>
    <xf numFmtId="0" fontId="10" fillId="0" borderId="0" xfId="0" applyFont="1" applyAlignment="1">
      <alignment horizontal="left" indent="1"/>
    </xf>
    <xf numFmtId="0" fontId="8" fillId="0" borderId="0" xfId="0" applyFont="1" applyAlignment="1">
      <alignment horizontal="justify"/>
    </xf>
    <xf numFmtId="0" fontId="8" fillId="0" borderId="0" xfId="0" applyFont="1" applyFill="1" applyAlignment="1">
      <alignment horizontal="left" vertical="top" wrapText="1"/>
    </xf>
    <xf numFmtId="0" fontId="8" fillId="0" borderId="0" xfId="0" applyFont="1" applyFill="1" applyAlignment="1">
      <alignment vertical="top" wrapText="1"/>
    </xf>
    <xf numFmtId="0" fontId="10" fillId="0" borderId="0" xfId="0" applyFont="1" applyAlignment="1">
      <alignment horizontal="left" vertical="top" wrapText="1"/>
    </xf>
    <xf numFmtId="0" fontId="9" fillId="0" borderId="0" xfId="0" applyFont="1" applyFill="1" applyAlignment="1">
      <alignment horizontal="left" vertical="top" wrapText="1"/>
    </xf>
    <xf numFmtId="0" fontId="9" fillId="0" borderId="0" xfId="0" applyFont="1" applyAlignment="1">
      <alignment horizontal="left" vertical="top" wrapText="1"/>
    </xf>
    <xf numFmtId="0" fontId="13" fillId="0" borderId="0" xfId="6" applyFont="1" applyFill="1" applyBorder="1" applyAlignment="1" applyProtection="1">
      <alignment horizontal="center" vertical="center"/>
    </xf>
    <xf numFmtId="0" fontId="15" fillId="0" borderId="0" xfId="0" applyFont="1"/>
    <xf numFmtId="0" fontId="15" fillId="0" borderId="2" xfId="0" applyFont="1" applyBorder="1" applyAlignment="1">
      <alignment horizontal="center" vertical="center" wrapText="1"/>
    </xf>
    <xf numFmtId="0" fontId="15" fillId="0" borderId="2" xfId="0" applyFont="1" applyBorder="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18" fillId="0" borderId="0" xfId="0" applyFont="1" applyAlignment="1">
      <alignment horizontal="center" vertical="center"/>
    </xf>
    <xf numFmtId="0" fontId="15" fillId="0" borderId="2" xfId="0" applyFont="1" applyBorder="1" applyAlignment="1">
      <alignment horizontal="center" vertical="top" wrapText="1"/>
    </xf>
    <xf numFmtId="0" fontId="19" fillId="0" borderId="7" xfId="0" applyFont="1" applyBorder="1" applyAlignment="1">
      <alignment horizontal="center" vertical="center" wrapText="1"/>
    </xf>
    <xf numFmtId="0" fontId="19" fillId="0" borderId="5" xfId="0" applyFont="1" applyBorder="1" applyAlignment="1">
      <alignment horizontal="center" vertical="top" wrapText="1"/>
    </xf>
    <xf numFmtId="0" fontId="19" fillId="0" borderId="7" xfId="0" applyFont="1" applyBorder="1" applyAlignment="1">
      <alignment vertical="top" wrapText="1"/>
    </xf>
    <xf numFmtId="0" fontId="19" fillId="0" borderId="7" xfId="0" applyFont="1" applyBorder="1" applyAlignment="1">
      <alignment horizontal="center" vertical="top" wrapText="1"/>
    </xf>
    <xf numFmtId="165" fontId="19" fillId="0" borderId="7" xfId="0" applyNumberFormat="1" applyFont="1" applyBorder="1" applyAlignment="1">
      <alignment horizontal="center" vertical="top" wrapText="1"/>
    </xf>
    <xf numFmtId="0" fontId="8" fillId="0" borderId="2" xfId="0" applyFont="1" applyBorder="1" applyAlignment="1">
      <alignment horizontal="center" vertical="center" wrapText="1"/>
    </xf>
    <xf numFmtId="0" fontId="20" fillId="0" borderId="0" xfId="0" applyFont="1"/>
    <xf numFmtId="0" fontId="21" fillId="0" borderId="0" xfId="0" applyFont="1"/>
    <xf numFmtId="0" fontId="15" fillId="5" borderId="0" xfId="0" applyFont="1" applyFill="1"/>
    <xf numFmtId="0" fontId="22" fillId="0" borderId="0" xfId="0" applyFont="1"/>
    <xf numFmtId="0" fontId="20" fillId="0" borderId="0" xfId="0" applyFont="1" applyAlignment="1">
      <alignment vertical="center"/>
    </xf>
    <xf numFmtId="0" fontId="24" fillId="0" borderId="0" xfId="0" applyFont="1"/>
    <xf numFmtId="0" fontId="22" fillId="0" borderId="2" xfId="0" applyFont="1" applyFill="1" applyBorder="1" applyAlignment="1">
      <alignment horizontal="center" vertical="center"/>
    </xf>
    <xf numFmtId="0" fontId="25" fillId="0" borderId="2" xfId="0" applyFont="1" applyBorder="1" applyAlignment="1">
      <alignment horizontal="center" vertical="center"/>
    </xf>
    <xf numFmtId="0" fontId="25" fillId="0" borderId="2" xfId="0" applyFont="1" applyFill="1" applyBorder="1" applyAlignment="1">
      <alignment horizontal="center" vertical="center"/>
    </xf>
    <xf numFmtId="0" fontId="25" fillId="0" borderId="0" xfId="0" applyFont="1"/>
    <xf numFmtId="0" fontId="27" fillId="0" borderId="2" xfId="0" applyFont="1" applyFill="1" applyBorder="1" applyAlignment="1">
      <alignment horizontal="center" vertical="center"/>
    </xf>
    <xf numFmtId="0" fontId="25" fillId="0" borderId="10" xfId="0" applyFont="1" applyFill="1" applyBorder="1" applyAlignment="1">
      <alignment horizontal="center" vertical="center"/>
    </xf>
    <xf numFmtId="0" fontId="25" fillId="0" borderId="3" xfId="0" applyFont="1" applyFill="1" applyBorder="1" applyAlignment="1">
      <alignment horizontal="center" vertical="center"/>
    </xf>
    <xf numFmtId="0" fontId="21" fillId="0" borderId="2" xfId="0" applyFont="1" applyFill="1" applyBorder="1" applyAlignment="1">
      <alignment horizontal="center" vertical="center"/>
    </xf>
    <xf numFmtId="0" fontId="25" fillId="0" borderId="2" xfId="0" applyFont="1" applyFill="1" applyBorder="1" applyAlignment="1">
      <alignment horizontal="center" vertical="center" wrapText="1"/>
    </xf>
    <xf numFmtId="0" fontId="25" fillId="0" borderId="2" xfId="0" applyFont="1" applyFill="1" applyBorder="1"/>
    <xf numFmtId="0" fontId="25" fillId="0" borderId="0" xfId="0" applyFont="1" applyBorder="1" applyAlignment="1">
      <alignment horizontal="center" vertical="center"/>
    </xf>
    <xf numFmtId="0" fontId="2" fillId="0" borderId="0" xfId="0" applyFont="1"/>
    <xf numFmtId="0" fontId="0" fillId="5" borderId="0" xfId="0" applyFill="1"/>
    <xf numFmtId="0" fontId="8" fillId="0" borderId="0" xfId="0" applyFont="1" applyAlignment="1">
      <alignment vertical="center"/>
    </xf>
    <xf numFmtId="0" fontId="9" fillId="4" borderId="0" xfId="0" applyFont="1" applyFill="1" applyAlignment="1">
      <alignment wrapText="1"/>
    </xf>
    <xf numFmtId="0" fontId="9" fillId="0" borderId="0" xfId="0" applyFont="1" applyAlignment="1">
      <alignment horizontal="left" vertical="top"/>
    </xf>
    <xf numFmtId="0" fontId="8" fillId="0" borderId="0" xfId="0" applyFont="1" applyAlignment="1">
      <alignment horizontal="center" vertical="center"/>
    </xf>
    <xf numFmtId="0" fontId="0" fillId="0" borderId="0" xfId="0" applyAlignment="1">
      <alignment horizontal="left" vertical="top"/>
    </xf>
    <xf numFmtId="0" fontId="9" fillId="0" borderId="0" xfId="0" applyFont="1" applyFill="1" applyAlignment="1">
      <alignment horizontal="left"/>
    </xf>
    <xf numFmtId="0" fontId="8" fillId="0" borderId="2" xfId="0" applyFont="1" applyBorder="1" applyAlignment="1">
      <alignment horizontal="center" vertical="top" wrapText="1"/>
    </xf>
    <xf numFmtId="0" fontId="29" fillId="0" borderId="2" xfId="0" applyFont="1" applyBorder="1" applyAlignment="1">
      <alignment horizontal="center" vertical="top" wrapText="1"/>
    </xf>
    <xf numFmtId="0" fontId="0" fillId="0" borderId="2" xfId="0" applyBorder="1" applyAlignment="1">
      <alignment horizontal="center" vertical="top" wrapText="1"/>
    </xf>
    <xf numFmtId="0" fontId="7" fillId="0" borderId="0" xfId="0" applyFont="1" applyFill="1" applyAlignment="1">
      <alignment horizontal="center"/>
    </xf>
    <xf numFmtId="0" fontId="15" fillId="0" borderId="0" xfId="0" applyFont="1" applyFill="1"/>
    <xf numFmtId="0" fontId="8" fillId="0" borderId="2" xfId="0" applyFont="1" applyFill="1" applyBorder="1" applyAlignment="1">
      <alignment horizontal="center" vertical="top" wrapText="1"/>
    </xf>
    <xf numFmtId="3" fontId="8" fillId="0" borderId="2" xfId="0" applyNumberFormat="1" applyFont="1" applyFill="1" applyBorder="1" applyAlignment="1">
      <alignment horizontal="center" vertical="top" wrapText="1"/>
    </xf>
    <xf numFmtId="0" fontId="8" fillId="0" borderId="0" xfId="0" applyFont="1" applyBorder="1" applyAlignment="1">
      <alignment vertical="top" wrapText="1"/>
    </xf>
    <xf numFmtId="0" fontId="8" fillId="0" borderId="0" xfId="0" applyFont="1" applyAlignment="1">
      <alignment vertical="top" wrapText="1"/>
    </xf>
    <xf numFmtId="0" fontId="8" fillId="0" borderId="0" xfId="0" applyFont="1" applyAlignment="1">
      <alignment horizontal="center"/>
    </xf>
    <xf numFmtId="0" fontId="8" fillId="0" borderId="0" xfId="0" applyFont="1" applyAlignment="1">
      <alignment vertical="top" wrapText="1"/>
    </xf>
    <xf numFmtId="0" fontId="8" fillId="0" borderId="0" xfId="0" applyFont="1" applyAlignment="1">
      <alignment horizontal="center"/>
    </xf>
    <xf numFmtId="0" fontId="0" fillId="0" borderId="0" xfId="0" applyBorder="1"/>
    <xf numFmtId="0" fontId="33" fillId="0" borderId="0" xfId="0" applyFont="1"/>
    <xf numFmtId="0" fontId="34" fillId="0" borderId="0" xfId="0" applyFont="1"/>
    <xf numFmtId="0" fontId="32" fillId="0" borderId="0" xfId="0" applyFont="1"/>
    <xf numFmtId="0" fontId="35" fillId="0" borderId="0" xfId="0" applyFont="1"/>
    <xf numFmtId="0" fontId="36" fillId="0" borderId="0" xfId="0" applyFont="1"/>
    <xf numFmtId="0" fontId="37" fillId="0" borderId="0" xfId="0" applyFont="1" applyAlignment="1">
      <alignment horizontal="center" vertical="center"/>
    </xf>
    <xf numFmtId="0" fontId="31" fillId="0" borderId="0" xfId="0" applyFont="1" applyAlignment="1">
      <alignment horizontal="center" vertical="center"/>
    </xf>
    <xf numFmtId="0" fontId="31" fillId="0" borderId="0" xfId="0" applyFont="1" applyAlignment="1">
      <alignment horizontal="left" vertical="center" wrapText="1"/>
    </xf>
    <xf numFmtId="0" fontId="31" fillId="0" borderId="0" xfId="0" applyFont="1" applyAlignment="1">
      <alignment horizontal="right" vertical="center" wrapText="1"/>
    </xf>
    <xf numFmtId="0" fontId="37" fillId="0" borderId="0" xfId="0" applyFont="1" applyAlignment="1">
      <alignment horizontal="justify" vertical="center"/>
    </xf>
    <xf numFmtId="0" fontId="31" fillId="0" borderId="0" xfId="0" applyFont="1" applyAlignment="1">
      <alignment horizontal="justify" vertical="center"/>
    </xf>
    <xf numFmtId="0" fontId="41" fillId="0" borderId="0" xfId="0" applyFont="1" applyAlignment="1">
      <alignment horizontal="justify" vertical="center"/>
    </xf>
    <xf numFmtId="0" fontId="40" fillId="0" borderId="0" xfId="0" applyFont="1" applyAlignment="1">
      <alignment horizontal="justify" vertical="center"/>
    </xf>
    <xf numFmtId="0" fontId="45" fillId="0" borderId="0" xfId="10" applyAlignment="1">
      <alignment horizontal="justify" vertical="center"/>
    </xf>
    <xf numFmtId="0" fontId="34" fillId="0" borderId="0" xfId="0" applyFont="1" applyAlignment="1">
      <alignment horizontal="justify" vertical="center"/>
    </xf>
    <xf numFmtId="0" fontId="37" fillId="0" borderId="0" xfId="0" applyFont="1" applyAlignment="1">
      <alignment vertical="center"/>
    </xf>
    <xf numFmtId="0" fontId="20" fillId="0" borderId="0" xfId="0" applyFont="1" applyAlignment="1">
      <alignment horizontal="center" vertical="center"/>
    </xf>
    <xf numFmtId="0" fontId="43" fillId="0" borderId="0" xfId="0" applyFont="1" applyAlignment="1">
      <alignment horizontal="justify" vertical="center"/>
    </xf>
    <xf numFmtId="0" fontId="37" fillId="0" borderId="0" xfId="0" applyFont="1" applyAlignment="1">
      <alignment horizontal="justify" vertical="center" wrapText="1"/>
    </xf>
    <xf numFmtId="0" fontId="0" fillId="0" borderId="0" xfId="0" applyAlignment="1">
      <alignment vertical="top" wrapText="1"/>
    </xf>
    <xf numFmtId="0" fontId="31" fillId="0" borderId="0" xfId="0" applyFont="1" applyAlignment="1">
      <alignment horizontal="justify" vertical="center" wrapText="1"/>
    </xf>
    <xf numFmtId="49" fontId="37" fillId="0" borderId="0" xfId="0" applyNumberFormat="1" applyFont="1" applyAlignment="1">
      <alignment horizontal="justify" vertical="center"/>
    </xf>
    <xf numFmtId="0" fontId="46" fillId="0" borderId="0" xfId="0" applyFont="1"/>
    <xf numFmtId="14" fontId="0" fillId="0" borderId="0" xfId="0" applyNumberFormat="1"/>
    <xf numFmtId="0" fontId="6" fillId="0" borderId="2" xfId="0" applyFont="1" applyBorder="1" applyAlignment="1">
      <alignment horizontal="center" vertical="center" wrapText="1"/>
    </xf>
    <xf numFmtId="0" fontId="47" fillId="0" borderId="2" xfId="0" applyFont="1" applyBorder="1" applyAlignment="1">
      <alignment horizontal="center" vertical="center" wrapText="1"/>
    </xf>
    <xf numFmtId="0" fontId="0" fillId="0" borderId="2" xfId="0" applyBorder="1" applyAlignment="1">
      <alignment horizontal="center" vertical="center" wrapText="1"/>
    </xf>
    <xf numFmtId="1" fontId="0" fillId="0" borderId="2" xfId="0" applyNumberFormat="1" applyFill="1" applyBorder="1" applyAlignment="1">
      <alignment horizontal="center"/>
    </xf>
    <xf numFmtId="1" fontId="0" fillId="0" borderId="2" xfId="0" applyNumberFormat="1" applyFill="1" applyBorder="1" applyAlignment="1">
      <alignment horizontal="center" vertical="center"/>
    </xf>
    <xf numFmtId="0" fontId="0" fillId="0" borderId="2" xfId="0" applyBorder="1"/>
    <xf numFmtId="0" fontId="0" fillId="0" borderId="10" xfId="0" applyBorder="1" applyAlignment="1">
      <alignment horizontal="center"/>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20" fillId="0" borderId="0" xfId="0" applyNumberFormat="1" applyFont="1" applyBorder="1" applyAlignment="1">
      <alignment horizontal="left"/>
    </xf>
    <xf numFmtId="0" fontId="31" fillId="0" borderId="0" xfId="0" applyNumberFormat="1" applyFont="1" applyBorder="1" applyAlignment="1">
      <alignment horizontal="left"/>
    </xf>
    <xf numFmtId="0" fontId="30" fillId="0" borderId="0" xfId="0" applyNumberFormat="1" applyFont="1" applyBorder="1" applyAlignment="1">
      <alignment horizontal="left"/>
    </xf>
    <xf numFmtId="0" fontId="31" fillId="0" borderId="0" xfId="0" applyNumberFormat="1" applyFont="1" applyBorder="1" applyAlignment="1">
      <alignment horizontal="right"/>
    </xf>
    <xf numFmtId="0" fontId="48" fillId="0" borderId="0" xfId="0" applyNumberFormat="1" applyFont="1" applyBorder="1" applyAlignment="1">
      <alignment horizontal="left"/>
    </xf>
    <xf numFmtId="0" fontId="48" fillId="0" borderId="0" xfId="0" applyNumberFormat="1" applyFont="1" applyBorder="1" applyAlignment="1">
      <alignment horizontal="center"/>
    </xf>
    <xf numFmtId="0" fontId="49" fillId="0" borderId="0" xfId="0" applyNumberFormat="1" applyFont="1" applyBorder="1" applyAlignment="1">
      <alignment horizontal="left"/>
    </xf>
    <xf numFmtId="0" fontId="27" fillId="0" borderId="0" xfId="0" applyNumberFormat="1" applyFont="1" applyBorder="1" applyAlignment="1">
      <alignment horizontal="left"/>
    </xf>
    <xf numFmtId="0" fontId="14" fillId="0" borderId="0" xfId="6" applyFont="1" applyAlignment="1" applyProtection="1">
      <alignment vertical="center"/>
    </xf>
    <xf numFmtId="0" fontId="14" fillId="0" borderId="0" xfId="6" applyFont="1" applyBorder="1" applyAlignment="1" applyProtection="1">
      <alignment vertical="center"/>
    </xf>
    <xf numFmtId="0" fontId="14" fillId="0" borderId="13" xfId="6" applyFont="1" applyBorder="1" applyAlignment="1" applyProtection="1">
      <alignment vertical="center"/>
    </xf>
    <xf numFmtId="49" fontId="14" fillId="0" borderId="0" xfId="7" applyFont="1" applyBorder="1" applyAlignment="1">
      <alignment horizontal="right" vertical="center"/>
    </xf>
    <xf numFmtId="0" fontId="14" fillId="0" borderId="28" xfId="8" applyFont="1" applyBorder="1" applyAlignment="1" applyProtection="1">
      <alignment horizontal="center" vertical="center" wrapText="1"/>
    </xf>
    <xf numFmtId="0" fontId="50" fillId="0" borderId="0" xfId="6" applyFont="1" applyBorder="1" applyAlignment="1" applyProtection="1">
      <alignment horizontal="center" vertical="center" wrapText="1"/>
    </xf>
    <xf numFmtId="49" fontId="14" fillId="0" borderId="28" xfId="7" applyNumberFormat="1" applyFont="1" applyBorder="1" applyAlignment="1" applyProtection="1">
      <alignment vertical="center"/>
    </xf>
    <xf numFmtId="49" fontId="14" fillId="7" borderId="25" xfId="7" applyFont="1" applyFill="1" applyBorder="1" applyAlignment="1">
      <alignment vertical="center" wrapText="1"/>
    </xf>
    <xf numFmtId="49" fontId="14" fillId="0" borderId="25" xfId="7" applyFont="1" applyBorder="1" applyAlignment="1">
      <alignment horizontal="center" vertical="center" wrapText="1"/>
    </xf>
    <xf numFmtId="166" fontId="14" fillId="3" borderId="25" xfId="7" applyNumberFormat="1" applyFont="1" applyFill="1" applyBorder="1" applyAlignment="1" applyProtection="1">
      <alignment horizontal="right" vertical="center"/>
    </xf>
    <xf numFmtId="49" fontId="14" fillId="0" borderId="25" xfId="7" applyFont="1" applyBorder="1" applyAlignment="1">
      <alignment horizontal="left" vertical="center" wrapText="1" indent="1"/>
    </xf>
    <xf numFmtId="166" fontId="14" fillId="2" borderId="25" xfId="7" applyNumberFormat="1" applyFont="1" applyFill="1" applyBorder="1" applyAlignment="1" applyProtection="1">
      <alignment horizontal="right" vertical="center"/>
      <protection locked="0"/>
    </xf>
    <xf numFmtId="49" fontId="51" fillId="0" borderId="27" xfId="7" applyNumberFormat="1" applyFont="1" applyBorder="1" applyAlignment="1" applyProtection="1">
      <alignment vertical="center"/>
    </xf>
    <xf numFmtId="49" fontId="14" fillId="0" borderId="13" xfId="7" applyFont="1" applyFill="1" applyBorder="1" applyAlignment="1" applyProtection="1">
      <alignment horizontal="left" vertical="center" wrapText="1" indent="1"/>
    </xf>
    <xf numFmtId="49" fontId="51" fillId="0" borderId="13" xfId="7" applyFont="1" applyFill="1" applyBorder="1" applyAlignment="1" applyProtection="1">
      <alignment horizontal="center" vertical="center" wrapText="1"/>
    </xf>
    <xf numFmtId="164" fontId="14" fillId="0" borderId="13" xfId="7" applyNumberFormat="1" applyFont="1" applyFill="1" applyBorder="1" applyAlignment="1" applyProtection="1">
      <alignment horizontal="right" vertical="center"/>
    </xf>
    <xf numFmtId="0" fontId="14" fillId="5" borderId="27" xfId="13" applyFont="1" applyFill="1" applyBorder="1" applyAlignment="1" applyProtection="1">
      <alignment horizontal="left" vertical="center"/>
    </xf>
    <xf numFmtId="0" fontId="0" fillId="8" borderId="28" xfId="14" applyNumberFormat="1" applyFont="1" applyFill="1" applyBorder="1" applyAlignment="1" applyProtection="1">
      <alignment horizontal="left" vertical="center" wrapText="1" indent="2"/>
    </xf>
    <xf numFmtId="0" fontId="14" fillId="0" borderId="27" xfId="7" applyNumberFormat="1" applyFont="1" applyBorder="1" applyAlignment="1">
      <alignment horizontal="center" vertical="center" wrapText="1"/>
    </xf>
    <xf numFmtId="166" fontId="14" fillId="3" borderId="27" xfId="7" applyNumberFormat="1" applyFont="1" applyFill="1" applyBorder="1" applyAlignment="1" applyProtection="1">
      <alignment horizontal="right" vertical="center"/>
    </xf>
    <xf numFmtId="166" fontId="14" fillId="2" borderId="27" xfId="7" applyNumberFormat="1" applyFont="1" applyFill="1" applyBorder="1" applyAlignment="1" applyProtection="1">
      <alignment horizontal="right" vertical="center"/>
      <protection locked="0"/>
    </xf>
    <xf numFmtId="166" fontId="14" fillId="2" borderId="28" xfId="7" applyNumberFormat="1" applyFont="1" applyFill="1" applyBorder="1" applyAlignment="1" applyProtection="1">
      <alignment horizontal="right" vertical="center"/>
      <protection locked="0"/>
    </xf>
    <xf numFmtId="49" fontId="52" fillId="9" borderId="27" xfId="0" applyNumberFormat="1" applyFont="1" applyFill="1" applyBorder="1" applyAlignment="1" applyProtection="1">
      <alignment horizontal="center" vertical="top"/>
    </xf>
    <xf numFmtId="0" fontId="52" fillId="9" borderId="29" xfId="0" applyFont="1" applyFill="1" applyBorder="1" applyAlignment="1" applyProtection="1">
      <alignment horizontal="left" vertical="center" indent="1"/>
    </xf>
    <xf numFmtId="0" fontId="52" fillId="9" borderId="29" xfId="0" applyFont="1" applyFill="1" applyBorder="1" applyAlignment="1" applyProtection="1">
      <alignment horizontal="center" vertical="top"/>
    </xf>
    <xf numFmtId="0" fontId="52" fillId="9" borderId="30" xfId="0" applyFont="1" applyFill="1" applyBorder="1" applyAlignment="1" applyProtection="1">
      <alignment horizontal="center" vertical="top"/>
    </xf>
    <xf numFmtId="164" fontId="14" fillId="0" borderId="25" xfId="7" applyNumberFormat="1" applyFont="1" applyFill="1" applyBorder="1" applyAlignment="1" applyProtection="1">
      <alignment horizontal="right" vertical="center"/>
    </xf>
    <xf numFmtId="49" fontId="14" fillId="7" borderId="25" xfId="7" applyFont="1" applyFill="1" applyBorder="1" applyAlignment="1">
      <alignment horizontal="left" vertical="center" wrapText="1"/>
    </xf>
    <xf numFmtId="49" fontId="14" fillId="0" borderId="25" xfId="7" applyFont="1" applyFill="1" applyBorder="1" applyAlignment="1" applyProtection="1">
      <alignment horizontal="center" vertical="center" wrapText="1"/>
    </xf>
    <xf numFmtId="49" fontId="14" fillId="0" borderId="25" xfId="7" applyFont="1" applyBorder="1" applyAlignment="1">
      <alignment horizontal="left" vertical="center" wrapText="1" indent="2"/>
    </xf>
    <xf numFmtId="49" fontId="14" fillId="0" borderId="25" xfId="7" applyFont="1" applyBorder="1" applyAlignment="1">
      <alignment horizontal="left" vertical="center" wrapText="1" indent="3"/>
    </xf>
    <xf numFmtId="0" fontId="52" fillId="9" borderId="27" xfId="0" applyFont="1" applyFill="1" applyBorder="1" applyAlignment="1" applyProtection="1">
      <alignment horizontal="center" vertical="top"/>
    </xf>
    <xf numFmtId="49" fontId="14" fillId="0" borderId="25" xfId="7" applyFont="1" applyFill="1" applyBorder="1" applyAlignment="1" applyProtection="1">
      <alignment horizontal="left" vertical="center" wrapText="1" indent="1"/>
    </xf>
    <xf numFmtId="166" fontId="14" fillId="0" borderId="25" xfId="7" applyNumberFormat="1" applyFont="1" applyFill="1" applyBorder="1" applyAlignment="1" applyProtection="1">
      <alignment horizontal="right" vertical="center"/>
    </xf>
    <xf numFmtId="49" fontId="14" fillId="0" borderId="28" xfId="6" applyNumberFormat="1" applyFont="1" applyBorder="1" applyAlignment="1" applyProtection="1">
      <alignment vertical="center"/>
    </xf>
    <xf numFmtId="166" fontId="14" fillId="2" borderId="25" xfId="6" applyNumberFormat="1" applyFont="1" applyFill="1" applyBorder="1" applyAlignment="1" applyProtection="1">
      <alignment horizontal="right" vertical="center"/>
      <protection locked="0"/>
    </xf>
    <xf numFmtId="166" fontId="14" fillId="3" borderId="25" xfId="6" applyNumberFormat="1" applyFont="1" applyFill="1" applyBorder="1" applyAlignment="1" applyProtection="1">
      <alignment horizontal="right" vertical="center"/>
    </xf>
    <xf numFmtId="166" fontId="14" fillId="3" borderId="25" xfId="9" applyNumberFormat="1" applyFont="1" applyFill="1" applyBorder="1" applyAlignment="1" applyProtection="1">
      <alignment horizontal="right" vertical="center"/>
    </xf>
    <xf numFmtId="49" fontId="14" fillId="0" borderId="25" xfId="7" applyFont="1" applyBorder="1" applyAlignment="1">
      <alignment horizontal="left" vertical="center" wrapText="1" indent="4"/>
    </xf>
    <xf numFmtId="166" fontId="14" fillId="2" borderId="25" xfId="9" applyNumberFormat="1" applyFont="1" applyFill="1" applyBorder="1" applyAlignment="1" applyProtection="1">
      <alignment horizontal="right" vertical="center"/>
      <protection locked="0"/>
    </xf>
    <xf numFmtId="166" fontId="14" fillId="2" borderId="25" xfId="6" applyNumberFormat="1" applyFont="1" applyFill="1" applyBorder="1" applyAlignment="1" applyProtection="1">
      <alignment horizontal="right" vertical="center" wrapText="1"/>
      <protection locked="0"/>
    </xf>
    <xf numFmtId="166" fontId="14" fillId="3" borderId="25" xfId="6" applyNumberFormat="1" applyFont="1" applyFill="1" applyBorder="1" applyAlignment="1" applyProtection="1">
      <alignment horizontal="right" vertical="center" wrapText="1"/>
    </xf>
    <xf numFmtId="0" fontId="14" fillId="0" borderId="0" xfId="6" applyFont="1" applyFill="1" applyBorder="1" applyAlignment="1" applyProtection="1">
      <alignment horizontal="center" vertical="center" wrapText="1"/>
    </xf>
    <xf numFmtId="0" fontId="14" fillId="0" borderId="0" xfId="6" applyFont="1" applyFill="1" applyBorder="1" applyAlignment="1" applyProtection="1">
      <alignment vertical="center"/>
    </xf>
    <xf numFmtId="0" fontId="15" fillId="0" borderId="0" xfId="0" applyFont="1" applyBorder="1" applyAlignment="1">
      <alignment horizontal="center"/>
    </xf>
    <xf numFmtId="14" fontId="15" fillId="0" borderId="2" xfId="0" applyNumberFormat="1" applyFont="1" applyBorder="1" applyAlignment="1">
      <alignment horizontal="center" vertical="center" wrapText="1"/>
    </xf>
    <xf numFmtId="0" fontId="15" fillId="0" borderId="17" xfId="0" applyFont="1" applyBorder="1" applyAlignment="1">
      <alignment horizontal="center" vertical="center"/>
    </xf>
    <xf numFmtId="1" fontId="2" fillId="0" borderId="2" xfId="12" applyNumberFormat="1" applyFill="1" applyBorder="1" applyAlignment="1">
      <alignment horizontal="center" vertical="center"/>
    </xf>
    <xf numFmtId="1" fontId="6" fillId="0" borderId="2" xfId="0" applyNumberFormat="1" applyFont="1" applyFill="1" applyBorder="1" applyAlignment="1">
      <alignment horizontal="center"/>
    </xf>
    <xf numFmtId="0" fontId="15" fillId="0" borderId="2" xfId="0" applyFont="1" applyFill="1" applyBorder="1" applyAlignment="1">
      <alignment horizontal="center" vertical="center"/>
    </xf>
    <xf numFmtId="0" fontId="8" fillId="0" borderId="0" xfId="0" applyFont="1" applyAlignment="1">
      <alignment wrapText="1"/>
    </xf>
    <xf numFmtId="0" fontId="8" fillId="0" borderId="0" xfId="0" applyFont="1" applyFill="1" applyAlignment="1">
      <alignment horizontal="left" vertical="top" wrapText="1"/>
    </xf>
    <xf numFmtId="0" fontId="15" fillId="0" borderId="16" xfId="0" applyFont="1" applyBorder="1" applyAlignment="1">
      <alignment horizontal="center" vertical="center" wrapText="1"/>
    </xf>
    <xf numFmtId="0" fontId="28" fillId="0" borderId="2" xfId="0" applyFont="1" applyFill="1" applyBorder="1" applyAlignment="1">
      <alignment horizontal="center" vertical="center"/>
    </xf>
    <xf numFmtId="0" fontId="0" fillId="0" borderId="2" xfId="0" applyFill="1" applyBorder="1" applyAlignment="1">
      <alignment horizontal="center"/>
    </xf>
    <xf numFmtId="1" fontId="2" fillId="0" borderId="10" xfId="12" applyNumberFormat="1" applyFill="1" applyBorder="1" applyAlignment="1">
      <alignment horizontal="center" vertical="center"/>
    </xf>
    <xf numFmtId="1" fontId="0" fillId="0" borderId="10" xfId="0" applyNumberFormat="1" applyFill="1" applyBorder="1" applyAlignment="1">
      <alignment horizontal="center" vertical="center"/>
    </xf>
    <xf numFmtId="0" fontId="1" fillId="0" borderId="0" xfId="15"/>
    <xf numFmtId="0" fontId="0" fillId="0" borderId="0" xfId="0" applyAlignment="1"/>
    <xf numFmtId="0" fontId="14" fillId="0" borderId="27" xfId="8" applyFont="1" applyBorder="1" applyAlignment="1" applyProtection="1">
      <alignment horizontal="center" vertical="center" wrapText="1"/>
    </xf>
    <xf numFmtId="0" fontId="8" fillId="0" borderId="0" xfId="0" applyFont="1" applyAlignment="1">
      <alignment wrapText="1"/>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15" fillId="0" borderId="16" xfId="0" applyFont="1" applyBorder="1" applyAlignment="1">
      <alignment horizontal="center" vertical="center"/>
    </xf>
    <xf numFmtId="0" fontId="0" fillId="0" borderId="2" xfId="0" applyBorder="1" applyAlignment="1">
      <alignment horizontal="center"/>
    </xf>
    <xf numFmtId="0" fontId="8" fillId="0" borderId="0" xfId="0" applyFont="1" applyAlignment="1">
      <alignment horizontal="left" vertical="top" wrapText="1"/>
    </xf>
    <xf numFmtId="0" fontId="15" fillId="0" borderId="10" xfId="0" applyFont="1" applyBorder="1" applyAlignment="1">
      <alignment horizontal="center" vertical="center"/>
    </xf>
    <xf numFmtId="0" fontId="15" fillId="0" borderId="3" xfId="0" applyFont="1" applyBorder="1" applyAlignment="1">
      <alignment horizontal="center" vertical="center"/>
    </xf>
    <xf numFmtId="0" fontId="15" fillId="0" borderId="16" xfId="0" applyFont="1" applyBorder="1" applyAlignment="1">
      <alignment horizontal="center" vertical="center"/>
    </xf>
    <xf numFmtId="0" fontId="22" fillId="0" borderId="3" xfId="0" applyFont="1" applyBorder="1" applyAlignment="1">
      <alignment horizontal="center" vertical="center"/>
    </xf>
    <xf numFmtId="0" fontId="15" fillId="0" borderId="2" xfId="0" applyFont="1" applyBorder="1" applyAlignment="1">
      <alignment horizontal="center" vertical="center"/>
    </xf>
    <xf numFmtId="0" fontId="15" fillId="0" borderId="10"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3" xfId="0" applyFont="1" applyBorder="1" applyAlignment="1">
      <alignment horizontal="center" vertical="center" shrinkToFit="1"/>
    </xf>
    <xf numFmtId="0" fontId="25" fillId="0" borderId="10"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13" fillId="0" borderId="0" xfId="6" applyFont="1" applyBorder="1" applyAlignment="1" applyProtection="1">
      <alignment horizontal="right" vertical="center"/>
    </xf>
    <xf numFmtId="49" fontId="14" fillId="0" borderId="0" xfId="7" applyFont="1" applyBorder="1" applyAlignment="1" applyProtection="1">
      <alignment vertical="center"/>
    </xf>
    <xf numFmtId="0" fontId="55" fillId="5" borderId="0" xfId="13" applyFont="1" applyFill="1" applyBorder="1" applyAlignment="1" applyProtection="1">
      <alignment horizontal="center" vertical="center" wrapText="1"/>
    </xf>
    <xf numFmtId="166" fontId="14" fillId="2" borderId="28" xfId="6" applyNumberFormat="1" applyFont="1" applyFill="1" applyBorder="1" applyAlignment="1" applyProtection="1">
      <alignment horizontal="right" vertical="center" wrapText="1"/>
      <protection locked="0"/>
    </xf>
    <xf numFmtId="1" fontId="6" fillId="0" borderId="2" xfId="0" applyNumberFormat="1" applyFont="1" applyBorder="1" applyAlignment="1">
      <alignment horizontal="center" vertical="center"/>
    </xf>
    <xf numFmtId="1" fontId="56" fillId="0" borderId="2" xfId="11" applyNumberFormat="1" applyFont="1" applyBorder="1" applyAlignment="1">
      <alignment horizontal="center" vertical="center"/>
    </xf>
    <xf numFmtId="1"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1" fontId="56" fillId="0" borderId="2" xfId="11" applyNumberFormat="1" applyFont="1" applyFill="1" applyBorder="1" applyAlignment="1">
      <alignment horizontal="center" vertical="center"/>
    </xf>
    <xf numFmtId="0" fontId="0" fillId="0" borderId="32" xfId="0" applyBorder="1"/>
    <xf numFmtId="0" fontId="0" fillId="0" borderId="33" xfId="0" applyBorder="1"/>
    <xf numFmtId="0" fontId="0" fillId="0" borderId="34" xfId="0" applyBorder="1"/>
    <xf numFmtId="0" fontId="0" fillId="0" borderId="35" xfId="0" applyBorder="1"/>
    <xf numFmtId="166" fontId="0" fillId="0" borderId="32" xfId="0" applyNumberFormat="1" applyBorder="1"/>
    <xf numFmtId="0" fontId="0" fillId="0" borderId="35" xfId="0" applyNumberFormat="1" applyBorder="1"/>
    <xf numFmtId="0" fontId="0" fillId="0" borderId="36" xfId="0" applyBorder="1"/>
    <xf numFmtId="0" fontId="0" fillId="0" borderId="40" xfId="0" applyBorder="1"/>
    <xf numFmtId="166" fontId="0" fillId="0" borderId="40" xfId="0" applyNumberFormat="1" applyBorder="1"/>
    <xf numFmtId="0" fontId="0" fillId="0" borderId="41" xfId="0" applyNumberFormat="1" applyBorder="1"/>
    <xf numFmtId="0" fontId="0" fillId="0" borderId="37" xfId="0" applyBorder="1"/>
    <xf numFmtId="0" fontId="0" fillId="0" borderId="38" xfId="0" applyBorder="1"/>
    <xf numFmtId="166" fontId="0" fillId="0" borderId="37" xfId="0" applyNumberFormat="1" applyBorder="1"/>
    <xf numFmtId="0" fontId="0" fillId="0" borderId="39" xfId="0" applyNumberFormat="1" applyBorder="1"/>
    <xf numFmtId="0" fontId="0" fillId="0" borderId="32" xfId="0" pivotButton="1" applyBorder="1"/>
    <xf numFmtId="0" fontId="8" fillId="0" borderId="0" xfId="0" applyFont="1" applyAlignment="1"/>
    <xf numFmtId="0" fontId="15" fillId="0" borderId="0" xfId="0" applyFont="1" applyFill="1" applyAlignment="1"/>
    <xf numFmtId="0" fontId="21" fillId="0" borderId="0" xfId="0" applyFont="1" applyFill="1"/>
    <xf numFmtId="0" fontId="21" fillId="5" borderId="0" xfId="0" applyFont="1" applyFill="1"/>
    <xf numFmtId="0" fontId="15" fillId="0" borderId="0" xfId="0" applyFont="1" applyFill="1" applyAlignment="1">
      <alignment vertical="center"/>
    </xf>
    <xf numFmtId="0" fontId="8" fillId="0" borderId="0" xfId="0" applyFont="1" applyAlignment="1">
      <alignment horizontal="left"/>
    </xf>
    <xf numFmtId="0" fontId="23" fillId="5" borderId="0" xfId="0" applyFont="1" applyFill="1" applyAlignment="1">
      <alignment vertical="center"/>
    </xf>
    <xf numFmtId="0" fontId="23" fillId="0" borderId="0" xfId="0" applyFont="1" applyAlignment="1">
      <alignment vertical="center"/>
    </xf>
    <xf numFmtId="0" fontId="23" fillId="0" borderId="0" xfId="0" applyFont="1" applyFill="1" applyAlignment="1">
      <alignment vertical="center"/>
    </xf>
    <xf numFmtId="0" fontId="22" fillId="5" borderId="2" xfId="0" applyFont="1" applyFill="1" applyBorder="1" applyAlignment="1">
      <alignment horizontal="center" vertical="center"/>
    </xf>
    <xf numFmtId="0" fontId="22" fillId="0" borderId="2" xfId="0" applyFont="1" applyBorder="1" applyAlignment="1">
      <alignment horizontal="center" vertical="center"/>
    </xf>
    <xf numFmtId="0" fontId="25" fillId="0" borderId="2" xfId="0" applyFont="1" applyBorder="1" applyAlignment="1">
      <alignment horizontal="center" vertical="center" wrapText="1" readingOrder="1"/>
    </xf>
    <xf numFmtId="0" fontId="25" fillId="5" borderId="2" xfId="0" applyFont="1" applyFill="1" applyBorder="1" applyAlignment="1">
      <alignment horizontal="center" vertical="center"/>
    </xf>
    <xf numFmtId="0" fontId="25" fillId="0" borderId="3" xfId="0" applyFont="1" applyBorder="1" applyAlignment="1">
      <alignment horizontal="center" vertical="center" wrapText="1" shrinkToFit="1"/>
    </xf>
    <xf numFmtId="0" fontId="20" fillId="0" borderId="2" xfId="0" applyFont="1" applyBorder="1"/>
    <xf numFmtId="0" fontId="27" fillId="5" borderId="2" xfId="0" applyFont="1" applyFill="1" applyBorder="1" applyAlignment="1">
      <alignment horizontal="center" vertical="center"/>
    </xf>
    <xf numFmtId="0" fontId="27" fillId="0" borderId="2" xfId="0" applyFont="1" applyBorder="1" applyAlignment="1">
      <alignment horizontal="center" vertical="center"/>
    </xf>
    <xf numFmtId="0" fontId="20" fillId="0" borderId="2" xfId="0" applyFont="1" applyBorder="1" applyAlignment="1">
      <alignment horizontal="center" vertical="center"/>
    </xf>
    <xf numFmtId="0" fontId="20" fillId="0" borderId="10" xfId="0" applyFont="1" applyBorder="1"/>
    <xf numFmtId="0" fontId="15" fillId="0" borderId="2" xfId="0" applyFont="1" applyBorder="1"/>
    <xf numFmtId="0" fontId="15" fillId="0" borderId="17" xfId="0" applyFont="1" applyBorder="1" applyAlignment="1">
      <alignment horizontal="center" vertical="top" wrapText="1"/>
    </xf>
    <xf numFmtId="0" fontId="15" fillId="0" borderId="17" xfId="0" applyFont="1" applyBorder="1" applyAlignment="1">
      <alignment horizontal="center" vertical="center" wrapText="1"/>
    </xf>
    <xf numFmtId="0" fontId="15" fillId="0" borderId="2" xfId="0" applyFont="1" applyBorder="1" applyAlignment="1">
      <alignment vertical="center"/>
    </xf>
    <xf numFmtId="0" fontId="15" fillId="0" borderId="0" xfId="0" applyFont="1" applyAlignment="1">
      <alignment vertical="center"/>
    </xf>
    <xf numFmtId="0" fontId="15" fillId="5" borderId="17" xfId="0" applyFont="1" applyFill="1" applyBorder="1" applyAlignment="1">
      <alignment horizontal="center" vertical="top" wrapText="1"/>
    </xf>
    <xf numFmtId="0" fontId="15" fillId="5" borderId="2" xfId="0" applyFont="1" applyFill="1" applyBorder="1"/>
    <xf numFmtId="0" fontId="15" fillId="5" borderId="2" xfId="0" applyFont="1" applyFill="1" applyBorder="1" applyAlignment="1">
      <alignment horizontal="center" vertical="center"/>
    </xf>
    <xf numFmtId="0" fontId="15" fillId="0" borderId="0" xfId="0" applyFont="1" applyBorder="1" applyAlignment="1">
      <alignment horizontal="center" vertical="top" wrapText="1"/>
    </xf>
    <xf numFmtId="0" fontId="15" fillId="0" borderId="0" xfId="0" applyFont="1" applyBorder="1"/>
    <xf numFmtId="0" fontId="15" fillId="0" borderId="0" xfId="0" applyFont="1" applyBorder="1" applyAlignment="1">
      <alignment horizontal="center" vertical="center"/>
    </xf>
    <xf numFmtId="0" fontId="15" fillId="0" borderId="0" xfId="0" applyFont="1" applyBorder="1" applyAlignment="1">
      <alignment horizontal="center" vertical="center" wrapText="1"/>
    </xf>
    <xf numFmtId="0" fontId="15" fillId="5" borderId="0"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23" xfId="0" applyFont="1" applyBorder="1" applyAlignment="1">
      <alignment horizontal="center" vertical="top" wrapText="1"/>
    </xf>
    <xf numFmtId="0" fontId="25" fillId="5" borderId="3" xfId="0" applyFont="1" applyFill="1" applyBorder="1" applyAlignment="1">
      <alignment horizontal="center" vertical="center"/>
    </xf>
    <xf numFmtId="0" fontId="25" fillId="0" borderId="3" xfId="0" applyFont="1" applyBorder="1" applyAlignment="1">
      <alignment horizontal="center" vertical="center"/>
    </xf>
    <xf numFmtId="0" fontId="21" fillId="0" borderId="3" xfId="0" applyFont="1" applyFill="1" applyBorder="1" applyAlignment="1">
      <alignment horizontal="center" vertical="center"/>
    </xf>
    <xf numFmtId="0" fontId="15" fillId="0" borderId="23" xfId="0" applyFont="1" applyBorder="1" applyAlignment="1">
      <alignment horizontal="center" vertical="center" wrapText="1"/>
    </xf>
    <xf numFmtId="0" fontId="15" fillId="0" borderId="22" xfId="0" applyFont="1" applyBorder="1" applyAlignment="1">
      <alignment horizontal="center" vertical="top" wrapText="1"/>
    </xf>
    <xf numFmtId="0" fontId="25" fillId="5" borderId="10" xfId="0" applyFont="1" applyFill="1" applyBorder="1" applyAlignment="1">
      <alignment horizontal="center" vertical="center"/>
    </xf>
    <xf numFmtId="0" fontId="25" fillId="0" borderId="10" xfId="0" applyFont="1" applyBorder="1" applyAlignment="1">
      <alignment horizontal="center" vertical="center"/>
    </xf>
    <xf numFmtId="0" fontId="25" fillId="5" borderId="17" xfId="0" applyFont="1" applyFill="1" applyBorder="1" applyAlignment="1">
      <alignment horizontal="center" vertical="center"/>
    </xf>
    <xf numFmtId="0" fontId="25" fillId="0" borderId="0" xfId="0" applyFont="1" applyAlignment="1">
      <alignment horizontal="center" vertical="center"/>
    </xf>
    <xf numFmtId="0" fontId="25" fillId="5" borderId="2" xfId="0" applyFont="1" applyFill="1" applyBorder="1" applyAlignment="1">
      <alignment horizontal="center" vertical="center" wrapText="1"/>
    </xf>
    <xf numFmtId="0" fontId="15" fillId="5" borderId="0" xfId="0" applyFont="1" applyFill="1" applyBorder="1"/>
    <xf numFmtId="0" fontId="15" fillId="0" borderId="0" xfId="0" applyFont="1" applyFill="1" applyBorder="1"/>
    <xf numFmtId="0" fontId="25" fillId="5" borderId="2" xfId="0" applyFont="1" applyFill="1" applyBorder="1"/>
    <xf numFmtId="0" fontId="25" fillId="0" borderId="2" xfId="0" applyFont="1" applyBorder="1"/>
    <xf numFmtId="0" fontId="25" fillId="0" borderId="2" xfId="0" applyFont="1" applyFill="1" applyBorder="1" applyAlignment="1"/>
    <xf numFmtId="0" fontId="15" fillId="0" borderId="2" xfId="0" applyFont="1" applyFill="1" applyBorder="1" applyAlignment="1">
      <alignment horizontal="center" vertical="top" wrapText="1"/>
    </xf>
    <xf numFmtId="0" fontId="15" fillId="0" borderId="0" xfId="0" applyFont="1" applyBorder="1" applyAlignment="1">
      <alignment horizontal="center" vertical="center" wrapText="1" shrinkToFit="1"/>
    </xf>
    <xf numFmtId="0" fontId="25" fillId="0" borderId="2" xfId="0" applyFont="1" applyBorder="1" applyAlignment="1">
      <alignment horizontal="center" vertical="top" wrapText="1"/>
    </xf>
    <xf numFmtId="0" fontId="15" fillId="4" borderId="17" xfId="0" applyFont="1" applyFill="1" applyBorder="1" applyAlignment="1">
      <alignment horizontal="center" vertical="top" wrapText="1"/>
    </xf>
    <xf numFmtId="0" fontId="25" fillId="4" borderId="2" xfId="0" applyFont="1" applyFill="1" applyBorder="1" applyAlignment="1">
      <alignment horizontal="center" vertical="center"/>
    </xf>
    <xf numFmtId="0" fontId="15" fillId="4" borderId="2" xfId="0" applyFont="1" applyFill="1" applyBorder="1" applyAlignment="1">
      <alignment horizontal="center" vertical="center"/>
    </xf>
    <xf numFmtId="0" fontId="25" fillId="0" borderId="17" xfId="0" applyFont="1" applyBorder="1" applyAlignment="1">
      <alignment horizontal="center" vertical="top" wrapText="1"/>
    </xf>
    <xf numFmtId="0" fontId="53" fillId="0" borderId="2" xfId="0" applyFont="1" applyFill="1" applyBorder="1"/>
    <xf numFmtId="0" fontId="25" fillId="0" borderId="22" xfId="0" applyFont="1" applyBorder="1" applyAlignment="1">
      <alignment horizontal="center" vertical="top" wrapText="1"/>
    </xf>
    <xf numFmtId="0" fontId="15" fillId="0" borderId="3" xfId="0" applyFont="1" applyBorder="1" applyAlignment="1">
      <alignment horizontal="center" vertical="center" wrapText="1" shrinkToFit="1"/>
    </xf>
    <xf numFmtId="0" fontId="25" fillId="5" borderId="22" xfId="0" applyFont="1" applyFill="1" applyBorder="1" applyAlignment="1">
      <alignment horizontal="center" vertical="center"/>
    </xf>
    <xf numFmtId="0" fontId="15" fillId="4" borderId="0" xfId="0" applyFont="1" applyFill="1"/>
    <xf numFmtId="0" fontId="15" fillId="4" borderId="0" xfId="0" applyFont="1" applyFill="1" applyAlignment="1"/>
    <xf numFmtId="0" fontId="19" fillId="4" borderId="0" xfId="0" applyFont="1" applyFill="1" applyAlignment="1"/>
    <xf numFmtId="0" fontId="8" fillId="4" borderId="0" xfId="0" applyFont="1" applyFill="1" applyAlignment="1"/>
    <xf numFmtId="0" fontId="15" fillId="4" borderId="0" xfId="0" applyFont="1" applyFill="1" applyAlignment="1">
      <alignment vertical="center"/>
    </xf>
    <xf numFmtId="0" fontId="22" fillId="5" borderId="0" xfId="0" applyFont="1" applyFill="1"/>
    <xf numFmtId="0" fontId="22" fillId="0" borderId="0" xfId="0" applyFont="1" applyFill="1"/>
    <xf numFmtId="0" fontId="22" fillId="4" borderId="0" xfId="0" applyFont="1" applyFill="1"/>
    <xf numFmtId="0" fontId="23" fillId="4" borderId="0" xfId="0" applyFont="1" applyFill="1" applyAlignment="1">
      <alignment vertical="center"/>
    </xf>
    <xf numFmtId="0" fontId="22" fillId="4" borderId="2" xfId="0" applyFont="1" applyFill="1" applyBorder="1" applyAlignment="1">
      <alignment horizontal="center" vertical="center"/>
    </xf>
    <xf numFmtId="0" fontId="20" fillId="0" borderId="2" xfId="0" applyFont="1" applyFill="1" applyBorder="1"/>
    <xf numFmtId="0" fontId="27" fillId="4" borderId="2"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10" xfId="0" applyFont="1" applyFill="1" applyBorder="1"/>
    <xf numFmtId="0" fontId="21" fillId="4" borderId="2" xfId="0" applyFont="1" applyFill="1" applyBorder="1" applyAlignment="1">
      <alignment horizontal="center" vertical="center"/>
    </xf>
    <xf numFmtId="0" fontId="21" fillId="4" borderId="0" xfId="0" applyFont="1" applyFill="1"/>
    <xf numFmtId="0" fontId="15" fillId="4" borderId="2" xfId="0" applyFont="1" applyFill="1" applyBorder="1" applyAlignment="1">
      <alignment horizontal="center" vertical="top" wrapText="1"/>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15" fillId="4" borderId="0" xfId="0" applyFont="1" applyFill="1" applyBorder="1" applyAlignment="1">
      <alignment horizontal="center" vertical="center"/>
    </xf>
    <xf numFmtId="0" fontId="25" fillId="4" borderId="3" xfId="0" applyFont="1" applyFill="1" applyBorder="1" applyAlignment="1">
      <alignment horizontal="center" vertical="center"/>
    </xf>
    <xf numFmtId="0" fontId="25" fillId="4" borderId="2" xfId="0" applyFont="1" applyFill="1" applyBorder="1" applyAlignment="1">
      <alignment horizontal="center" vertical="center" wrapText="1"/>
    </xf>
    <xf numFmtId="0" fontId="25" fillId="4" borderId="2" xfId="0" applyFont="1" applyFill="1" applyBorder="1"/>
    <xf numFmtId="0" fontId="15" fillId="4" borderId="2" xfId="0" applyFont="1" applyFill="1" applyBorder="1"/>
    <xf numFmtId="0" fontId="25" fillId="4" borderId="0" xfId="0" applyFont="1" applyFill="1"/>
    <xf numFmtId="0" fontId="15" fillId="4" borderId="0" xfId="0" applyFont="1" applyFill="1" applyBorder="1"/>
    <xf numFmtId="0" fontId="8" fillId="0" borderId="0" xfId="0" applyFont="1" applyBorder="1" applyAlignment="1">
      <alignment vertical="top" wrapText="1"/>
    </xf>
    <xf numFmtId="0" fontId="0" fillId="0" borderId="0" xfId="0" applyBorder="1" applyAlignment="1">
      <alignment horizontal="center"/>
    </xf>
    <xf numFmtId="0" fontId="8" fillId="0" borderId="0" xfId="0" applyFont="1" applyFill="1" applyAlignment="1">
      <alignment horizontal="left" vertical="top" wrapText="1"/>
    </xf>
    <xf numFmtId="49" fontId="20" fillId="0" borderId="19" xfId="0" applyNumberFormat="1" applyFont="1" applyBorder="1" applyAlignment="1">
      <alignment horizontal="center" vertical="top"/>
    </xf>
    <xf numFmtId="0" fontId="20" fillId="0" borderId="19" xfId="0" applyNumberFormat="1" applyFont="1" applyBorder="1" applyAlignment="1">
      <alignment horizontal="left" vertical="top" wrapText="1"/>
    </xf>
    <xf numFmtId="0" fontId="20" fillId="0" borderId="16" xfId="0" applyNumberFormat="1" applyFont="1" applyBorder="1" applyAlignment="1">
      <alignment horizontal="center" vertical="top"/>
    </xf>
    <xf numFmtId="0" fontId="20" fillId="0" borderId="19" xfId="0" applyNumberFormat="1" applyFont="1" applyBorder="1" applyAlignment="1">
      <alignment horizontal="center" vertical="top"/>
    </xf>
    <xf numFmtId="0" fontId="20" fillId="0" borderId="17" xfId="0" applyNumberFormat="1" applyFont="1" applyBorder="1" applyAlignment="1">
      <alignment horizontal="center" vertical="top"/>
    </xf>
    <xf numFmtId="0" fontId="20" fillId="0" borderId="0" xfId="0" applyNumberFormat="1" applyFont="1" applyBorder="1" applyAlignment="1">
      <alignment horizontal="left" vertical="top" wrapText="1"/>
    </xf>
    <xf numFmtId="0" fontId="30" fillId="0" borderId="0" xfId="0" applyNumberFormat="1" applyFont="1" applyBorder="1" applyAlignment="1">
      <alignment horizontal="left" wrapText="1"/>
    </xf>
    <xf numFmtId="0" fontId="48" fillId="0" borderId="0" xfId="0" applyNumberFormat="1" applyFont="1" applyBorder="1" applyAlignment="1">
      <alignment horizontal="center"/>
    </xf>
    <xf numFmtId="0" fontId="48" fillId="0" borderId="0" xfId="0" applyNumberFormat="1" applyFont="1" applyBorder="1" applyAlignment="1">
      <alignment horizontal="center" wrapText="1"/>
    </xf>
    <xf numFmtId="0" fontId="20" fillId="0" borderId="19" xfId="0" applyNumberFormat="1" applyFont="1" applyBorder="1" applyAlignment="1">
      <alignment horizontal="center" vertical="center"/>
    </xf>
    <xf numFmtId="0" fontId="20" fillId="0" borderId="17" xfId="0" applyNumberFormat="1" applyFont="1" applyBorder="1" applyAlignment="1">
      <alignment horizontal="center" vertical="center"/>
    </xf>
    <xf numFmtId="0" fontId="20" fillId="0" borderId="16" xfId="0" applyNumberFormat="1" applyFont="1" applyBorder="1" applyAlignment="1">
      <alignment horizontal="center" vertical="center" wrapText="1"/>
    </xf>
    <xf numFmtId="0" fontId="20" fillId="0" borderId="19" xfId="0" applyNumberFormat="1" applyFont="1" applyBorder="1" applyAlignment="1">
      <alignment horizontal="center" vertical="center" wrapText="1"/>
    </xf>
    <xf numFmtId="0" fontId="20" fillId="0" borderId="17" xfId="0" applyNumberFormat="1" applyFont="1" applyBorder="1" applyAlignment="1">
      <alignment horizontal="center" vertical="center" wrapText="1"/>
    </xf>
    <xf numFmtId="0" fontId="49" fillId="0" borderId="0" xfId="0" applyNumberFormat="1" applyFont="1" applyBorder="1" applyAlignment="1">
      <alignment horizontal="justify" wrapText="1"/>
    </xf>
    <xf numFmtId="0" fontId="27" fillId="0" borderId="0" xfId="0" applyNumberFormat="1" applyFont="1" applyBorder="1" applyAlignment="1">
      <alignment horizontal="justify" wrapText="1"/>
    </xf>
    <xf numFmtId="0" fontId="20" fillId="0" borderId="16" xfId="0" applyNumberFormat="1" applyFont="1" applyBorder="1" applyAlignment="1">
      <alignment horizontal="center" vertical="top" wrapText="1"/>
    </xf>
    <xf numFmtId="0" fontId="20" fillId="0" borderId="19" xfId="0" applyNumberFormat="1" applyFont="1" applyBorder="1" applyAlignment="1">
      <alignment horizontal="center" vertical="top" wrapText="1"/>
    </xf>
    <xf numFmtId="0" fontId="20" fillId="0" borderId="17" xfId="0" applyNumberFormat="1" applyFont="1" applyBorder="1" applyAlignment="1">
      <alignment horizontal="center" vertical="top" wrapText="1"/>
    </xf>
    <xf numFmtId="0" fontId="20" fillId="0" borderId="17" xfId="0" applyNumberFormat="1" applyFont="1" applyBorder="1" applyAlignment="1">
      <alignment horizontal="left" vertical="top" wrapText="1"/>
    </xf>
    <xf numFmtId="0" fontId="20" fillId="0" borderId="19" xfId="0" applyNumberFormat="1" applyFont="1" applyBorder="1" applyAlignment="1">
      <alignment horizontal="left" vertical="top" wrapText="1" indent="1"/>
    </xf>
    <xf numFmtId="0" fontId="20" fillId="0" borderId="17" xfId="0" applyNumberFormat="1" applyFont="1" applyBorder="1" applyAlignment="1">
      <alignment horizontal="left" vertical="top" wrapText="1" indent="1"/>
    </xf>
    <xf numFmtId="0" fontId="20" fillId="0" borderId="20" xfId="0" applyNumberFormat="1" applyFont="1" applyBorder="1" applyAlignment="1">
      <alignment horizontal="center" vertical="center" wrapText="1"/>
    </xf>
    <xf numFmtId="0" fontId="20" fillId="0" borderId="22" xfId="0" applyNumberFormat="1" applyFont="1" applyBorder="1" applyAlignment="1">
      <alignment horizontal="center" vertical="center" wrapText="1"/>
    </xf>
    <xf numFmtId="0" fontId="20" fillId="0" borderId="21" xfId="0" applyNumberFormat="1" applyFont="1" applyBorder="1" applyAlignment="1">
      <alignment horizontal="center" vertical="center" wrapText="1"/>
    </xf>
    <xf numFmtId="0" fontId="20" fillId="0" borderId="23" xfId="0" applyNumberFormat="1" applyFont="1" applyBorder="1" applyAlignment="1">
      <alignment horizontal="center" vertical="center" wrapText="1"/>
    </xf>
    <xf numFmtId="49" fontId="14" fillId="6" borderId="27" xfId="7" applyFont="1" applyFill="1" applyBorder="1" applyAlignment="1">
      <alignment horizontal="center" vertical="center"/>
    </xf>
    <xf numFmtId="49" fontId="14" fillId="6" borderId="29" xfId="7" applyFont="1" applyFill="1" applyBorder="1" applyAlignment="1">
      <alignment horizontal="center" vertical="center"/>
    </xf>
    <xf numFmtId="49" fontId="14" fillId="6" borderId="30" xfId="7" applyFont="1" applyFill="1" applyBorder="1" applyAlignment="1">
      <alignment horizontal="center" vertical="center"/>
    </xf>
    <xf numFmtId="0" fontId="14" fillId="0" borderId="25" xfId="8" applyFont="1" applyBorder="1" applyAlignment="1" applyProtection="1">
      <alignment horizontal="center" vertical="center" wrapText="1"/>
    </xf>
    <xf numFmtId="0" fontId="14" fillId="0" borderId="24" xfId="8" applyFont="1" applyBorder="1" applyAlignment="1" applyProtection="1">
      <alignment horizontal="center" vertical="center" wrapText="1"/>
    </xf>
    <xf numFmtId="0" fontId="13" fillId="0" borderId="13" xfId="5" applyFont="1" applyFill="1" applyBorder="1" applyAlignment="1" applyProtection="1">
      <alignment horizontal="left" vertical="center" wrapText="1"/>
    </xf>
    <xf numFmtId="0" fontId="14" fillId="0" borderId="24" xfId="6" applyFont="1" applyBorder="1" applyAlignment="1" applyProtection="1">
      <alignment horizontal="center" vertical="center" wrapText="1"/>
    </xf>
    <xf numFmtId="0" fontId="14" fillId="0" borderId="26" xfId="6" applyFont="1" applyBorder="1" applyAlignment="1" applyProtection="1">
      <alignment horizontal="center" vertical="center" wrapText="1"/>
    </xf>
    <xf numFmtId="0" fontId="14" fillId="0" borderId="27" xfId="8" applyFont="1" applyBorder="1" applyAlignment="1" applyProtection="1">
      <alignment horizontal="center" vertical="center" wrapText="1"/>
    </xf>
    <xf numFmtId="0" fontId="15" fillId="0" borderId="0" xfId="0" applyFont="1" applyAlignment="1">
      <alignment vertical="justify" wrapText="1"/>
    </xf>
    <xf numFmtId="0" fontId="15" fillId="0" borderId="0" xfId="0" applyFont="1" applyAlignment="1">
      <alignment horizontal="center"/>
    </xf>
    <xf numFmtId="0" fontId="8" fillId="0" borderId="0" xfId="0" applyFont="1" applyAlignment="1">
      <alignment horizontal="center" wrapText="1"/>
    </xf>
    <xf numFmtId="0" fontId="15" fillId="0" borderId="0" xfId="0" applyNumberFormat="1" applyFont="1" applyAlignment="1">
      <alignment vertical="justify" wrapText="1"/>
    </xf>
    <xf numFmtId="0" fontId="0" fillId="0" borderId="0" xfId="0" applyNumberFormat="1" applyAlignment="1"/>
    <xf numFmtId="0" fontId="8" fillId="0" borderId="0" xfId="0" applyFont="1" applyAlignment="1">
      <alignment wrapText="1"/>
    </xf>
    <xf numFmtId="0" fontId="9" fillId="0" borderId="0" xfId="0" applyFont="1" applyAlignment="1">
      <alignment horizontal="center" vertical="center"/>
    </xf>
    <xf numFmtId="0" fontId="15" fillId="0" borderId="0" xfId="0" applyFont="1" applyAlignment="1">
      <alignment horizontal="center" vertical="center"/>
    </xf>
    <xf numFmtId="0" fontId="8" fillId="0" borderId="0" xfId="0" applyFont="1" applyAlignment="1">
      <alignment vertical="top" wrapText="1"/>
    </xf>
    <xf numFmtId="0" fontId="8" fillId="0" borderId="0" xfId="0" applyFont="1" applyAlignment="1">
      <alignment horizontal="center"/>
    </xf>
    <xf numFmtId="0" fontId="8" fillId="0" borderId="11" xfId="0" applyFont="1" applyBorder="1" applyAlignment="1">
      <alignment horizontal="center" vertical="top"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center" vertical="center" textRotation="90" wrapText="1"/>
    </xf>
    <xf numFmtId="0" fontId="19" fillId="0" borderId="5" xfId="0" applyFont="1" applyBorder="1" applyAlignment="1">
      <alignment horizontal="center" vertical="center" textRotation="90" wrapText="1"/>
    </xf>
    <xf numFmtId="0" fontId="15"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0" xfId="0" applyFont="1" applyBorder="1" applyAlignment="1">
      <alignment horizontal="center" vertical="center" wrapText="1"/>
    </xf>
    <xf numFmtId="0" fontId="15" fillId="0" borderId="3" xfId="0" applyFont="1" applyBorder="1" applyAlignment="1">
      <alignment horizontal="center" vertical="center" wrapText="1"/>
    </xf>
    <xf numFmtId="0" fontId="26" fillId="0" borderId="2"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0" xfId="0" applyFont="1" applyBorder="1" applyAlignment="1">
      <alignment horizontal="center" vertical="center"/>
    </xf>
    <xf numFmtId="0" fontId="25" fillId="0" borderId="3" xfId="0" applyFont="1" applyBorder="1" applyAlignment="1">
      <alignment horizontal="center" vertical="center"/>
    </xf>
    <xf numFmtId="0" fontId="22" fillId="0" borderId="10"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5" fillId="0" borderId="2" xfId="0" applyFont="1" applyBorder="1" applyAlignment="1">
      <alignment horizontal="center" vertical="center"/>
    </xf>
    <xf numFmtId="0" fontId="25" fillId="0" borderId="2" xfId="0" applyNumberFormat="1" applyFont="1" applyBorder="1" applyAlignment="1">
      <alignment horizontal="center" vertical="center" wrapText="1"/>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5" fillId="0" borderId="10" xfId="0" applyNumberFormat="1" applyFont="1" applyBorder="1" applyAlignment="1">
      <alignment horizontal="center" vertical="center" wrapText="1"/>
    </xf>
    <xf numFmtId="0" fontId="25" fillId="0" borderId="3" xfId="0" applyNumberFormat="1" applyFont="1" applyBorder="1" applyAlignment="1">
      <alignment horizontal="center" vertical="center" wrapText="1"/>
    </xf>
    <xf numFmtId="0" fontId="15" fillId="4" borderId="16" xfId="0" applyFont="1" applyFill="1" applyBorder="1" applyAlignment="1">
      <alignment horizontal="center" vertical="center"/>
    </xf>
    <xf numFmtId="0" fontId="15" fillId="4" borderId="17" xfId="0" applyFont="1" applyFill="1" applyBorder="1" applyAlignment="1">
      <alignment horizontal="center" vertical="center"/>
    </xf>
    <xf numFmtId="0" fontId="15" fillId="0" borderId="15" xfId="0" applyFont="1" applyBorder="1" applyAlignment="1">
      <alignment horizontal="center" vertical="center"/>
    </xf>
    <xf numFmtId="0" fontId="15" fillId="0" borderId="23" xfId="0" applyFont="1" applyBorder="1" applyAlignment="1">
      <alignment horizontal="center" vertical="center"/>
    </xf>
    <xf numFmtId="0" fontId="25" fillId="0" borderId="12" xfId="0" applyFont="1" applyBorder="1" applyAlignment="1">
      <alignment horizontal="center" vertical="center" wrapText="1"/>
    </xf>
    <xf numFmtId="0" fontId="15" fillId="0" borderId="10" xfId="0" applyFont="1" applyBorder="1" applyAlignment="1">
      <alignment horizontal="center" vertical="center"/>
    </xf>
    <xf numFmtId="0" fontId="15" fillId="0" borderId="3" xfId="0" applyFont="1" applyBorder="1" applyAlignment="1">
      <alignment horizontal="center" vertical="center"/>
    </xf>
    <xf numFmtId="0" fontId="15" fillId="0" borderId="16"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21" xfId="0" applyFont="1" applyBorder="1" applyAlignment="1">
      <alignment horizontal="center" vertical="center"/>
    </xf>
    <xf numFmtId="0" fontId="15" fillId="0" borderId="19" xfId="0" applyFont="1" applyBorder="1" applyAlignment="1">
      <alignment horizontal="center" vertical="center"/>
    </xf>
    <xf numFmtId="0" fontId="25"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8" fillId="0" borderId="2" xfId="0" applyFont="1" applyBorder="1" applyAlignment="1">
      <alignment horizontal="center" vertical="center" wrapText="1"/>
    </xf>
    <xf numFmtId="0" fontId="15"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xf>
    <xf numFmtId="0" fontId="15" fillId="0" borderId="10" xfId="0" applyFont="1" applyBorder="1" applyAlignment="1">
      <alignment horizontal="center" vertical="center" wrapText="1" readingOrder="1"/>
    </xf>
    <xf numFmtId="0" fontId="15" fillId="0" borderId="12" xfId="0" applyFont="1" applyBorder="1" applyAlignment="1">
      <alignment horizontal="center" vertical="center" wrapText="1" readingOrder="1"/>
    </xf>
    <xf numFmtId="0" fontId="15" fillId="0" borderId="10"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12" xfId="0" applyFont="1" applyBorder="1" applyAlignment="1">
      <alignment horizontal="center" vertical="center"/>
    </xf>
    <xf numFmtId="0" fontId="25" fillId="0" borderId="10" xfId="0" applyFont="1" applyBorder="1" applyAlignment="1">
      <alignment horizontal="center" vertical="center" wrapText="1" shrinkToFit="1"/>
    </xf>
    <xf numFmtId="0" fontId="25" fillId="0" borderId="12" xfId="0" applyFont="1" applyBorder="1" applyAlignment="1">
      <alignment horizontal="center" vertical="center" wrapText="1" shrinkToFit="1"/>
    </xf>
    <xf numFmtId="0" fontId="25" fillId="0" borderId="3" xfId="0" applyFont="1" applyBorder="1" applyAlignment="1">
      <alignment horizontal="center" vertical="center" wrapText="1" shrinkToFit="1"/>
    </xf>
    <xf numFmtId="0" fontId="22" fillId="0" borderId="18"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23" xfId="0" applyFont="1" applyBorder="1" applyAlignment="1">
      <alignment horizontal="center" vertical="center" wrapText="1"/>
    </xf>
    <xf numFmtId="0" fontId="15" fillId="5" borderId="19" xfId="0" applyFont="1" applyFill="1" applyBorder="1" applyAlignment="1">
      <alignment horizontal="center" vertical="center"/>
    </xf>
    <xf numFmtId="0" fontId="25" fillId="0" borderId="10"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15" fillId="0" borderId="3" xfId="0" applyFont="1" applyBorder="1" applyAlignment="1">
      <alignment horizontal="center" vertical="center" wrapText="1" readingOrder="1"/>
    </xf>
    <xf numFmtId="0" fontId="25" fillId="0" borderId="10" xfId="0" applyFont="1" applyBorder="1" applyAlignment="1">
      <alignment horizontal="center" vertical="center" shrinkToFit="1"/>
    </xf>
    <xf numFmtId="0" fontId="25" fillId="0" borderId="3" xfId="0" applyFont="1" applyBorder="1" applyAlignment="1">
      <alignment horizontal="center" vertical="center" shrinkToFit="1"/>
    </xf>
    <xf numFmtId="0" fontId="15" fillId="4" borderId="10" xfId="0" applyFont="1" applyFill="1" applyBorder="1" applyAlignment="1">
      <alignment horizontal="center" vertical="center" wrapText="1" readingOrder="1"/>
    </xf>
    <xf numFmtId="0" fontId="15" fillId="4" borderId="3" xfId="0" applyFont="1" applyFill="1" applyBorder="1" applyAlignment="1">
      <alignment horizontal="center" vertical="center" wrapText="1" readingOrder="1"/>
    </xf>
    <xf numFmtId="0" fontId="25" fillId="4" borderId="10" xfId="0" applyFont="1" applyFill="1" applyBorder="1" applyAlignment="1">
      <alignment horizontal="center" vertical="center" shrinkToFit="1"/>
    </xf>
    <xf numFmtId="0" fontId="25" fillId="4" borderId="3" xfId="0" applyFont="1" applyFill="1" applyBorder="1" applyAlignment="1">
      <alignment horizontal="center" vertical="center" shrinkToFit="1"/>
    </xf>
    <xf numFmtId="0" fontId="26" fillId="0" borderId="10" xfId="0" applyFont="1" applyBorder="1" applyAlignment="1">
      <alignment horizontal="center" vertical="center" wrapText="1"/>
    </xf>
    <xf numFmtId="0" fontId="26" fillId="0" borderId="3" xfId="0" applyFont="1" applyBorder="1" applyAlignment="1">
      <alignment horizontal="center" vertical="center" wrapText="1"/>
    </xf>
    <xf numFmtId="0" fontId="15" fillId="0" borderId="2" xfId="0" applyFont="1" applyBorder="1" applyAlignment="1">
      <alignment horizontal="center" vertical="center"/>
    </xf>
    <xf numFmtId="0" fontId="26" fillId="0" borderId="2" xfId="0" applyFont="1" applyBorder="1" applyAlignment="1">
      <alignment horizontal="center" vertical="center" wrapText="1" readingOrder="1"/>
    </xf>
    <xf numFmtId="0" fontId="25" fillId="0" borderId="12" xfId="0" applyFont="1" applyBorder="1" applyAlignment="1">
      <alignment horizontal="center" vertical="center" shrinkToFit="1"/>
    </xf>
    <xf numFmtId="0" fontId="25" fillId="0" borderId="12" xfId="0" applyFont="1" applyBorder="1" applyAlignment="1">
      <alignment horizontal="center" vertical="center"/>
    </xf>
    <xf numFmtId="0" fontId="25" fillId="0" borderId="18"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23" xfId="0" applyFont="1" applyBorder="1" applyAlignment="1">
      <alignment horizontal="center" vertical="center" wrapText="1"/>
    </xf>
    <xf numFmtId="0" fontId="15" fillId="4" borderId="19" xfId="0" applyFont="1" applyFill="1" applyBorder="1" applyAlignment="1">
      <alignment horizontal="center" vertical="center"/>
    </xf>
    <xf numFmtId="0" fontId="26" fillId="0" borderId="18" xfId="0" applyFont="1" applyFill="1" applyBorder="1" applyAlignment="1">
      <alignment horizontal="center" vertical="center" wrapText="1"/>
    </xf>
    <xf numFmtId="0" fontId="26" fillId="0" borderId="20" xfId="0" applyFont="1" applyFill="1" applyBorder="1" applyAlignment="1">
      <alignment horizontal="center" vertical="center" wrapText="1"/>
    </xf>
    <xf numFmtId="0" fontId="26" fillId="0" borderId="22"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21" xfId="0" applyFont="1" applyFill="1" applyBorder="1" applyAlignment="1">
      <alignment horizontal="center" vertical="center" wrapText="1"/>
    </xf>
    <xf numFmtId="0" fontId="26" fillId="0" borderId="23" xfId="0" applyFont="1" applyFill="1" applyBorder="1" applyAlignment="1">
      <alignment horizontal="center" vertical="center" wrapText="1"/>
    </xf>
    <xf numFmtId="0" fontId="20" fillId="0" borderId="16" xfId="0" applyFont="1" applyFill="1" applyBorder="1" applyAlignment="1">
      <alignment horizontal="center" vertical="center"/>
    </xf>
    <xf numFmtId="0" fontId="20" fillId="0" borderId="17" xfId="0" applyFont="1" applyFill="1" applyBorder="1" applyAlignment="1">
      <alignment horizontal="center" vertical="center"/>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26" fillId="4" borderId="18" xfId="0" applyFont="1" applyFill="1" applyBorder="1" applyAlignment="1">
      <alignment horizontal="center" vertical="center" wrapText="1"/>
    </xf>
    <xf numFmtId="0" fontId="26" fillId="4" borderId="20" xfId="0" applyFont="1" applyFill="1" applyBorder="1" applyAlignment="1">
      <alignment horizontal="center" vertical="center" wrapText="1"/>
    </xf>
    <xf numFmtId="0" fontId="26" fillId="4" borderId="22"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6" fillId="4" borderId="21" xfId="0" applyFont="1" applyFill="1" applyBorder="1" applyAlignment="1">
      <alignment horizontal="center" vertical="center" wrapText="1"/>
    </xf>
    <xf numFmtId="0" fontId="26" fillId="4" borderId="23" xfId="0" applyFont="1" applyFill="1" applyBorder="1" applyAlignment="1">
      <alignment horizontal="center" vertical="center" wrapText="1"/>
    </xf>
    <xf numFmtId="0" fontId="22" fillId="4" borderId="16" xfId="0" applyFont="1" applyFill="1" applyBorder="1" applyAlignment="1">
      <alignment horizontal="center" vertical="center"/>
    </xf>
    <xf numFmtId="0" fontId="22" fillId="4" borderId="17" xfId="0" applyFont="1" applyFill="1" applyBorder="1" applyAlignment="1">
      <alignment horizontal="center" vertical="center"/>
    </xf>
    <xf numFmtId="0" fontId="15" fillId="0" borderId="12" xfId="0" applyFont="1" applyBorder="1" applyAlignment="1">
      <alignment horizontal="center" vertical="center" wrapText="1"/>
    </xf>
    <xf numFmtId="0" fontId="22" fillId="0" borderId="15" xfId="0" applyFont="1" applyBorder="1" applyAlignment="1">
      <alignment horizontal="center" vertical="center"/>
    </xf>
    <xf numFmtId="0" fontId="22" fillId="0" borderId="23" xfId="0" applyFont="1" applyBorder="1" applyAlignment="1">
      <alignment horizontal="center" vertical="center"/>
    </xf>
    <xf numFmtId="0" fontId="54" fillId="4" borderId="18" xfId="0" applyFont="1" applyFill="1" applyBorder="1" applyAlignment="1">
      <alignment horizontal="center" vertical="center" wrapText="1"/>
    </xf>
    <xf numFmtId="0" fontId="54" fillId="4" borderId="20" xfId="0" applyFont="1" applyFill="1" applyBorder="1" applyAlignment="1">
      <alignment horizontal="center" vertical="center" wrapText="1"/>
    </xf>
    <xf numFmtId="0" fontId="54" fillId="4" borderId="15" xfId="0" applyFont="1" applyFill="1" applyBorder="1" applyAlignment="1">
      <alignment horizontal="center" vertical="center" wrapText="1"/>
    </xf>
    <xf numFmtId="0" fontId="54" fillId="4" borderId="21" xfId="0" applyFont="1" applyFill="1" applyBorder="1" applyAlignment="1">
      <alignment horizontal="center" vertical="center" wrapText="1"/>
    </xf>
    <xf numFmtId="0" fontId="8" fillId="5" borderId="0" xfId="0" applyFont="1" applyFill="1" applyAlignment="1">
      <alignment horizontal="left"/>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8" fillId="0" borderId="2" xfId="0" applyFont="1" applyBorder="1" applyAlignment="1">
      <alignment horizontal="center" vertical="center" textRotation="90" wrapText="1"/>
    </xf>
    <xf numFmtId="0" fontId="9" fillId="0" borderId="0" xfId="0" applyFont="1" applyFill="1" applyAlignment="1">
      <alignment horizontal="center" vertical="center" wrapText="1"/>
    </xf>
    <xf numFmtId="0" fontId="15" fillId="0" borderId="0" xfId="0" applyFont="1" applyFill="1" applyAlignment="1">
      <alignment horizontal="center" vertical="center" wrapText="1"/>
    </xf>
    <xf numFmtId="0" fontId="0" fillId="0" borderId="10" xfId="0" applyBorder="1" applyAlignment="1">
      <alignment horizontal="center" wrapText="1"/>
    </xf>
    <xf numFmtId="0" fontId="0" fillId="0" borderId="3" xfId="0" applyBorder="1" applyAlignment="1">
      <alignment horizont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wrapText="1"/>
    </xf>
    <xf numFmtId="0" fontId="37" fillId="0" borderId="0" xfId="0" applyFont="1" applyAlignment="1">
      <alignment horizontal="justify" vertical="center" wrapText="1"/>
    </xf>
    <xf numFmtId="0" fontId="8" fillId="0" borderId="0" xfId="0" applyFont="1" applyAlignment="1">
      <alignment vertical="center" wrapText="1"/>
    </xf>
    <xf numFmtId="0" fontId="8" fillId="0" borderId="0" xfId="0" applyFont="1" applyAlignment="1">
      <alignment horizontal="left" vertical="top" wrapText="1"/>
    </xf>
    <xf numFmtId="0" fontId="0" fillId="0" borderId="0" xfId="0" applyAlignment="1">
      <alignment horizontal="left" vertical="top"/>
    </xf>
    <xf numFmtId="0" fontId="19" fillId="0" borderId="0" xfId="0" applyFont="1" applyAlignment="1">
      <alignment horizontal="justify" vertical="center"/>
    </xf>
    <xf numFmtId="0" fontId="15" fillId="0" borderId="0" xfId="0" applyFont="1" applyAlignment="1"/>
    <xf numFmtId="0" fontId="19" fillId="0" borderId="0" xfId="0" applyFont="1" applyAlignment="1">
      <alignment vertical="top" wrapText="1"/>
    </xf>
    <xf numFmtId="0" fontId="8" fillId="0" borderId="2" xfId="0" applyFont="1" applyBorder="1" applyAlignment="1">
      <alignment horizontal="center" vertical="top" wrapText="1"/>
    </xf>
    <xf numFmtId="0" fontId="0" fillId="0" borderId="2" xfId="0" applyBorder="1" applyAlignment="1">
      <alignment horizontal="center" vertical="top" wrapText="1"/>
    </xf>
    <xf numFmtId="0" fontId="8" fillId="0" borderId="10" xfId="0" applyFont="1" applyBorder="1" applyAlignment="1">
      <alignment horizontal="center" vertical="top" wrapText="1"/>
    </xf>
    <xf numFmtId="0" fontId="0" fillId="0" borderId="12" xfId="0" applyBorder="1" applyAlignment="1">
      <alignment horizontal="center" vertical="top" wrapText="1"/>
    </xf>
    <xf numFmtId="0" fontId="0" fillId="0" borderId="3" xfId="0" applyBorder="1" applyAlignment="1">
      <alignment horizontal="center" vertical="top" wrapText="1"/>
    </xf>
    <xf numFmtId="0" fontId="0" fillId="0" borderId="0" xfId="0" applyAlignment="1">
      <alignment wrapText="1"/>
    </xf>
    <xf numFmtId="0" fontId="8" fillId="0" borderId="0" xfId="0" applyFont="1" applyAlignment="1">
      <alignment vertical="center"/>
    </xf>
  </cellXfs>
  <cellStyles count="16">
    <cellStyle name="Гиперссылка" xfId="10" builtinId="8"/>
    <cellStyle name="Заголовок" xfId="1"/>
    <cellStyle name="ЗаголовокСтолбца" xfId="2"/>
    <cellStyle name="Значение" xfId="3"/>
    <cellStyle name="Обычный" xfId="0" builtinId="0"/>
    <cellStyle name="Обычный 10" xfId="7"/>
    <cellStyle name="Обычный 2" xfId="11"/>
    <cellStyle name="Обычный 3" xfId="15"/>
    <cellStyle name="Обычный_MINENERGO.340.PRIL79(v0.1)" xfId="13"/>
    <cellStyle name="Обычный_акт" xfId="12"/>
    <cellStyle name="Обычный_ЖКУ_проект3" xfId="14"/>
    <cellStyle name="Обычный_Полезный отпуск электроэнергии и мощности, реализуемой по регулируемым ценам" xfId="6"/>
    <cellStyle name="Обычный_Продажа" xfId="9"/>
    <cellStyle name="Обычный_Сведения об отпуске (передаче) электроэнергии потребителям распределительными сетевыми организациями" xfId="8"/>
    <cellStyle name="Обычный_Шаблон по источникам для Модуля Реестр (2)" xfId="5"/>
    <cellStyle name="Формула"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1.xml"/><Relationship Id="rId30"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8" Type="http://schemas.openxmlformats.org/officeDocument/2006/relationships/image" Target="../media/image27.png"/><Relationship Id="rId13" Type="http://schemas.openxmlformats.org/officeDocument/2006/relationships/image" Target="../media/image32.png"/><Relationship Id="rId18" Type="http://schemas.openxmlformats.org/officeDocument/2006/relationships/image" Target="../media/image37.png"/><Relationship Id="rId3" Type="http://schemas.openxmlformats.org/officeDocument/2006/relationships/image" Target="../media/image22.png"/><Relationship Id="rId21" Type="http://schemas.openxmlformats.org/officeDocument/2006/relationships/image" Target="../media/image40.png"/><Relationship Id="rId7" Type="http://schemas.openxmlformats.org/officeDocument/2006/relationships/image" Target="../media/image26.png"/><Relationship Id="rId12" Type="http://schemas.openxmlformats.org/officeDocument/2006/relationships/image" Target="../media/image31.png"/><Relationship Id="rId17" Type="http://schemas.openxmlformats.org/officeDocument/2006/relationships/image" Target="../media/image36.png"/><Relationship Id="rId2" Type="http://schemas.openxmlformats.org/officeDocument/2006/relationships/image" Target="../media/image21.png"/><Relationship Id="rId16" Type="http://schemas.openxmlformats.org/officeDocument/2006/relationships/image" Target="../media/image35.png"/><Relationship Id="rId20" Type="http://schemas.openxmlformats.org/officeDocument/2006/relationships/image" Target="../media/image39.png"/><Relationship Id="rId1" Type="http://schemas.openxmlformats.org/officeDocument/2006/relationships/image" Target="../media/image20.jpeg"/><Relationship Id="rId6" Type="http://schemas.openxmlformats.org/officeDocument/2006/relationships/image" Target="../media/image25.png"/><Relationship Id="rId11" Type="http://schemas.openxmlformats.org/officeDocument/2006/relationships/image" Target="../media/image30.png"/><Relationship Id="rId5" Type="http://schemas.openxmlformats.org/officeDocument/2006/relationships/image" Target="../media/image24.png"/><Relationship Id="rId15" Type="http://schemas.openxmlformats.org/officeDocument/2006/relationships/image" Target="../media/image34.png"/><Relationship Id="rId10" Type="http://schemas.openxmlformats.org/officeDocument/2006/relationships/image" Target="../media/image29.png"/><Relationship Id="rId19" Type="http://schemas.openxmlformats.org/officeDocument/2006/relationships/image" Target="../media/image38.png"/><Relationship Id="rId4" Type="http://schemas.openxmlformats.org/officeDocument/2006/relationships/image" Target="../media/image23.png"/><Relationship Id="rId9" Type="http://schemas.openxmlformats.org/officeDocument/2006/relationships/image" Target="../media/image28.png"/><Relationship Id="rId14" Type="http://schemas.openxmlformats.org/officeDocument/2006/relationships/image" Target="../media/image33.png"/><Relationship Id="rId22" Type="http://schemas.openxmlformats.org/officeDocument/2006/relationships/image" Target="../media/image41.png"/></Relationships>
</file>

<file path=xl/drawings/_rels/drawing3.xml.rels><?xml version="1.0" encoding="UTF-8" standalone="yes"?>
<Relationships xmlns="http://schemas.openxmlformats.org/package/2006/relationships"><Relationship Id="rId8" Type="http://schemas.openxmlformats.org/officeDocument/2006/relationships/image" Target="../media/image50.png"/><Relationship Id="rId13" Type="http://schemas.openxmlformats.org/officeDocument/2006/relationships/image" Target="../media/image55.png"/><Relationship Id="rId18" Type="http://schemas.openxmlformats.org/officeDocument/2006/relationships/image" Target="../media/image60.png"/><Relationship Id="rId26" Type="http://schemas.openxmlformats.org/officeDocument/2006/relationships/image" Target="../media/image68.png"/><Relationship Id="rId3" Type="http://schemas.openxmlformats.org/officeDocument/2006/relationships/image" Target="../media/image45.png"/><Relationship Id="rId21" Type="http://schemas.openxmlformats.org/officeDocument/2006/relationships/image" Target="../media/image63.png"/><Relationship Id="rId34" Type="http://schemas.openxmlformats.org/officeDocument/2006/relationships/image" Target="../media/image76.png"/><Relationship Id="rId7" Type="http://schemas.openxmlformats.org/officeDocument/2006/relationships/image" Target="../media/image49.png"/><Relationship Id="rId12" Type="http://schemas.openxmlformats.org/officeDocument/2006/relationships/image" Target="../media/image54.png"/><Relationship Id="rId17" Type="http://schemas.openxmlformats.org/officeDocument/2006/relationships/image" Target="../media/image59.png"/><Relationship Id="rId25" Type="http://schemas.openxmlformats.org/officeDocument/2006/relationships/image" Target="../media/image67.png"/><Relationship Id="rId33" Type="http://schemas.openxmlformats.org/officeDocument/2006/relationships/image" Target="../media/image75.png"/><Relationship Id="rId2" Type="http://schemas.openxmlformats.org/officeDocument/2006/relationships/image" Target="../media/image44.png"/><Relationship Id="rId16" Type="http://schemas.openxmlformats.org/officeDocument/2006/relationships/image" Target="../media/image58.png"/><Relationship Id="rId20" Type="http://schemas.openxmlformats.org/officeDocument/2006/relationships/image" Target="../media/image62.png"/><Relationship Id="rId29" Type="http://schemas.openxmlformats.org/officeDocument/2006/relationships/image" Target="../media/image71.png"/><Relationship Id="rId1" Type="http://schemas.openxmlformats.org/officeDocument/2006/relationships/image" Target="../media/image43.png"/><Relationship Id="rId6" Type="http://schemas.openxmlformats.org/officeDocument/2006/relationships/image" Target="../media/image48.png"/><Relationship Id="rId11" Type="http://schemas.openxmlformats.org/officeDocument/2006/relationships/image" Target="../media/image53.png"/><Relationship Id="rId24" Type="http://schemas.openxmlformats.org/officeDocument/2006/relationships/image" Target="../media/image66.png"/><Relationship Id="rId32" Type="http://schemas.openxmlformats.org/officeDocument/2006/relationships/image" Target="../media/image74.png"/><Relationship Id="rId5" Type="http://schemas.openxmlformats.org/officeDocument/2006/relationships/image" Target="../media/image47.png"/><Relationship Id="rId15" Type="http://schemas.openxmlformats.org/officeDocument/2006/relationships/image" Target="../media/image57.png"/><Relationship Id="rId23" Type="http://schemas.openxmlformats.org/officeDocument/2006/relationships/image" Target="../media/image65.png"/><Relationship Id="rId28" Type="http://schemas.openxmlformats.org/officeDocument/2006/relationships/image" Target="../media/image70.png"/><Relationship Id="rId10" Type="http://schemas.openxmlformats.org/officeDocument/2006/relationships/image" Target="../media/image52.png"/><Relationship Id="rId19" Type="http://schemas.openxmlformats.org/officeDocument/2006/relationships/image" Target="../media/image61.png"/><Relationship Id="rId31" Type="http://schemas.openxmlformats.org/officeDocument/2006/relationships/image" Target="../media/image73.png"/><Relationship Id="rId4" Type="http://schemas.openxmlformats.org/officeDocument/2006/relationships/image" Target="../media/image46.png"/><Relationship Id="rId9" Type="http://schemas.openxmlformats.org/officeDocument/2006/relationships/image" Target="../media/image51.png"/><Relationship Id="rId14" Type="http://schemas.openxmlformats.org/officeDocument/2006/relationships/image" Target="../media/image56.png"/><Relationship Id="rId22" Type="http://schemas.openxmlformats.org/officeDocument/2006/relationships/image" Target="../media/image64.png"/><Relationship Id="rId27" Type="http://schemas.openxmlformats.org/officeDocument/2006/relationships/image" Target="../media/image69.png"/><Relationship Id="rId30" Type="http://schemas.openxmlformats.org/officeDocument/2006/relationships/image" Target="../media/image72.png"/></Relationships>
</file>

<file path=xl/drawings/_rels/drawing4.xml.rels><?xml version="1.0" encoding="UTF-8" standalone="yes"?>
<Relationships xmlns="http://schemas.openxmlformats.org/package/2006/relationships"><Relationship Id="rId3" Type="http://schemas.openxmlformats.org/officeDocument/2006/relationships/image" Target="../media/image79.png"/><Relationship Id="rId2" Type="http://schemas.openxmlformats.org/officeDocument/2006/relationships/image" Target="../media/image78.png"/><Relationship Id="rId1" Type="http://schemas.openxmlformats.org/officeDocument/2006/relationships/image" Target="../media/image77.png"/><Relationship Id="rId4" Type="http://schemas.openxmlformats.org/officeDocument/2006/relationships/image" Target="../media/image80.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xdr:colOff>
          <xdr:row>1370</xdr:row>
          <xdr:rowOff>171450</xdr:rowOff>
        </xdr:from>
        <xdr:to>
          <xdr:col>0</xdr:col>
          <xdr:colOff>5591175</xdr:colOff>
          <xdr:row>1371</xdr:row>
          <xdr:rowOff>561975</xdr:rowOff>
        </xdr:to>
        <xdr:sp macro="" textlink="">
          <xdr:nvSpPr>
            <xdr:cNvPr id="3110" name="Object 38" hidden="1">
              <a:extLst>
                <a:ext uri="{63B3BB69-23CF-44E3-9099-C40C66FF867C}">
                  <a14:compatExt spid="_x0000_s311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104775</xdr:colOff>
          <xdr:row>1371</xdr:row>
          <xdr:rowOff>1162050</xdr:rowOff>
        </xdr:from>
        <xdr:to>
          <xdr:col>0</xdr:col>
          <xdr:colOff>1190625</xdr:colOff>
          <xdr:row>1371</xdr:row>
          <xdr:rowOff>1628775</xdr:rowOff>
        </xdr:to>
        <xdr:sp macro="" textlink="">
          <xdr:nvSpPr>
            <xdr:cNvPr id="3109" name="Object 37" hidden="1">
              <a:extLst>
                <a:ext uri="{63B3BB69-23CF-44E3-9099-C40C66FF867C}">
                  <a14:compatExt spid="_x0000_s310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1371</xdr:row>
          <xdr:rowOff>2705100</xdr:rowOff>
        </xdr:from>
        <xdr:to>
          <xdr:col>0</xdr:col>
          <xdr:colOff>638175</xdr:colOff>
          <xdr:row>1371</xdr:row>
          <xdr:rowOff>3181350</xdr:rowOff>
        </xdr:to>
        <xdr:sp macro="" textlink="">
          <xdr:nvSpPr>
            <xdr:cNvPr id="3108" name="Object 36" hidden="1">
              <a:extLst>
                <a:ext uri="{63B3BB69-23CF-44E3-9099-C40C66FF867C}">
                  <a14:compatExt spid="_x0000_s310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1373</xdr:row>
          <xdr:rowOff>0</xdr:rowOff>
        </xdr:from>
        <xdr:to>
          <xdr:col>0</xdr:col>
          <xdr:colOff>533400</xdr:colOff>
          <xdr:row>1373</xdr:row>
          <xdr:rowOff>390525</xdr:rowOff>
        </xdr:to>
        <xdr:sp macro="" textlink="">
          <xdr:nvSpPr>
            <xdr:cNvPr id="3107" name="Object 35" hidden="1">
              <a:extLst>
                <a:ext uri="{63B3BB69-23CF-44E3-9099-C40C66FF867C}">
                  <a14:compatExt spid="_x0000_s310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1374</xdr:row>
          <xdr:rowOff>0</xdr:rowOff>
        </xdr:from>
        <xdr:to>
          <xdr:col>0</xdr:col>
          <xdr:colOff>800100</xdr:colOff>
          <xdr:row>1374</xdr:row>
          <xdr:rowOff>266700</xdr:rowOff>
        </xdr:to>
        <xdr:sp macro="" textlink="">
          <xdr:nvSpPr>
            <xdr:cNvPr id="3106" name="Object 34" hidden="1">
              <a:extLst>
                <a:ext uri="{63B3BB69-23CF-44E3-9099-C40C66FF867C}">
                  <a14:compatExt spid="_x0000_s310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1375</xdr:row>
          <xdr:rowOff>0</xdr:rowOff>
        </xdr:from>
        <xdr:to>
          <xdr:col>0</xdr:col>
          <xdr:colOff>876300</xdr:colOff>
          <xdr:row>1375</xdr:row>
          <xdr:rowOff>314325</xdr:rowOff>
        </xdr:to>
        <xdr:sp macro="" textlink="">
          <xdr:nvSpPr>
            <xdr:cNvPr id="3105" name="Object 33" hidden="1">
              <a:extLst>
                <a:ext uri="{63B3BB69-23CF-44E3-9099-C40C66FF867C}">
                  <a14:compatExt spid="_x0000_s310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1376</xdr:row>
          <xdr:rowOff>0</xdr:rowOff>
        </xdr:from>
        <xdr:to>
          <xdr:col>0</xdr:col>
          <xdr:colOff>676275</xdr:colOff>
          <xdr:row>1376</xdr:row>
          <xdr:rowOff>342900</xdr:rowOff>
        </xdr:to>
        <xdr:sp macro="" textlink="">
          <xdr:nvSpPr>
            <xdr:cNvPr id="3104" name="Object 32" hidden="1">
              <a:extLst>
                <a:ext uri="{63B3BB69-23CF-44E3-9099-C40C66FF867C}">
                  <a14:compatExt spid="_x0000_s310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1382</xdr:row>
          <xdr:rowOff>0</xdr:rowOff>
        </xdr:from>
        <xdr:to>
          <xdr:col>0</xdr:col>
          <xdr:colOff>4552950</xdr:colOff>
          <xdr:row>1383</xdr:row>
          <xdr:rowOff>190500</xdr:rowOff>
        </xdr:to>
        <xdr:sp macro="" textlink="">
          <xdr:nvSpPr>
            <xdr:cNvPr id="3103" name="Object 31" hidden="1">
              <a:extLst>
                <a:ext uri="{63B3BB69-23CF-44E3-9099-C40C66FF867C}">
                  <a14:compatExt spid="_x0000_s310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1384</xdr:row>
          <xdr:rowOff>0</xdr:rowOff>
        </xdr:from>
        <xdr:to>
          <xdr:col>0</xdr:col>
          <xdr:colOff>733425</xdr:colOff>
          <xdr:row>1384</xdr:row>
          <xdr:rowOff>257175</xdr:rowOff>
        </xdr:to>
        <xdr:sp macro="" textlink="">
          <xdr:nvSpPr>
            <xdr:cNvPr id="3102" name="Object 30" hidden="1">
              <a:extLst>
                <a:ext uri="{63B3BB69-23CF-44E3-9099-C40C66FF867C}">
                  <a14:compatExt spid="_x0000_s310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1385</xdr:row>
          <xdr:rowOff>0</xdr:rowOff>
        </xdr:from>
        <xdr:to>
          <xdr:col>0</xdr:col>
          <xdr:colOff>714375</xdr:colOff>
          <xdr:row>1385</xdr:row>
          <xdr:rowOff>257175</xdr:rowOff>
        </xdr:to>
        <xdr:sp macro="" textlink="">
          <xdr:nvSpPr>
            <xdr:cNvPr id="3101" name="Object 29" hidden="1">
              <a:extLst>
                <a:ext uri="{63B3BB69-23CF-44E3-9099-C40C66FF867C}">
                  <a14:compatExt spid="_x0000_s310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1386</xdr:row>
          <xdr:rowOff>0</xdr:rowOff>
        </xdr:from>
        <xdr:to>
          <xdr:col>0</xdr:col>
          <xdr:colOff>561975</xdr:colOff>
          <xdr:row>1386</xdr:row>
          <xdr:rowOff>257175</xdr:rowOff>
        </xdr:to>
        <xdr:sp macro="" textlink="">
          <xdr:nvSpPr>
            <xdr:cNvPr id="3100" name="Object 28" hidden="1">
              <a:extLst>
                <a:ext uri="{63B3BB69-23CF-44E3-9099-C40C66FF867C}">
                  <a14:compatExt spid="_x0000_s3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1417</xdr:row>
          <xdr:rowOff>0</xdr:rowOff>
        </xdr:from>
        <xdr:to>
          <xdr:col>0</xdr:col>
          <xdr:colOff>2085975</xdr:colOff>
          <xdr:row>1418</xdr:row>
          <xdr:rowOff>381000</xdr:rowOff>
        </xdr:to>
        <xdr:sp macro="" textlink="">
          <xdr:nvSpPr>
            <xdr:cNvPr id="3099" name="Object 27" hidden="1">
              <a:extLst>
                <a:ext uri="{63B3BB69-23CF-44E3-9099-C40C66FF867C}">
                  <a14:compatExt spid="_x0000_s309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1419</xdr:row>
          <xdr:rowOff>0</xdr:rowOff>
        </xdr:from>
        <xdr:to>
          <xdr:col>0</xdr:col>
          <xdr:colOff>314325</xdr:colOff>
          <xdr:row>1419</xdr:row>
          <xdr:rowOff>257175</xdr:rowOff>
        </xdr:to>
        <xdr:sp macro="" textlink="">
          <xdr:nvSpPr>
            <xdr:cNvPr id="3098" name="Object 26" hidden="1">
              <a:extLst>
                <a:ext uri="{63B3BB69-23CF-44E3-9099-C40C66FF867C}">
                  <a14:compatExt spid="_x0000_s309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1421</xdr:row>
          <xdr:rowOff>0</xdr:rowOff>
        </xdr:from>
        <xdr:to>
          <xdr:col>0</xdr:col>
          <xdr:colOff>342900</xdr:colOff>
          <xdr:row>1421</xdr:row>
          <xdr:rowOff>304800</xdr:rowOff>
        </xdr:to>
        <xdr:sp macro="" textlink="">
          <xdr:nvSpPr>
            <xdr:cNvPr id="3097" name="Object 25" hidden="1">
              <a:extLst>
                <a:ext uri="{63B3BB69-23CF-44E3-9099-C40C66FF867C}">
                  <a14:compatExt spid="_x0000_s309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1422</xdr:row>
          <xdr:rowOff>0</xdr:rowOff>
        </xdr:from>
        <xdr:to>
          <xdr:col>0</xdr:col>
          <xdr:colOff>352425</xdr:colOff>
          <xdr:row>1423</xdr:row>
          <xdr:rowOff>295275</xdr:rowOff>
        </xdr:to>
        <xdr:sp macro="" textlink="">
          <xdr:nvSpPr>
            <xdr:cNvPr id="3096" name="Object 24" hidden="1">
              <a:extLst>
                <a:ext uri="{63B3BB69-23CF-44E3-9099-C40C66FF867C}">
                  <a14:compatExt spid="_x0000_s309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1425</xdr:row>
          <xdr:rowOff>0</xdr:rowOff>
        </xdr:from>
        <xdr:to>
          <xdr:col>0</xdr:col>
          <xdr:colOff>295275</xdr:colOff>
          <xdr:row>1425</xdr:row>
          <xdr:rowOff>266700</xdr:rowOff>
        </xdr:to>
        <xdr:sp macro="" textlink="">
          <xdr:nvSpPr>
            <xdr:cNvPr id="3095" name="Object 23" hidden="1">
              <a:extLst>
                <a:ext uri="{63B3BB69-23CF-44E3-9099-C40C66FF867C}">
                  <a14:compatExt spid="_x0000_s309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1429</xdr:row>
          <xdr:rowOff>0</xdr:rowOff>
        </xdr:from>
        <xdr:to>
          <xdr:col>0</xdr:col>
          <xdr:colOff>1228725</xdr:colOff>
          <xdr:row>1430</xdr:row>
          <xdr:rowOff>114300</xdr:rowOff>
        </xdr:to>
        <xdr:sp macro="" textlink="">
          <xdr:nvSpPr>
            <xdr:cNvPr id="3094" name="Object 22" hidden="1">
              <a:extLst>
                <a:ext uri="{63B3BB69-23CF-44E3-9099-C40C66FF867C}">
                  <a14:compatExt spid="_x0000_s309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1431</xdr:row>
          <xdr:rowOff>0</xdr:rowOff>
        </xdr:from>
        <xdr:to>
          <xdr:col>0</xdr:col>
          <xdr:colOff>323850</xdr:colOff>
          <xdr:row>1431</xdr:row>
          <xdr:rowOff>257175</xdr:rowOff>
        </xdr:to>
        <xdr:sp macro="" textlink="">
          <xdr:nvSpPr>
            <xdr:cNvPr id="3093" name="Object 21" hidden="1">
              <a:extLst>
                <a:ext uri="{63B3BB69-23CF-44E3-9099-C40C66FF867C}">
                  <a14:compatExt spid="_x0000_s309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1433</xdr:row>
          <xdr:rowOff>0</xdr:rowOff>
        </xdr:from>
        <xdr:to>
          <xdr:col>0</xdr:col>
          <xdr:colOff>571500</xdr:colOff>
          <xdr:row>1433</xdr:row>
          <xdr:rowOff>352425</xdr:rowOff>
        </xdr:to>
        <xdr:sp macro="" textlink="">
          <xdr:nvSpPr>
            <xdr:cNvPr id="3092" name="Object 20" hidden="1">
              <a:extLst>
                <a:ext uri="{63B3BB69-23CF-44E3-9099-C40C66FF867C}">
                  <a14:compatExt spid="_x0000_s309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809625</xdr:colOff>
      <xdr:row>9</xdr:row>
      <xdr:rowOff>47625</xdr:rowOff>
    </xdr:from>
    <xdr:to>
      <xdr:col>12</xdr:col>
      <xdr:colOff>554774</xdr:colOff>
      <xdr:row>30</xdr:row>
      <xdr:rowOff>0</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25" y="1905000"/>
          <a:ext cx="7107974" cy="10058400"/>
        </a:xfrm>
        <a:prstGeom prst="rect">
          <a:avLst/>
        </a:prstGeom>
      </xdr:spPr>
    </xdr:pic>
    <xdr:clientData/>
  </xdr:twoCellAnchor>
  <xdr:twoCellAnchor editAs="oneCell">
    <xdr:from>
      <xdr:col>14</xdr:col>
      <xdr:colOff>0</xdr:colOff>
      <xdr:row>9</xdr:row>
      <xdr:rowOff>0</xdr:rowOff>
    </xdr:from>
    <xdr:to>
      <xdr:col>25</xdr:col>
      <xdr:colOff>570617</xdr:colOff>
      <xdr:row>29</xdr:row>
      <xdr:rowOff>694075</xdr:rowOff>
    </xdr:to>
    <xdr:pic>
      <xdr:nvPicPr>
        <xdr:cNvPr id="9" name="Рисунок 8"/>
        <xdr:cNvPicPr>
          <a:picLocks noChangeAspect="1"/>
        </xdr:cNvPicPr>
      </xdr:nvPicPr>
      <xdr:blipFill>
        <a:blip xmlns:r="http://schemas.openxmlformats.org/officeDocument/2006/relationships" r:embed="rId2"/>
        <a:stretch>
          <a:fillRect/>
        </a:stretch>
      </xdr:blipFill>
      <xdr:spPr>
        <a:xfrm>
          <a:off x="8543925" y="1857375"/>
          <a:ext cx="7066667" cy="10000000"/>
        </a:xfrm>
        <a:prstGeom prst="rect">
          <a:avLst/>
        </a:prstGeom>
      </xdr:spPr>
    </xdr:pic>
    <xdr:clientData/>
  </xdr:twoCellAnchor>
  <xdr:twoCellAnchor editAs="oneCell">
    <xdr:from>
      <xdr:col>1</xdr:col>
      <xdr:colOff>0</xdr:colOff>
      <xdr:row>9</xdr:row>
      <xdr:rowOff>0</xdr:rowOff>
    </xdr:from>
    <xdr:to>
      <xdr:col>12</xdr:col>
      <xdr:colOff>570617</xdr:colOff>
      <xdr:row>29</xdr:row>
      <xdr:rowOff>694075</xdr:rowOff>
    </xdr:to>
    <xdr:pic>
      <xdr:nvPicPr>
        <xdr:cNvPr id="11" name="Рисунок 10"/>
        <xdr:cNvPicPr>
          <a:picLocks noChangeAspect="1"/>
        </xdr:cNvPicPr>
      </xdr:nvPicPr>
      <xdr:blipFill>
        <a:blip xmlns:r="http://schemas.openxmlformats.org/officeDocument/2006/relationships" r:embed="rId3"/>
        <a:stretch>
          <a:fillRect/>
        </a:stretch>
      </xdr:blipFill>
      <xdr:spPr>
        <a:xfrm>
          <a:off x="866775" y="4505325"/>
          <a:ext cx="7066667" cy="10000000"/>
        </a:xfrm>
        <a:prstGeom prst="rect">
          <a:avLst/>
        </a:prstGeom>
      </xdr:spPr>
    </xdr:pic>
    <xdr:clientData/>
  </xdr:twoCellAnchor>
  <xdr:twoCellAnchor editAs="oneCell">
    <xdr:from>
      <xdr:col>0</xdr:col>
      <xdr:colOff>0</xdr:colOff>
      <xdr:row>31</xdr:row>
      <xdr:rowOff>0</xdr:rowOff>
    </xdr:from>
    <xdr:to>
      <xdr:col>11</xdr:col>
      <xdr:colOff>294392</xdr:colOff>
      <xdr:row>58</xdr:row>
      <xdr:rowOff>74950</xdr:rowOff>
    </xdr:to>
    <xdr:pic>
      <xdr:nvPicPr>
        <xdr:cNvPr id="19" name="Рисунок 18"/>
        <xdr:cNvPicPr>
          <a:picLocks noChangeAspect="1"/>
        </xdr:cNvPicPr>
      </xdr:nvPicPr>
      <xdr:blipFill>
        <a:blip xmlns:r="http://schemas.openxmlformats.org/officeDocument/2006/relationships" r:embed="rId4"/>
        <a:stretch>
          <a:fillRect/>
        </a:stretch>
      </xdr:blipFill>
      <xdr:spPr>
        <a:xfrm>
          <a:off x="0" y="12163425"/>
          <a:ext cx="7066667" cy="10000000"/>
        </a:xfrm>
        <a:prstGeom prst="rect">
          <a:avLst/>
        </a:prstGeom>
      </xdr:spPr>
    </xdr:pic>
    <xdr:clientData/>
  </xdr:twoCellAnchor>
  <xdr:twoCellAnchor editAs="oneCell">
    <xdr:from>
      <xdr:col>13</xdr:col>
      <xdr:colOff>0</xdr:colOff>
      <xdr:row>31</xdr:row>
      <xdr:rowOff>0</xdr:rowOff>
    </xdr:from>
    <xdr:to>
      <xdr:col>24</xdr:col>
      <xdr:colOff>570617</xdr:colOff>
      <xdr:row>58</xdr:row>
      <xdr:rowOff>74950</xdr:rowOff>
    </xdr:to>
    <xdr:pic>
      <xdr:nvPicPr>
        <xdr:cNvPr id="20" name="Рисунок 19"/>
        <xdr:cNvPicPr>
          <a:picLocks noChangeAspect="1"/>
        </xdr:cNvPicPr>
      </xdr:nvPicPr>
      <xdr:blipFill>
        <a:blip xmlns:r="http://schemas.openxmlformats.org/officeDocument/2006/relationships" r:embed="rId5"/>
        <a:stretch>
          <a:fillRect/>
        </a:stretch>
      </xdr:blipFill>
      <xdr:spPr>
        <a:xfrm>
          <a:off x="7953375" y="12163425"/>
          <a:ext cx="7066667" cy="10000000"/>
        </a:xfrm>
        <a:prstGeom prst="rect">
          <a:avLst/>
        </a:prstGeom>
      </xdr:spPr>
    </xdr:pic>
    <xdr:clientData/>
  </xdr:twoCellAnchor>
  <xdr:twoCellAnchor editAs="oneCell">
    <xdr:from>
      <xdr:col>1</xdr:col>
      <xdr:colOff>0</xdr:colOff>
      <xdr:row>60</xdr:row>
      <xdr:rowOff>0</xdr:rowOff>
    </xdr:from>
    <xdr:to>
      <xdr:col>12</xdr:col>
      <xdr:colOff>570617</xdr:colOff>
      <xdr:row>109</xdr:row>
      <xdr:rowOff>198775</xdr:rowOff>
    </xdr:to>
    <xdr:pic>
      <xdr:nvPicPr>
        <xdr:cNvPr id="21" name="Рисунок 20"/>
        <xdr:cNvPicPr>
          <a:picLocks noChangeAspect="1"/>
        </xdr:cNvPicPr>
      </xdr:nvPicPr>
      <xdr:blipFill>
        <a:blip xmlns:r="http://schemas.openxmlformats.org/officeDocument/2006/relationships" r:embed="rId6"/>
        <a:stretch>
          <a:fillRect/>
        </a:stretch>
      </xdr:blipFill>
      <xdr:spPr>
        <a:xfrm>
          <a:off x="866775" y="22488525"/>
          <a:ext cx="7066667" cy="10000000"/>
        </a:xfrm>
        <a:prstGeom prst="rect">
          <a:avLst/>
        </a:prstGeom>
      </xdr:spPr>
    </xdr:pic>
    <xdr:clientData/>
  </xdr:twoCellAnchor>
  <xdr:twoCellAnchor editAs="oneCell">
    <xdr:from>
      <xdr:col>14</xdr:col>
      <xdr:colOff>0</xdr:colOff>
      <xdr:row>60</xdr:row>
      <xdr:rowOff>0</xdr:rowOff>
    </xdr:from>
    <xdr:to>
      <xdr:col>25</xdr:col>
      <xdr:colOff>570617</xdr:colOff>
      <xdr:row>109</xdr:row>
      <xdr:rowOff>198775</xdr:rowOff>
    </xdr:to>
    <xdr:pic>
      <xdr:nvPicPr>
        <xdr:cNvPr id="22" name="Рисунок 21"/>
        <xdr:cNvPicPr>
          <a:picLocks noChangeAspect="1"/>
        </xdr:cNvPicPr>
      </xdr:nvPicPr>
      <xdr:blipFill>
        <a:blip xmlns:r="http://schemas.openxmlformats.org/officeDocument/2006/relationships" r:embed="rId7"/>
        <a:stretch>
          <a:fillRect/>
        </a:stretch>
      </xdr:blipFill>
      <xdr:spPr>
        <a:xfrm>
          <a:off x="8543925" y="22488525"/>
          <a:ext cx="7066667" cy="10000000"/>
        </a:xfrm>
        <a:prstGeom prst="rect">
          <a:avLst/>
        </a:prstGeom>
      </xdr:spPr>
    </xdr:pic>
    <xdr:clientData/>
  </xdr:twoCellAnchor>
  <xdr:twoCellAnchor editAs="oneCell">
    <xdr:from>
      <xdr:col>1</xdr:col>
      <xdr:colOff>0</xdr:colOff>
      <xdr:row>111</xdr:row>
      <xdr:rowOff>0</xdr:rowOff>
    </xdr:from>
    <xdr:to>
      <xdr:col>12</xdr:col>
      <xdr:colOff>570617</xdr:colOff>
      <xdr:row>160</xdr:row>
      <xdr:rowOff>198775</xdr:rowOff>
    </xdr:to>
    <xdr:pic>
      <xdr:nvPicPr>
        <xdr:cNvPr id="15" name="Рисунок 14"/>
        <xdr:cNvPicPr>
          <a:picLocks noChangeAspect="1"/>
        </xdr:cNvPicPr>
      </xdr:nvPicPr>
      <xdr:blipFill>
        <a:blip xmlns:r="http://schemas.openxmlformats.org/officeDocument/2006/relationships" r:embed="rId8"/>
        <a:stretch>
          <a:fillRect/>
        </a:stretch>
      </xdr:blipFill>
      <xdr:spPr>
        <a:xfrm>
          <a:off x="866775" y="32689800"/>
          <a:ext cx="7066667" cy="10000000"/>
        </a:xfrm>
        <a:prstGeom prst="rect">
          <a:avLst/>
        </a:prstGeom>
      </xdr:spPr>
    </xdr:pic>
    <xdr:clientData/>
  </xdr:twoCellAnchor>
  <xdr:twoCellAnchor editAs="oneCell">
    <xdr:from>
      <xdr:col>14</xdr:col>
      <xdr:colOff>0</xdr:colOff>
      <xdr:row>111</xdr:row>
      <xdr:rowOff>0</xdr:rowOff>
    </xdr:from>
    <xdr:to>
      <xdr:col>25</xdr:col>
      <xdr:colOff>570617</xdr:colOff>
      <xdr:row>160</xdr:row>
      <xdr:rowOff>198775</xdr:rowOff>
    </xdr:to>
    <xdr:pic>
      <xdr:nvPicPr>
        <xdr:cNvPr id="16" name="Рисунок 15"/>
        <xdr:cNvPicPr>
          <a:picLocks noChangeAspect="1"/>
        </xdr:cNvPicPr>
      </xdr:nvPicPr>
      <xdr:blipFill>
        <a:blip xmlns:r="http://schemas.openxmlformats.org/officeDocument/2006/relationships" r:embed="rId9"/>
        <a:stretch>
          <a:fillRect/>
        </a:stretch>
      </xdr:blipFill>
      <xdr:spPr>
        <a:xfrm>
          <a:off x="8543925" y="32689800"/>
          <a:ext cx="7066667" cy="10000000"/>
        </a:xfrm>
        <a:prstGeom prst="rect">
          <a:avLst/>
        </a:prstGeom>
      </xdr:spPr>
    </xdr:pic>
    <xdr:clientData/>
  </xdr:twoCellAnchor>
  <xdr:twoCellAnchor editAs="oneCell">
    <xdr:from>
      <xdr:col>1</xdr:col>
      <xdr:colOff>0</xdr:colOff>
      <xdr:row>162</xdr:row>
      <xdr:rowOff>0</xdr:rowOff>
    </xdr:from>
    <xdr:to>
      <xdr:col>12</xdr:col>
      <xdr:colOff>570617</xdr:colOff>
      <xdr:row>211</xdr:row>
      <xdr:rowOff>198775</xdr:rowOff>
    </xdr:to>
    <xdr:pic>
      <xdr:nvPicPr>
        <xdr:cNvPr id="17" name="Рисунок 16"/>
        <xdr:cNvPicPr>
          <a:picLocks noChangeAspect="1"/>
        </xdr:cNvPicPr>
      </xdr:nvPicPr>
      <xdr:blipFill>
        <a:blip xmlns:r="http://schemas.openxmlformats.org/officeDocument/2006/relationships" r:embed="rId10"/>
        <a:stretch>
          <a:fillRect/>
        </a:stretch>
      </xdr:blipFill>
      <xdr:spPr>
        <a:xfrm>
          <a:off x="866775" y="42891075"/>
          <a:ext cx="7066667" cy="10000000"/>
        </a:xfrm>
        <a:prstGeom prst="rect">
          <a:avLst/>
        </a:prstGeom>
      </xdr:spPr>
    </xdr:pic>
    <xdr:clientData/>
  </xdr:twoCellAnchor>
  <xdr:twoCellAnchor editAs="oneCell">
    <xdr:from>
      <xdr:col>14</xdr:col>
      <xdr:colOff>0</xdr:colOff>
      <xdr:row>162</xdr:row>
      <xdr:rowOff>0</xdr:rowOff>
    </xdr:from>
    <xdr:to>
      <xdr:col>25</xdr:col>
      <xdr:colOff>570617</xdr:colOff>
      <xdr:row>211</xdr:row>
      <xdr:rowOff>198775</xdr:rowOff>
    </xdr:to>
    <xdr:pic>
      <xdr:nvPicPr>
        <xdr:cNvPr id="23" name="Рисунок 22"/>
        <xdr:cNvPicPr>
          <a:picLocks noChangeAspect="1"/>
        </xdr:cNvPicPr>
      </xdr:nvPicPr>
      <xdr:blipFill>
        <a:blip xmlns:r="http://schemas.openxmlformats.org/officeDocument/2006/relationships" r:embed="rId11"/>
        <a:stretch>
          <a:fillRect/>
        </a:stretch>
      </xdr:blipFill>
      <xdr:spPr>
        <a:xfrm>
          <a:off x="8543925" y="42891075"/>
          <a:ext cx="7066667" cy="10000000"/>
        </a:xfrm>
        <a:prstGeom prst="rect">
          <a:avLst/>
        </a:prstGeom>
      </xdr:spPr>
    </xdr:pic>
    <xdr:clientData/>
  </xdr:twoCellAnchor>
  <xdr:twoCellAnchor editAs="oneCell">
    <xdr:from>
      <xdr:col>1</xdr:col>
      <xdr:colOff>0</xdr:colOff>
      <xdr:row>213</xdr:row>
      <xdr:rowOff>0</xdr:rowOff>
    </xdr:from>
    <xdr:to>
      <xdr:col>12</xdr:col>
      <xdr:colOff>570617</xdr:colOff>
      <xdr:row>262</xdr:row>
      <xdr:rowOff>198775</xdr:rowOff>
    </xdr:to>
    <xdr:pic>
      <xdr:nvPicPr>
        <xdr:cNvPr id="24" name="Рисунок 23"/>
        <xdr:cNvPicPr>
          <a:picLocks noChangeAspect="1"/>
        </xdr:cNvPicPr>
      </xdr:nvPicPr>
      <xdr:blipFill>
        <a:blip xmlns:r="http://schemas.openxmlformats.org/officeDocument/2006/relationships" r:embed="rId12"/>
        <a:stretch>
          <a:fillRect/>
        </a:stretch>
      </xdr:blipFill>
      <xdr:spPr>
        <a:xfrm>
          <a:off x="866775" y="53092350"/>
          <a:ext cx="7066667" cy="10000000"/>
        </a:xfrm>
        <a:prstGeom prst="rect">
          <a:avLst/>
        </a:prstGeom>
      </xdr:spPr>
    </xdr:pic>
    <xdr:clientData/>
  </xdr:twoCellAnchor>
  <xdr:twoCellAnchor editAs="oneCell">
    <xdr:from>
      <xdr:col>14</xdr:col>
      <xdr:colOff>0</xdr:colOff>
      <xdr:row>213</xdr:row>
      <xdr:rowOff>0</xdr:rowOff>
    </xdr:from>
    <xdr:to>
      <xdr:col>25</xdr:col>
      <xdr:colOff>570617</xdr:colOff>
      <xdr:row>262</xdr:row>
      <xdr:rowOff>198775</xdr:rowOff>
    </xdr:to>
    <xdr:pic>
      <xdr:nvPicPr>
        <xdr:cNvPr id="25" name="Рисунок 24"/>
        <xdr:cNvPicPr>
          <a:picLocks noChangeAspect="1"/>
        </xdr:cNvPicPr>
      </xdr:nvPicPr>
      <xdr:blipFill>
        <a:blip xmlns:r="http://schemas.openxmlformats.org/officeDocument/2006/relationships" r:embed="rId13"/>
        <a:stretch>
          <a:fillRect/>
        </a:stretch>
      </xdr:blipFill>
      <xdr:spPr>
        <a:xfrm>
          <a:off x="8543925" y="53092350"/>
          <a:ext cx="7066667" cy="10000000"/>
        </a:xfrm>
        <a:prstGeom prst="rect">
          <a:avLst/>
        </a:prstGeom>
      </xdr:spPr>
    </xdr:pic>
    <xdr:clientData/>
  </xdr:twoCellAnchor>
  <xdr:twoCellAnchor editAs="oneCell">
    <xdr:from>
      <xdr:col>1</xdr:col>
      <xdr:colOff>0</xdr:colOff>
      <xdr:row>264</xdr:row>
      <xdr:rowOff>0</xdr:rowOff>
    </xdr:from>
    <xdr:to>
      <xdr:col>12</xdr:col>
      <xdr:colOff>570617</xdr:colOff>
      <xdr:row>313</xdr:row>
      <xdr:rowOff>198775</xdr:rowOff>
    </xdr:to>
    <xdr:pic>
      <xdr:nvPicPr>
        <xdr:cNvPr id="26" name="Рисунок 25"/>
        <xdr:cNvPicPr>
          <a:picLocks noChangeAspect="1"/>
        </xdr:cNvPicPr>
      </xdr:nvPicPr>
      <xdr:blipFill>
        <a:blip xmlns:r="http://schemas.openxmlformats.org/officeDocument/2006/relationships" r:embed="rId14"/>
        <a:stretch>
          <a:fillRect/>
        </a:stretch>
      </xdr:blipFill>
      <xdr:spPr>
        <a:xfrm>
          <a:off x="866775" y="63293625"/>
          <a:ext cx="7066667" cy="10000000"/>
        </a:xfrm>
        <a:prstGeom prst="rect">
          <a:avLst/>
        </a:prstGeom>
      </xdr:spPr>
    </xdr:pic>
    <xdr:clientData/>
  </xdr:twoCellAnchor>
  <xdr:twoCellAnchor editAs="oneCell">
    <xdr:from>
      <xdr:col>14</xdr:col>
      <xdr:colOff>0</xdr:colOff>
      <xdr:row>264</xdr:row>
      <xdr:rowOff>0</xdr:rowOff>
    </xdr:from>
    <xdr:to>
      <xdr:col>25</xdr:col>
      <xdr:colOff>570617</xdr:colOff>
      <xdr:row>313</xdr:row>
      <xdr:rowOff>198775</xdr:rowOff>
    </xdr:to>
    <xdr:pic>
      <xdr:nvPicPr>
        <xdr:cNvPr id="27" name="Рисунок 26"/>
        <xdr:cNvPicPr>
          <a:picLocks noChangeAspect="1"/>
        </xdr:cNvPicPr>
      </xdr:nvPicPr>
      <xdr:blipFill>
        <a:blip xmlns:r="http://schemas.openxmlformats.org/officeDocument/2006/relationships" r:embed="rId15"/>
        <a:stretch>
          <a:fillRect/>
        </a:stretch>
      </xdr:blipFill>
      <xdr:spPr>
        <a:xfrm>
          <a:off x="8543925" y="63293625"/>
          <a:ext cx="7066667" cy="10000000"/>
        </a:xfrm>
        <a:prstGeom prst="rect">
          <a:avLst/>
        </a:prstGeom>
      </xdr:spPr>
    </xdr:pic>
    <xdr:clientData/>
  </xdr:twoCellAnchor>
  <xdr:twoCellAnchor editAs="oneCell">
    <xdr:from>
      <xdr:col>1</xdr:col>
      <xdr:colOff>0</xdr:colOff>
      <xdr:row>315</xdr:row>
      <xdr:rowOff>0</xdr:rowOff>
    </xdr:from>
    <xdr:to>
      <xdr:col>12</xdr:col>
      <xdr:colOff>570617</xdr:colOff>
      <xdr:row>364</xdr:row>
      <xdr:rowOff>198775</xdr:rowOff>
    </xdr:to>
    <xdr:pic>
      <xdr:nvPicPr>
        <xdr:cNvPr id="28" name="Рисунок 27"/>
        <xdr:cNvPicPr>
          <a:picLocks noChangeAspect="1"/>
        </xdr:cNvPicPr>
      </xdr:nvPicPr>
      <xdr:blipFill>
        <a:blip xmlns:r="http://schemas.openxmlformats.org/officeDocument/2006/relationships" r:embed="rId16"/>
        <a:stretch>
          <a:fillRect/>
        </a:stretch>
      </xdr:blipFill>
      <xdr:spPr>
        <a:xfrm>
          <a:off x="866775" y="73494900"/>
          <a:ext cx="7066667" cy="10000000"/>
        </a:xfrm>
        <a:prstGeom prst="rect">
          <a:avLst/>
        </a:prstGeom>
      </xdr:spPr>
    </xdr:pic>
    <xdr:clientData/>
  </xdr:twoCellAnchor>
  <xdr:twoCellAnchor editAs="oneCell">
    <xdr:from>
      <xdr:col>14</xdr:col>
      <xdr:colOff>0</xdr:colOff>
      <xdr:row>315</xdr:row>
      <xdr:rowOff>0</xdr:rowOff>
    </xdr:from>
    <xdr:to>
      <xdr:col>25</xdr:col>
      <xdr:colOff>570617</xdr:colOff>
      <xdr:row>364</xdr:row>
      <xdr:rowOff>198775</xdr:rowOff>
    </xdr:to>
    <xdr:pic>
      <xdr:nvPicPr>
        <xdr:cNvPr id="29" name="Рисунок 28"/>
        <xdr:cNvPicPr>
          <a:picLocks noChangeAspect="1"/>
        </xdr:cNvPicPr>
      </xdr:nvPicPr>
      <xdr:blipFill>
        <a:blip xmlns:r="http://schemas.openxmlformats.org/officeDocument/2006/relationships" r:embed="rId17"/>
        <a:stretch>
          <a:fillRect/>
        </a:stretch>
      </xdr:blipFill>
      <xdr:spPr>
        <a:xfrm>
          <a:off x="8543925" y="73494900"/>
          <a:ext cx="7066667" cy="10000000"/>
        </a:xfrm>
        <a:prstGeom prst="rect">
          <a:avLst/>
        </a:prstGeom>
      </xdr:spPr>
    </xdr:pic>
    <xdr:clientData/>
  </xdr:twoCellAnchor>
  <xdr:twoCellAnchor editAs="oneCell">
    <xdr:from>
      <xdr:col>1</xdr:col>
      <xdr:colOff>0</xdr:colOff>
      <xdr:row>366</xdr:row>
      <xdr:rowOff>0</xdr:rowOff>
    </xdr:from>
    <xdr:to>
      <xdr:col>12</xdr:col>
      <xdr:colOff>570617</xdr:colOff>
      <xdr:row>415</xdr:row>
      <xdr:rowOff>198775</xdr:rowOff>
    </xdr:to>
    <xdr:pic>
      <xdr:nvPicPr>
        <xdr:cNvPr id="30" name="Рисунок 29"/>
        <xdr:cNvPicPr>
          <a:picLocks noChangeAspect="1"/>
        </xdr:cNvPicPr>
      </xdr:nvPicPr>
      <xdr:blipFill>
        <a:blip xmlns:r="http://schemas.openxmlformats.org/officeDocument/2006/relationships" r:embed="rId18"/>
        <a:stretch>
          <a:fillRect/>
        </a:stretch>
      </xdr:blipFill>
      <xdr:spPr>
        <a:xfrm>
          <a:off x="866775" y="83696175"/>
          <a:ext cx="7066667" cy="10000000"/>
        </a:xfrm>
        <a:prstGeom prst="rect">
          <a:avLst/>
        </a:prstGeom>
      </xdr:spPr>
    </xdr:pic>
    <xdr:clientData/>
  </xdr:twoCellAnchor>
  <xdr:twoCellAnchor editAs="oneCell">
    <xdr:from>
      <xdr:col>14</xdr:col>
      <xdr:colOff>0</xdr:colOff>
      <xdr:row>366</xdr:row>
      <xdr:rowOff>0</xdr:rowOff>
    </xdr:from>
    <xdr:to>
      <xdr:col>25</xdr:col>
      <xdr:colOff>570617</xdr:colOff>
      <xdr:row>415</xdr:row>
      <xdr:rowOff>198775</xdr:rowOff>
    </xdr:to>
    <xdr:pic>
      <xdr:nvPicPr>
        <xdr:cNvPr id="31" name="Рисунок 30"/>
        <xdr:cNvPicPr>
          <a:picLocks noChangeAspect="1"/>
        </xdr:cNvPicPr>
      </xdr:nvPicPr>
      <xdr:blipFill>
        <a:blip xmlns:r="http://schemas.openxmlformats.org/officeDocument/2006/relationships" r:embed="rId19"/>
        <a:stretch>
          <a:fillRect/>
        </a:stretch>
      </xdr:blipFill>
      <xdr:spPr>
        <a:xfrm>
          <a:off x="8543925" y="83696175"/>
          <a:ext cx="7066667" cy="10000000"/>
        </a:xfrm>
        <a:prstGeom prst="rect">
          <a:avLst/>
        </a:prstGeom>
      </xdr:spPr>
    </xdr:pic>
    <xdr:clientData/>
  </xdr:twoCellAnchor>
  <xdr:twoCellAnchor editAs="oneCell">
    <xdr:from>
      <xdr:col>1</xdr:col>
      <xdr:colOff>0</xdr:colOff>
      <xdr:row>417</xdr:row>
      <xdr:rowOff>0</xdr:rowOff>
    </xdr:from>
    <xdr:to>
      <xdr:col>12</xdr:col>
      <xdr:colOff>570617</xdr:colOff>
      <xdr:row>466</xdr:row>
      <xdr:rowOff>198775</xdr:rowOff>
    </xdr:to>
    <xdr:pic>
      <xdr:nvPicPr>
        <xdr:cNvPr id="23552" name="Рисунок 23551"/>
        <xdr:cNvPicPr>
          <a:picLocks noChangeAspect="1"/>
        </xdr:cNvPicPr>
      </xdr:nvPicPr>
      <xdr:blipFill>
        <a:blip xmlns:r="http://schemas.openxmlformats.org/officeDocument/2006/relationships" r:embed="rId20"/>
        <a:stretch>
          <a:fillRect/>
        </a:stretch>
      </xdr:blipFill>
      <xdr:spPr>
        <a:xfrm>
          <a:off x="866775" y="93897450"/>
          <a:ext cx="7066667" cy="10000000"/>
        </a:xfrm>
        <a:prstGeom prst="rect">
          <a:avLst/>
        </a:prstGeom>
      </xdr:spPr>
    </xdr:pic>
    <xdr:clientData/>
  </xdr:twoCellAnchor>
  <xdr:twoCellAnchor editAs="oneCell">
    <xdr:from>
      <xdr:col>14</xdr:col>
      <xdr:colOff>0</xdr:colOff>
      <xdr:row>417</xdr:row>
      <xdr:rowOff>0</xdr:rowOff>
    </xdr:from>
    <xdr:to>
      <xdr:col>25</xdr:col>
      <xdr:colOff>570617</xdr:colOff>
      <xdr:row>466</xdr:row>
      <xdr:rowOff>198775</xdr:rowOff>
    </xdr:to>
    <xdr:pic>
      <xdr:nvPicPr>
        <xdr:cNvPr id="23553" name="Рисунок 23552"/>
        <xdr:cNvPicPr>
          <a:picLocks noChangeAspect="1"/>
        </xdr:cNvPicPr>
      </xdr:nvPicPr>
      <xdr:blipFill>
        <a:blip xmlns:r="http://schemas.openxmlformats.org/officeDocument/2006/relationships" r:embed="rId21"/>
        <a:stretch>
          <a:fillRect/>
        </a:stretch>
      </xdr:blipFill>
      <xdr:spPr>
        <a:xfrm>
          <a:off x="8543925" y="93897450"/>
          <a:ext cx="7066667" cy="10000000"/>
        </a:xfrm>
        <a:prstGeom prst="rect">
          <a:avLst/>
        </a:prstGeom>
      </xdr:spPr>
    </xdr:pic>
    <xdr:clientData/>
  </xdr:twoCellAnchor>
  <xdr:twoCellAnchor editAs="oneCell">
    <xdr:from>
      <xdr:col>1</xdr:col>
      <xdr:colOff>0</xdr:colOff>
      <xdr:row>468</xdr:row>
      <xdr:rowOff>0</xdr:rowOff>
    </xdr:from>
    <xdr:to>
      <xdr:col>12</xdr:col>
      <xdr:colOff>570617</xdr:colOff>
      <xdr:row>517</xdr:row>
      <xdr:rowOff>198775</xdr:rowOff>
    </xdr:to>
    <xdr:pic>
      <xdr:nvPicPr>
        <xdr:cNvPr id="23557" name="Рисунок 23556"/>
        <xdr:cNvPicPr>
          <a:picLocks noChangeAspect="1"/>
        </xdr:cNvPicPr>
      </xdr:nvPicPr>
      <xdr:blipFill>
        <a:blip xmlns:r="http://schemas.openxmlformats.org/officeDocument/2006/relationships" r:embed="rId22"/>
        <a:stretch>
          <a:fillRect/>
        </a:stretch>
      </xdr:blipFill>
      <xdr:spPr>
        <a:xfrm>
          <a:off x="866775" y="104098725"/>
          <a:ext cx="7066667" cy="100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9525</xdr:rowOff>
        </xdr:from>
        <xdr:to>
          <xdr:col>10</xdr:col>
          <xdr:colOff>171450</xdr:colOff>
          <xdr:row>50</xdr:row>
          <xdr:rowOff>85725</xdr:rowOff>
        </xdr:to>
        <xdr:sp macro="" textlink="">
          <xdr:nvSpPr>
            <xdr:cNvPr id="6145" name="Object 1" hidden="1">
              <a:extLst>
                <a:ext uri="{63B3BB69-23CF-44E3-9099-C40C66FF867C}">
                  <a14:compatExt spid="_x0000_s614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9525</xdr:colOff>
      <xdr:row>103</xdr:row>
      <xdr:rowOff>9525</xdr:rowOff>
    </xdr:from>
    <xdr:to>
      <xdr:col>9</xdr:col>
      <xdr:colOff>505575</xdr:colOff>
      <xdr:row>149</xdr:row>
      <xdr:rowOff>77249</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16687800"/>
          <a:ext cx="5372850" cy="7516274"/>
        </a:xfrm>
        <a:prstGeom prst="rect">
          <a:avLst/>
        </a:prstGeom>
      </xdr:spPr>
    </xdr:pic>
    <xdr:clientData/>
  </xdr:twoCellAnchor>
  <xdr:twoCellAnchor editAs="oneCell">
    <xdr:from>
      <xdr:col>1</xdr:col>
      <xdr:colOff>19050</xdr:colOff>
      <xdr:row>52</xdr:row>
      <xdr:rowOff>142875</xdr:rowOff>
    </xdr:from>
    <xdr:to>
      <xdr:col>10</xdr:col>
      <xdr:colOff>115079</xdr:colOff>
      <xdr:row>100</xdr:row>
      <xdr:rowOff>124907</xdr:rowOff>
    </xdr:to>
    <xdr:pic>
      <xdr:nvPicPr>
        <xdr:cNvPr id="5" name="Рисунок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8650" y="8562975"/>
          <a:ext cx="5582429" cy="7754432"/>
        </a:xfrm>
        <a:prstGeom prst="rect">
          <a:avLst/>
        </a:prstGeom>
      </xdr:spPr>
    </xdr:pic>
    <xdr:clientData/>
  </xdr:twoCellAnchor>
  <xdr:twoCellAnchor editAs="oneCell">
    <xdr:from>
      <xdr:col>1</xdr:col>
      <xdr:colOff>19050</xdr:colOff>
      <xdr:row>152</xdr:row>
      <xdr:rowOff>28575</xdr:rowOff>
    </xdr:from>
    <xdr:to>
      <xdr:col>10</xdr:col>
      <xdr:colOff>38868</xdr:colOff>
      <xdr:row>198</xdr:row>
      <xdr:rowOff>124878</xdr:rowOff>
    </xdr:to>
    <xdr:pic>
      <xdr:nvPicPr>
        <xdr:cNvPr id="6" name="Рисунок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28650" y="24641175"/>
          <a:ext cx="5506218" cy="7544853"/>
        </a:xfrm>
        <a:prstGeom prst="rect">
          <a:avLst/>
        </a:prstGeom>
      </xdr:spPr>
    </xdr:pic>
    <xdr:clientData/>
  </xdr:twoCellAnchor>
  <xdr:twoCellAnchor editAs="oneCell">
    <xdr:from>
      <xdr:col>1</xdr:col>
      <xdr:colOff>0</xdr:colOff>
      <xdr:row>201</xdr:row>
      <xdr:rowOff>0</xdr:rowOff>
    </xdr:from>
    <xdr:to>
      <xdr:col>9</xdr:col>
      <xdr:colOff>572260</xdr:colOff>
      <xdr:row>247</xdr:row>
      <xdr:rowOff>124882</xdr:rowOff>
    </xdr:to>
    <xdr:pic>
      <xdr:nvPicPr>
        <xdr:cNvPr id="7" name="Рисунок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09600" y="32546925"/>
          <a:ext cx="5449060" cy="7573432"/>
        </a:xfrm>
        <a:prstGeom prst="rect">
          <a:avLst/>
        </a:prstGeom>
      </xdr:spPr>
    </xdr:pic>
    <xdr:clientData/>
  </xdr:twoCellAnchor>
  <xdr:twoCellAnchor editAs="oneCell">
    <xdr:from>
      <xdr:col>1</xdr:col>
      <xdr:colOff>0</xdr:colOff>
      <xdr:row>251</xdr:row>
      <xdr:rowOff>0</xdr:rowOff>
    </xdr:from>
    <xdr:to>
      <xdr:col>9</xdr:col>
      <xdr:colOff>515102</xdr:colOff>
      <xdr:row>297</xdr:row>
      <xdr:rowOff>67724</xdr:rowOff>
    </xdr:to>
    <xdr:pic>
      <xdr:nvPicPr>
        <xdr:cNvPr id="9" name="Рисунок 8"/>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09600" y="40643175"/>
          <a:ext cx="5391902" cy="7516274"/>
        </a:xfrm>
        <a:prstGeom prst="rect">
          <a:avLst/>
        </a:prstGeom>
      </xdr:spPr>
    </xdr:pic>
    <xdr:clientData/>
  </xdr:twoCellAnchor>
  <xdr:twoCellAnchor editAs="oneCell">
    <xdr:from>
      <xdr:col>1</xdr:col>
      <xdr:colOff>0</xdr:colOff>
      <xdr:row>300</xdr:row>
      <xdr:rowOff>0</xdr:rowOff>
    </xdr:from>
    <xdr:to>
      <xdr:col>9</xdr:col>
      <xdr:colOff>543681</xdr:colOff>
      <xdr:row>345</xdr:row>
      <xdr:rowOff>115333</xdr:rowOff>
    </xdr:to>
    <xdr:pic>
      <xdr:nvPicPr>
        <xdr:cNvPr id="10" name="Рисунок 9"/>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9600" y="48577500"/>
          <a:ext cx="5420481" cy="7401958"/>
        </a:xfrm>
        <a:prstGeom prst="rect">
          <a:avLst/>
        </a:prstGeom>
      </xdr:spPr>
    </xdr:pic>
    <xdr:clientData/>
  </xdr:twoCellAnchor>
  <xdr:twoCellAnchor editAs="oneCell">
    <xdr:from>
      <xdr:col>1</xdr:col>
      <xdr:colOff>0</xdr:colOff>
      <xdr:row>349</xdr:row>
      <xdr:rowOff>0</xdr:rowOff>
    </xdr:from>
    <xdr:to>
      <xdr:col>9</xdr:col>
      <xdr:colOff>467471</xdr:colOff>
      <xdr:row>395</xdr:row>
      <xdr:rowOff>96303</xdr:rowOff>
    </xdr:to>
    <xdr:pic>
      <xdr:nvPicPr>
        <xdr:cNvPr id="11" name="Рисунок 10"/>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09600" y="56511825"/>
          <a:ext cx="5344271" cy="7544853"/>
        </a:xfrm>
        <a:prstGeom prst="rect">
          <a:avLst/>
        </a:prstGeom>
      </xdr:spPr>
    </xdr:pic>
    <xdr:clientData/>
  </xdr:twoCellAnchor>
  <xdr:twoCellAnchor editAs="oneCell">
    <xdr:from>
      <xdr:col>1</xdr:col>
      <xdr:colOff>0</xdr:colOff>
      <xdr:row>398</xdr:row>
      <xdr:rowOff>0</xdr:rowOff>
    </xdr:from>
    <xdr:to>
      <xdr:col>9</xdr:col>
      <xdr:colOff>486523</xdr:colOff>
      <xdr:row>445</xdr:row>
      <xdr:rowOff>96326</xdr:rowOff>
    </xdr:to>
    <xdr:pic>
      <xdr:nvPicPr>
        <xdr:cNvPr id="12" name="Рисунок 11"/>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09600" y="64446150"/>
          <a:ext cx="5363323" cy="7706801"/>
        </a:xfrm>
        <a:prstGeom prst="rect">
          <a:avLst/>
        </a:prstGeom>
      </xdr:spPr>
    </xdr:pic>
    <xdr:clientData/>
  </xdr:twoCellAnchor>
  <xdr:twoCellAnchor editAs="oneCell">
    <xdr:from>
      <xdr:col>1</xdr:col>
      <xdr:colOff>0</xdr:colOff>
      <xdr:row>448</xdr:row>
      <xdr:rowOff>0</xdr:rowOff>
    </xdr:from>
    <xdr:to>
      <xdr:col>9</xdr:col>
      <xdr:colOff>515102</xdr:colOff>
      <xdr:row>496</xdr:row>
      <xdr:rowOff>39190</xdr:rowOff>
    </xdr:to>
    <xdr:pic>
      <xdr:nvPicPr>
        <xdr:cNvPr id="13" name="Рисунок 12"/>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09600" y="72542400"/>
          <a:ext cx="5391902" cy="7811590"/>
        </a:xfrm>
        <a:prstGeom prst="rect">
          <a:avLst/>
        </a:prstGeom>
      </xdr:spPr>
    </xdr:pic>
    <xdr:clientData/>
  </xdr:twoCellAnchor>
  <xdr:twoCellAnchor editAs="oneCell">
    <xdr:from>
      <xdr:col>1</xdr:col>
      <xdr:colOff>0</xdr:colOff>
      <xdr:row>498</xdr:row>
      <xdr:rowOff>0</xdr:rowOff>
    </xdr:from>
    <xdr:to>
      <xdr:col>9</xdr:col>
      <xdr:colOff>438892</xdr:colOff>
      <xdr:row>544</xdr:row>
      <xdr:rowOff>143935</xdr:rowOff>
    </xdr:to>
    <xdr:pic>
      <xdr:nvPicPr>
        <xdr:cNvPr id="14" name="Рисунок 13"/>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09600" y="80638650"/>
          <a:ext cx="5315692" cy="7592485"/>
        </a:xfrm>
        <a:prstGeom prst="rect">
          <a:avLst/>
        </a:prstGeom>
      </xdr:spPr>
    </xdr:pic>
    <xdr:clientData/>
  </xdr:twoCellAnchor>
  <xdr:twoCellAnchor editAs="oneCell">
    <xdr:from>
      <xdr:col>1</xdr:col>
      <xdr:colOff>0</xdr:colOff>
      <xdr:row>547</xdr:row>
      <xdr:rowOff>0</xdr:rowOff>
    </xdr:from>
    <xdr:to>
      <xdr:col>9</xdr:col>
      <xdr:colOff>543681</xdr:colOff>
      <xdr:row>593</xdr:row>
      <xdr:rowOff>124882</xdr:rowOff>
    </xdr:to>
    <xdr:pic>
      <xdr:nvPicPr>
        <xdr:cNvPr id="15" name="Рисунок 14"/>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09600" y="88572975"/>
          <a:ext cx="5420481" cy="7573432"/>
        </a:xfrm>
        <a:prstGeom prst="rect">
          <a:avLst/>
        </a:prstGeom>
      </xdr:spPr>
    </xdr:pic>
    <xdr:clientData/>
  </xdr:twoCellAnchor>
  <xdr:twoCellAnchor editAs="oneCell">
    <xdr:from>
      <xdr:col>1</xdr:col>
      <xdr:colOff>0</xdr:colOff>
      <xdr:row>595</xdr:row>
      <xdr:rowOff>0</xdr:rowOff>
    </xdr:from>
    <xdr:to>
      <xdr:col>9</xdr:col>
      <xdr:colOff>515102</xdr:colOff>
      <xdr:row>640</xdr:row>
      <xdr:rowOff>153438</xdr:rowOff>
    </xdr:to>
    <xdr:pic>
      <xdr:nvPicPr>
        <xdr:cNvPr id="16" name="Рисунок 15"/>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609600" y="96345375"/>
          <a:ext cx="5391902" cy="7440063"/>
        </a:xfrm>
        <a:prstGeom prst="rect">
          <a:avLst/>
        </a:prstGeom>
      </xdr:spPr>
    </xdr:pic>
    <xdr:clientData/>
  </xdr:twoCellAnchor>
  <xdr:twoCellAnchor editAs="oneCell">
    <xdr:from>
      <xdr:col>1</xdr:col>
      <xdr:colOff>0</xdr:colOff>
      <xdr:row>643</xdr:row>
      <xdr:rowOff>0</xdr:rowOff>
    </xdr:from>
    <xdr:to>
      <xdr:col>9</xdr:col>
      <xdr:colOff>562734</xdr:colOff>
      <xdr:row>690</xdr:row>
      <xdr:rowOff>29641</xdr:rowOff>
    </xdr:to>
    <xdr:pic>
      <xdr:nvPicPr>
        <xdr:cNvPr id="17" name="Рисунок 16"/>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09600" y="104117775"/>
          <a:ext cx="5439534" cy="7640116"/>
        </a:xfrm>
        <a:prstGeom prst="rect">
          <a:avLst/>
        </a:prstGeom>
      </xdr:spPr>
    </xdr:pic>
    <xdr:clientData/>
  </xdr:twoCellAnchor>
  <xdr:twoCellAnchor editAs="oneCell">
    <xdr:from>
      <xdr:col>1</xdr:col>
      <xdr:colOff>0</xdr:colOff>
      <xdr:row>692</xdr:row>
      <xdr:rowOff>0</xdr:rowOff>
    </xdr:from>
    <xdr:to>
      <xdr:col>9</xdr:col>
      <xdr:colOff>505576</xdr:colOff>
      <xdr:row>739</xdr:row>
      <xdr:rowOff>58220</xdr:rowOff>
    </xdr:to>
    <xdr:pic>
      <xdr:nvPicPr>
        <xdr:cNvPr id="18" name="Рисунок 17"/>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09600" y="112052100"/>
          <a:ext cx="5382376" cy="7668695"/>
        </a:xfrm>
        <a:prstGeom prst="rect">
          <a:avLst/>
        </a:prstGeom>
      </xdr:spPr>
    </xdr:pic>
    <xdr:clientData/>
  </xdr:twoCellAnchor>
  <xdr:twoCellAnchor editAs="oneCell">
    <xdr:from>
      <xdr:col>1</xdr:col>
      <xdr:colOff>0</xdr:colOff>
      <xdr:row>742</xdr:row>
      <xdr:rowOff>0</xdr:rowOff>
    </xdr:from>
    <xdr:to>
      <xdr:col>9</xdr:col>
      <xdr:colOff>581787</xdr:colOff>
      <xdr:row>789</xdr:row>
      <xdr:rowOff>124905</xdr:rowOff>
    </xdr:to>
    <xdr:pic>
      <xdr:nvPicPr>
        <xdr:cNvPr id="19" name="Рисунок 18"/>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09600" y="120148350"/>
          <a:ext cx="5458587" cy="7735380"/>
        </a:xfrm>
        <a:prstGeom prst="rect">
          <a:avLst/>
        </a:prstGeom>
      </xdr:spPr>
    </xdr:pic>
    <xdr:clientData/>
  </xdr:twoCellAnchor>
  <xdr:twoCellAnchor editAs="oneCell">
    <xdr:from>
      <xdr:col>1</xdr:col>
      <xdr:colOff>0</xdr:colOff>
      <xdr:row>792</xdr:row>
      <xdr:rowOff>0</xdr:rowOff>
    </xdr:from>
    <xdr:to>
      <xdr:col>9</xdr:col>
      <xdr:colOff>553208</xdr:colOff>
      <xdr:row>838</xdr:row>
      <xdr:rowOff>67724</xdr:rowOff>
    </xdr:to>
    <xdr:pic>
      <xdr:nvPicPr>
        <xdr:cNvPr id="20" name="Рисунок 19"/>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09600" y="128244600"/>
          <a:ext cx="5430008" cy="7516274"/>
        </a:xfrm>
        <a:prstGeom prst="rect">
          <a:avLst/>
        </a:prstGeom>
      </xdr:spPr>
    </xdr:pic>
    <xdr:clientData/>
  </xdr:twoCellAnchor>
  <xdr:twoCellAnchor editAs="oneCell">
    <xdr:from>
      <xdr:col>1</xdr:col>
      <xdr:colOff>0</xdr:colOff>
      <xdr:row>840</xdr:row>
      <xdr:rowOff>0</xdr:rowOff>
    </xdr:from>
    <xdr:to>
      <xdr:col>9</xdr:col>
      <xdr:colOff>562734</xdr:colOff>
      <xdr:row>886</xdr:row>
      <xdr:rowOff>86777</xdr:rowOff>
    </xdr:to>
    <xdr:pic>
      <xdr:nvPicPr>
        <xdr:cNvPr id="21" name="Рисунок 20"/>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09600" y="136017000"/>
          <a:ext cx="5439534" cy="7535327"/>
        </a:xfrm>
        <a:prstGeom prst="rect">
          <a:avLst/>
        </a:prstGeom>
      </xdr:spPr>
    </xdr:pic>
    <xdr:clientData/>
  </xdr:twoCellAnchor>
  <xdr:twoCellAnchor editAs="oneCell">
    <xdr:from>
      <xdr:col>1</xdr:col>
      <xdr:colOff>0</xdr:colOff>
      <xdr:row>889</xdr:row>
      <xdr:rowOff>0</xdr:rowOff>
    </xdr:from>
    <xdr:to>
      <xdr:col>9</xdr:col>
      <xdr:colOff>553208</xdr:colOff>
      <xdr:row>935</xdr:row>
      <xdr:rowOff>77250</xdr:rowOff>
    </xdr:to>
    <xdr:pic>
      <xdr:nvPicPr>
        <xdr:cNvPr id="22" name="Рисунок 21"/>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09600" y="143951325"/>
          <a:ext cx="5430008" cy="7525800"/>
        </a:xfrm>
        <a:prstGeom prst="rect">
          <a:avLst/>
        </a:prstGeom>
      </xdr:spPr>
    </xdr:pic>
    <xdr:clientData/>
  </xdr:twoCellAnchor>
  <xdr:twoCellAnchor editAs="oneCell">
    <xdr:from>
      <xdr:col>1</xdr:col>
      <xdr:colOff>0</xdr:colOff>
      <xdr:row>938</xdr:row>
      <xdr:rowOff>0</xdr:rowOff>
    </xdr:from>
    <xdr:to>
      <xdr:col>9</xdr:col>
      <xdr:colOff>543681</xdr:colOff>
      <xdr:row>983</xdr:row>
      <xdr:rowOff>96280</xdr:rowOff>
    </xdr:to>
    <xdr:pic>
      <xdr:nvPicPr>
        <xdr:cNvPr id="23" name="Рисунок 22"/>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609600" y="151885650"/>
          <a:ext cx="5420481" cy="7382905"/>
        </a:xfrm>
        <a:prstGeom prst="rect">
          <a:avLst/>
        </a:prstGeom>
      </xdr:spPr>
    </xdr:pic>
    <xdr:clientData/>
  </xdr:twoCellAnchor>
  <xdr:twoCellAnchor editAs="oneCell">
    <xdr:from>
      <xdr:col>1</xdr:col>
      <xdr:colOff>0</xdr:colOff>
      <xdr:row>986</xdr:row>
      <xdr:rowOff>0</xdr:rowOff>
    </xdr:from>
    <xdr:to>
      <xdr:col>9</xdr:col>
      <xdr:colOff>467471</xdr:colOff>
      <xdr:row>1033</xdr:row>
      <xdr:rowOff>58220</xdr:rowOff>
    </xdr:to>
    <xdr:pic>
      <xdr:nvPicPr>
        <xdr:cNvPr id="24" name="Рисунок 23"/>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609600" y="159658050"/>
          <a:ext cx="5344271" cy="7668695"/>
        </a:xfrm>
        <a:prstGeom prst="rect">
          <a:avLst/>
        </a:prstGeom>
      </xdr:spPr>
    </xdr:pic>
    <xdr:clientData/>
  </xdr:twoCellAnchor>
  <xdr:twoCellAnchor editAs="oneCell">
    <xdr:from>
      <xdr:col>1</xdr:col>
      <xdr:colOff>0</xdr:colOff>
      <xdr:row>1035</xdr:row>
      <xdr:rowOff>0</xdr:rowOff>
    </xdr:from>
    <xdr:to>
      <xdr:col>9</xdr:col>
      <xdr:colOff>572260</xdr:colOff>
      <xdr:row>1082</xdr:row>
      <xdr:rowOff>86799</xdr:rowOff>
    </xdr:to>
    <xdr:pic>
      <xdr:nvPicPr>
        <xdr:cNvPr id="25" name="Рисунок 24"/>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09600" y="167592375"/>
          <a:ext cx="5449060" cy="7697274"/>
        </a:xfrm>
        <a:prstGeom prst="rect">
          <a:avLst/>
        </a:prstGeom>
      </xdr:spPr>
    </xdr:pic>
    <xdr:clientData/>
  </xdr:twoCellAnchor>
  <xdr:twoCellAnchor editAs="oneCell">
    <xdr:from>
      <xdr:col>1</xdr:col>
      <xdr:colOff>0</xdr:colOff>
      <xdr:row>1085</xdr:row>
      <xdr:rowOff>0</xdr:rowOff>
    </xdr:from>
    <xdr:to>
      <xdr:col>10</xdr:col>
      <xdr:colOff>766</xdr:colOff>
      <xdr:row>1132</xdr:row>
      <xdr:rowOff>39168</xdr:rowOff>
    </xdr:to>
    <xdr:pic>
      <xdr:nvPicPr>
        <xdr:cNvPr id="26" name="Рисунок 25"/>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09600" y="175688625"/>
          <a:ext cx="5487166" cy="7649643"/>
        </a:xfrm>
        <a:prstGeom prst="rect">
          <a:avLst/>
        </a:prstGeom>
      </xdr:spPr>
    </xdr:pic>
    <xdr:clientData/>
  </xdr:twoCellAnchor>
  <xdr:twoCellAnchor editAs="oneCell">
    <xdr:from>
      <xdr:col>1</xdr:col>
      <xdr:colOff>0</xdr:colOff>
      <xdr:row>1135</xdr:row>
      <xdr:rowOff>0</xdr:rowOff>
    </xdr:from>
    <xdr:to>
      <xdr:col>9</xdr:col>
      <xdr:colOff>600839</xdr:colOff>
      <xdr:row>1181</xdr:row>
      <xdr:rowOff>153461</xdr:rowOff>
    </xdr:to>
    <xdr:pic>
      <xdr:nvPicPr>
        <xdr:cNvPr id="27" name="Рисунок 26"/>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09600" y="183784875"/>
          <a:ext cx="5477639" cy="7602011"/>
        </a:xfrm>
        <a:prstGeom prst="rect">
          <a:avLst/>
        </a:prstGeom>
      </xdr:spPr>
    </xdr:pic>
    <xdr:clientData/>
  </xdr:twoCellAnchor>
  <xdr:twoCellAnchor editAs="oneCell">
    <xdr:from>
      <xdr:col>1</xdr:col>
      <xdr:colOff>0</xdr:colOff>
      <xdr:row>1184</xdr:row>
      <xdr:rowOff>0</xdr:rowOff>
    </xdr:from>
    <xdr:to>
      <xdr:col>9</xdr:col>
      <xdr:colOff>476997</xdr:colOff>
      <xdr:row>1230</xdr:row>
      <xdr:rowOff>153461</xdr:rowOff>
    </xdr:to>
    <xdr:pic>
      <xdr:nvPicPr>
        <xdr:cNvPr id="28" name="Рисунок 27"/>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09600" y="191719200"/>
          <a:ext cx="5353797" cy="7602011"/>
        </a:xfrm>
        <a:prstGeom prst="rect">
          <a:avLst/>
        </a:prstGeom>
      </xdr:spPr>
    </xdr:pic>
    <xdr:clientData/>
  </xdr:twoCellAnchor>
  <xdr:twoCellAnchor editAs="oneCell">
    <xdr:from>
      <xdr:col>1</xdr:col>
      <xdr:colOff>0</xdr:colOff>
      <xdr:row>1234</xdr:row>
      <xdr:rowOff>0</xdr:rowOff>
    </xdr:from>
    <xdr:to>
      <xdr:col>10</xdr:col>
      <xdr:colOff>766</xdr:colOff>
      <xdr:row>1281</xdr:row>
      <xdr:rowOff>67747</xdr:rowOff>
    </xdr:to>
    <xdr:pic>
      <xdr:nvPicPr>
        <xdr:cNvPr id="29" name="Рисунок 28"/>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09600" y="199815450"/>
          <a:ext cx="5487166" cy="7678222"/>
        </a:xfrm>
        <a:prstGeom prst="rect">
          <a:avLst/>
        </a:prstGeom>
      </xdr:spPr>
    </xdr:pic>
    <xdr:clientData/>
  </xdr:twoCellAnchor>
  <xdr:twoCellAnchor editAs="oneCell">
    <xdr:from>
      <xdr:col>1</xdr:col>
      <xdr:colOff>0</xdr:colOff>
      <xdr:row>1284</xdr:row>
      <xdr:rowOff>0</xdr:rowOff>
    </xdr:from>
    <xdr:to>
      <xdr:col>9</xdr:col>
      <xdr:colOff>562734</xdr:colOff>
      <xdr:row>1331</xdr:row>
      <xdr:rowOff>105852</xdr:rowOff>
    </xdr:to>
    <xdr:pic>
      <xdr:nvPicPr>
        <xdr:cNvPr id="30" name="Рисунок 29"/>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09600" y="207911700"/>
          <a:ext cx="5439534" cy="7716327"/>
        </a:xfrm>
        <a:prstGeom prst="rect">
          <a:avLst/>
        </a:prstGeom>
      </xdr:spPr>
    </xdr:pic>
    <xdr:clientData/>
  </xdr:twoCellAnchor>
  <xdr:twoCellAnchor editAs="oneCell">
    <xdr:from>
      <xdr:col>1</xdr:col>
      <xdr:colOff>0</xdr:colOff>
      <xdr:row>1334</xdr:row>
      <xdr:rowOff>0</xdr:rowOff>
    </xdr:from>
    <xdr:to>
      <xdr:col>9</xdr:col>
      <xdr:colOff>438892</xdr:colOff>
      <xdr:row>1381</xdr:row>
      <xdr:rowOff>105852</xdr:rowOff>
    </xdr:to>
    <xdr:pic>
      <xdr:nvPicPr>
        <xdr:cNvPr id="31" name="Рисунок 30"/>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609600" y="216007950"/>
          <a:ext cx="5315692" cy="7716327"/>
        </a:xfrm>
        <a:prstGeom prst="rect">
          <a:avLst/>
        </a:prstGeom>
      </xdr:spPr>
    </xdr:pic>
    <xdr:clientData/>
  </xdr:twoCellAnchor>
  <xdr:twoCellAnchor editAs="oneCell">
    <xdr:from>
      <xdr:col>1</xdr:col>
      <xdr:colOff>0</xdr:colOff>
      <xdr:row>1384</xdr:row>
      <xdr:rowOff>0</xdr:rowOff>
    </xdr:from>
    <xdr:to>
      <xdr:col>9</xdr:col>
      <xdr:colOff>572260</xdr:colOff>
      <xdr:row>1431</xdr:row>
      <xdr:rowOff>1062</xdr:rowOff>
    </xdr:to>
    <xdr:pic>
      <xdr:nvPicPr>
        <xdr:cNvPr id="6144" name="Рисунок 6143"/>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609600" y="224104200"/>
          <a:ext cx="5449060" cy="7611537"/>
        </a:xfrm>
        <a:prstGeom prst="rect">
          <a:avLst/>
        </a:prstGeom>
      </xdr:spPr>
    </xdr:pic>
    <xdr:clientData/>
  </xdr:twoCellAnchor>
  <xdr:twoCellAnchor editAs="oneCell">
    <xdr:from>
      <xdr:col>1</xdr:col>
      <xdr:colOff>0</xdr:colOff>
      <xdr:row>1433</xdr:row>
      <xdr:rowOff>0</xdr:rowOff>
    </xdr:from>
    <xdr:to>
      <xdr:col>10</xdr:col>
      <xdr:colOff>38871</xdr:colOff>
      <xdr:row>1479</xdr:row>
      <xdr:rowOff>124882</xdr:rowOff>
    </xdr:to>
    <xdr:pic>
      <xdr:nvPicPr>
        <xdr:cNvPr id="6147" name="Рисунок 6146"/>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609600" y="232038525"/>
          <a:ext cx="5525271" cy="7573432"/>
        </a:xfrm>
        <a:prstGeom prst="rect">
          <a:avLst/>
        </a:prstGeom>
      </xdr:spPr>
    </xdr:pic>
    <xdr:clientData/>
  </xdr:twoCellAnchor>
  <xdr:twoCellAnchor editAs="oneCell">
    <xdr:from>
      <xdr:col>1</xdr:col>
      <xdr:colOff>0</xdr:colOff>
      <xdr:row>1482</xdr:row>
      <xdr:rowOff>0</xdr:rowOff>
    </xdr:from>
    <xdr:to>
      <xdr:col>10</xdr:col>
      <xdr:colOff>29345</xdr:colOff>
      <xdr:row>1528</xdr:row>
      <xdr:rowOff>86777</xdr:rowOff>
    </xdr:to>
    <xdr:pic>
      <xdr:nvPicPr>
        <xdr:cNvPr id="6148" name="Рисунок 6147"/>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609600" y="239972850"/>
          <a:ext cx="5515745" cy="7535327"/>
        </a:xfrm>
        <a:prstGeom prst="rect">
          <a:avLst/>
        </a:prstGeom>
      </xdr:spPr>
    </xdr:pic>
    <xdr:clientData/>
  </xdr:twoCellAnchor>
  <xdr:twoCellAnchor editAs="oneCell">
    <xdr:from>
      <xdr:col>1</xdr:col>
      <xdr:colOff>0</xdr:colOff>
      <xdr:row>1531</xdr:row>
      <xdr:rowOff>0</xdr:rowOff>
    </xdr:from>
    <xdr:to>
      <xdr:col>9</xdr:col>
      <xdr:colOff>515102</xdr:colOff>
      <xdr:row>1577</xdr:row>
      <xdr:rowOff>10566</xdr:rowOff>
    </xdr:to>
    <xdr:pic>
      <xdr:nvPicPr>
        <xdr:cNvPr id="6149" name="Рисунок 6148"/>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609600" y="247907175"/>
          <a:ext cx="5391902" cy="7459116"/>
        </a:xfrm>
        <a:prstGeom prst="rect">
          <a:avLst/>
        </a:prstGeom>
      </xdr:spPr>
    </xdr:pic>
    <xdr:clientData/>
  </xdr:twoCellAnchor>
  <xdr:twoCellAnchor editAs="oneCell">
    <xdr:from>
      <xdr:col>1</xdr:col>
      <xdr:colOff>0</xdr:colOff>
      <xdr:row>1579</xdr:row>
      <xdr:rowOff>0</xdr:rowOff>
    </xdr:from>
    <xdr:to>
      <xdr:col>9</xdr:col>
      <xdr:colOff>534155</xdr:colOff>
      <xdr:row>1627</xdr:row>
      <xdr:rowOff>20137</xdr:rowOff>
    </xdr:to>
    <xdr:pic>
      <xdr:nvPicPr>
        <xdr:cNvPr id="6151" name="Рисунок 6150"/>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09600" y="255679575"/>
          <a:ext cx="5410955" cy="7792537"/>
        </a:xfrm>
        <a:prstGeom prst="rect">
          <a:avLst/>
        </a:prstGeom>
      </xdr:spPr>
    </xdr:pic>
    <xdr:clientData/>
  </xdr:twoCellAnchor>
  <xdr:twoCellAnchor editAs="oneCell">
    <xdr:from>
      <xdr:col>1</xdr:col>
      <xdr:colOff>0</xdr:colOff>
      <xdr:row>1629</xdr:row>
      <xdr:rowOff>0</xdr:rowOff>
    </xdr:from>
    <xdr:to>
      <xdr:col>9</xdr:col>
      <xdr:colOff>591313</xdr:colOff>
      <xdr:row>1676</xdr:row>
      <xdr:rowOff>105852</xdr:rowOff>
    </xdr:to>
    <xdr:pic>
      <xdr:nvPicPr>
        <xdr:cNvPr id="6152" name="Рисунок 6151"/>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609600" y="263775825"/>
          <a:ext cx="5468113" cy="7716327"/>
        </a:xfrm>
        <a:prstGeom prst="rect">
          <a:avLst/>
        </a:prstGeom>
      </xdr:spPr>
    </xdr:pic>
    <xdr:clientData/>
  </xdr:twoCellAnchor>
  <xdr:twoCellAnchor editAs="oneCell">
    <xdr:from>
      <xdr:col>1</xdr:col>
      <xdr:colOff>0</xdr:colOff>
      <xdr:row>1679</xdr:row>
      <xdr:rowOff>0</xdr:rowOff>
    </xdr:from>
    <xdr:to>
      <xdr:col>10</xdr:col>
      <xdr:colOff>766</xdr:colOff>
      <xdr:row>1727</xdr:row>
      <xdr:rowOff>48716</xdr:rowOff>
    </xdr:to>
    <xdr:pic>
      <xdr:nvPicPr>
        <xdr:cNvPr id="6154" name="Рисунок 6153"/>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609600" y="271872075"/>
          <a:ext cx="5487166" cy="78211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1</xdr:row>
      <xdr:rowOff>47625</xdr:rowOff>
    </xdr:from>
    <xdr:to>
      <xdr:col>29</xdr:col>
      <xdr:colOff>540730</xdr:colOff>
      <xdr:row>79</xdr:row>
      <xdr:rowOff>84142</xdr:rowOff>
    </xdr:to>
    <xdr:pic>
      <xdr:nvPicPr>
        <xdr:cNvPr id="7" name="Рисунок 6"/>
        <xdr:cNvPicPr>
          <a:picLocks noChangeAspect="1"/>
        </xdr:cNvPicPr>
      </xdr:nvPicPr>
      <xdr:blipFill>
        <a:blip xmlns:r="http://schemas.openxmlformats.org/officeDocument/2006/relationships" r:embed="rId1"/>
        <a:stretch>
          <a:fillRect/>
        </a:stretch>
      </xdr:blipFill>
      <xdr:spPr>
        <a:xfrm>
          <a:off x="657225" y="209550"/>
          <a:ext cx="17561905" cy="12666667"/>
        </a:xfrm>
        <a:prstGeom prst="rect">
          <a:avLst/>
        </a:prstGeom>
      </xdr:spPr>
    </xdr:pic>
    <xdr:clientData/>
  </xdr:twoCellAnchor>
  <xdr:twoCellAnchor editAs="oneCell">
    <xdr:from>
      <xdr:col>1</xdr:col>
      <xdr:colOff>0</xdr:colOff>
      <xdr:row>83</xdr:row>
      <xdr:rowOff>0</xdr:rowOff>
    </xdr:from>
    <xdr:to>
      <xdr:col>29</xdr:col>
      <xdr:colOff>493105</xdr:colOff>
      <xdr:row>161</xdr:row>
      <xdr:rowOff>36517</xdr:rowOff>
    </xdr:to>
    <xdr:pic>
      <xdr:nvPicPr>
        <xdr:cNvPr id="8" name="Рисунок 7"/>
        <xdr:cNvPicPr>
          <a:picLocks noChangeAspect="1"/>
        </xdr:cNvPicPr>
      </xdr:nvPicPr>
      <xdr:blipFill>
        <a:blip xmlns:r="http://schemas.openxmlformats.org/officeDocument/2006/relationships" r:embed="rId2"/>
        <a:stretch>
          <a:fillRect/>
        </a:stretch>
      </xdr:blipFill>
      <xdr:spPr>
        <a:xfrm>
          <a:off x="609600" y="13439775"/>
          <a:ext cx="17561905" cy="12666667"/>
        </a:xfrm>
        <a:prstGeom prst="rect">
          <a:avLst/>
        </a:prstGeom>
      </xdr:spPr>
    </xdr:pic>
    <xdr:clientData/>
  </xdr:twoCellAnchor>
  <xdr:twoCellAnchor editAs="oneCell">
    <xdr:from>
      <xdr:col>1</xdr:col>
      <xdr:colOff>0</xdr:colOff>
      <xdr:row>164</xdr:row>
      <xdr:rowOff>0</xdr:rowOff>
    </xdr:from>
    <xdr:to>
      <xdr:col>29</xdr:col>
      <xdr:colOff>493105</xdr:colOff>
      <xdr:row>242</xdr:row>
      <xdr:rowOff>36517</xdr:rowOff>
    </xdr:to>
    <xdr:pic>
      <xdr:nvPicPr>
        <xdr:cNvPr id="9" name="Рисунок 8"/>
        <xdr:cNvPicPr>
          <a:picLocks noChangeAspect="1"/>
        </xdr:cNvPicPr>
      </xdr:nvPicPr>
      <xdr:blipFill>
        <a:blip xmlns:r="http://schemas.openxmlformats.org/officeDocument/2006/relationships" r:embed="rId3"/>
        <a:stretch>
          <a:fillRect/>
        </a:stretch>
      </xdr:blipFill>
      <xdr:spPr>
        <a:xfrm>
          <a:off x="609600" y="26555700"/>
          <a:ext cx="17561905" cy="12666667"/>
        </a:xfrm>
        <a:prstGeom prst="rect">
          <a:avLst/>
        </a:prstGeom>
      </xdr:spPr>
    </xdr:pic>
    <xdr:clientData/>
  </xdr:twoCellAnchor>
  <xdr:twoCellAnchor editAs="oneCell">
    <xdr:from>
      <xdr:col>1</xdr:col>
      <xdr:colOff>0</xdr:colOff>
      <xdr:row>245</xdr:row>
      <xdr:rowOff>0</xdr:rowOff>
    </xdr:from>
    <xdr:to>
      <xdr:col>29</xdr:col>
      <xdr:colOff>493105</xdr:colOff>
      <xdr:row>323</xdr:row>
      <xdr:rowOff>36517</xdr:rowOff>
    </xdr:to>
    <xdr:pic>
      <xdr:nvPicPr>
        <xdr:cNvPr id="10" name="Рисунок 9"/>
        <xdr:cNvPicPr>
          <a:picLocks noChangeAspect="1"/>
        </xdr:cNvPicPr>
      </xdr:nvPicPr>
      <xdr:blipFill>
        <a:blip xmlns:r="http://schemas.openxmlformats.org/officeDocument/2006/relationships" r:embed="rId4"/>
        <a:stretch>
          <a:fillRect/>
        </a:stretch>
      </xdr:blipFill>
      <xdr:spPr>
        <a:xfrm>
          <a:off x="609600" y="39671625"/>
          <a:ext cx="17561905" cy="12666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69;&#1051;&#1045;&#1050;&#1058;&#1056;&#1054;&#1041;&#1070;&#1056;&#1054;\&#1054;&#1058;&#1063;&#1045;&#1058;&#1067;\46&#1069;&#1069;\2017\46EP-2017.ST(v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9;&#1051;&#1045;&#1050;&#1058;&#1056;&#1054;&#1041;&#1070;&#1056;&#1054;/&#1054;&#1058;&#1063;&#1045;&#1058;&#1067;/&#1050;&#1086;&#1085;&#1090;&#1088;&#1086;&#1083;&#1100;&#1085;&#1099;&#1081;%20&#1079;&#1072;&#1084;&#1077;&#1088;/&#1050;&#1086;&#1085;&#1090;&#1088;&#1086;&#1083;&#1100;&#1085;&#1099;&#1081;%20&#1079;&#1072;&#1084;&#1077;&#1088;%20&#1083;&#1077;&#1090;&#1086;/2020/&#1072;&#1082;&#1090;%2017.06.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9;&#1051;&#1045;&#1050;&#1058;&#1056;&#1054;&#1041;&#1070;&#1056;&#1054;/&#1054;&#1058;&#1063;&#1045;&#1058;&#1067;/&#1050;&#1086;&#1085;&#1090;&#1088;&#1086;&#1083;&#1100;&#1085;&#1099;&#1081;%20&#1079;&#1072;&#1084;&#1077;&#1088;/&#1050;&#1086;&#1085;&#1090;&#1088;&#1086;&#1083;&#1100;&#1085;&#1099;&#1081;%20&#1079;&#1072;&#1084;&#1077;&#1088;%20&#1079;&#1080;&#1084;&#1072;/2020/&#1072;&#1082;&#1090;%2016.12.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Prov"/>
      <sheetName val="mod_01"/>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11"/>
      <sheetName val="modComm"/>
      <sheetName val="modButton"/>
      <sheetName val="modInstruction"/>
      <sheetName val="modHTTP"/>
      <sheetName val="REESTR_ORG"/>
      <sheetName val="REESTR_MO"/>
      <sheetName val="modfrmRegion"/>
      <sheetName val="modfrmReestr"/>
      <sheetName val="modfrmCheckUpdates"/>
      <sheetName val="modReestr"/>
      <sheetName val="modUpdTemplMain"/>
      <sheetName val="modDoubleClick"/>
      <sheetName val="modHyperlink"/>
      <sheetName val="modfrmDateChoose"/>
    </sheetNames>
    <sheetDataSet>
      <sheetData sheetId="0"/>
      <sheetData sheetId="1"/>
      <sheetData sheetId="2"/>
      <sheetData sheetId="3"/>
      <sheetData sheetId="4">
        <row r="18">
          <cell r="G18" t="str">
            <v>Публичное акционерное общество "Синарский трубный завод", г. Каменск-Уральский</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кт"/>
      <sheetName val="ик47"/>
      <sheetName val="СЗСМ"/>
      <sheetName val="КСК"/>
      <sheetName val="РСК"/>
      <sheetName val="оборон"/>
    </sheetNames>
    <sheetDataSet>
      <sheetData sheetId="0" refreshError="1"/>
      <sheetData sheetId="1">
        <row r="2">
          <cell r="C2">
            <v>217.8</v>
          </cell>
        </row>
        <row r="3">
          <cell r="C3">
            <v>226.98</v>
          </cell>
        </row>
        <row r="4">
          <cell r="C4">
            <v>223.38</v>
          </cell>
        </row>
        <row r="5">
          <cell r="C5">
            <v>218.16</v>
          </cell>
        </row>
        <row r="6">
          <cell r="C6">
            <v>228.6</v>
          </cell>
        </row>
        <row r="7">
          <cell r="C7">
            <v>273.06</v>
          </cell>
        </row>
        <row r="8">
          <cell r="C8">
            <v>304.2</v>
          </cell>
        </row>
        <row r="9">
          <cell r="C9">
            <v>309.60000000000002</v>
          </cell>
        </row>
        <row r="10">
          <cell r="C10">
            <v>334.98</v>
          </cell>
        </row>
        <row r="11">
          <cell r="C11">
            <v>437.76</v>
          </cell>
        </row>
        <row r="12">
          <cell r="C12">
            <v>426.24</v>
          </cell>
        </row>
        <row r="13">
          <cell r="C13">
            <v>422.46</v>
          </cell>
        </row>
        <row r="14">
          <cell r="C14">
            <v>420.3</v>
          </cell>
        </row>
        <row r="15">
          <cell r="C15">
            <v>362.88</v>
          </cell>
        </row>
        <row r="16">
          <cell r="C16">
            <v>369.9</v>
          </cell>
        </row>
        <row r="17">
          <cell r="C17">
            <v>343.26</v>
          </cell>
        </row>
        <row r="18">
          <cell r="C18">
            <v>349.2</v>
          </cell>
        </row>
        <row r="19">
          <cell r="C19">
            <v>280.62</v>
          </cell>
        </row>
        <row r="20">
          <cell r="C20">
            <v>252.54</v>
          </cell>
        </row>
        <row r="21">
          <cell r="C21">
            <v>231.12</v>
          </cell>
        </row>
        <row r="22">
          <cell r="C22">
            <v>244.98</v>
          </cell>
        </row>
        <row r="23">
          <cell r="C23">
            <v>278.10000000000002</v>
          </cell>
        </row>
        <row r="24">
          <cell r="C24">
            <v>284.39999999999998</v>
          </cell>
        </row>
        <row r="25">
          <cell r="C25">
            <v>244.08</v>
          </cell>
        </row>
      </sheetData>
      <sheetData sheetId="2">
        <row r="3">
          <cell r="E3">
            <v>13.32</v>
          </cell>
        </row>
        <row r="4">
          <cell r="E4">
            <v>13.68</v>
          </cell>
        </row>
        <row r="5">
          <cell r="E5">
            <v>12.959999999999999</v>
          </cell>
        </row>
        <row r="6">
          <cell r="E6">
            <v>11.879999999999999</v>
          </cell>
        </row>
        <row r="7">
          <cell r="E7">
            <v>11.52</v>
          </cell>
        </row>
        <row r="8">
          <cell r="E8">
            <v>13.32</v>
          </cell>
        </row>
        <row r="9">
          <cell r="E9">
            <v>14.76</v>
          </cell>
        </row>
        <row r="10">
          <cell r="E10">
            <v>27.9</v>
          </cell>
        </row>
        <row r="11">
          <cell r="E11">
            <v>111.24</v>
          </cell>
        </row>
        <row r="12">
          <cell r="E12">
            <v>128.34</v>
          </cell>
        </row>
        <row r="13">
          <cell r="E13">
            <v>119.7</v>
          </cell>
        </row>
        <row r="14">
          <cell r="E14">
            <v>131.76</v>
          </cell>
        </row>
        <row r="15">
          <cell r="E15">
            <v>95.94</v>
          </cell>
        </row>
        <row r="16">
          <cell r="E16">
            <v>125.64</v>
          </cell>
        </row>
        <row r="17">
          <cell r="E17">
            <v>127.08</v>
          </cell>
        </row>
        <row r="18">
          <cell r="E18">
            <v>117.72</v>
          </cell>
        </row>
        <row r="19">
          <cell r="E19">
            <v>91.26</v>
          </cell>
        </row>
        <row r="20">
          <cell r="E20">
            <v>46.44</v>
          </cell>
        </row>
        <row r="21">
          <cell r="E21">
            <v>35.82</v>
          </cell>
        </row>
        <row r="22">
          <cell r="E22">
            <v>18.72</v>
          </cell>
        </row>
        <row r="23">
          <cell r="E23">
            <v>16.02</v>
          </cell>
        </row>
        <row r="24">
          <cell r="E24">
            <v>15.3</v>
          </cell>
        </row>
        <row r="25">
          <cell r="E25">
            <v>15.66</v>
          </cell>
        </row>
        <row r="26">
          <cell r="E26">
            <v>15.84</v>
          </cell>
        </row>
      </sheetData>
      <sheetData sheetId="3">
        <row r="8">
          <cell r="D8">
            <v>14.4</v>
          </cell>
        </row>
        <row r="9">
          <cell r="D9">
            <v>14.4</v>
          </cell>
        </row>
        <row r="10">
          <cell r="D10">
            <v>13.92</v>
          </cell>
        </row>
        <row r="11">
          <cell r="D11">
            <v>14.16</v>
          </cell>
        </row>
        <row r="12">
          <cell r="D12">
            <v>9.6</v>
          </cell>
        </row>
        <row r="13">
          <cell r="D13">
            <v>12.72</v>
          </cell>
        </row>
        <row r="14">
          <cell r="D14">
            <v>40.799999999999997</v>
          </cell>
        </row>
        <row r="15">
          <cell r="D15">
            <v>50.88</v>
          </cell>
        </row>
        <row r="16">
          <cell r="D16">
            <v>145.91999999999999</v>
          </cell>
        </row>
        <row r="17">
          <cell r="D17">
            <v>154.32</v>
          </cell>
        </row>
        <row r="18">
          <cell r="D18">
            <v>139.68</v>
          </cell>
        </row>
        <row r="19">
          <cell r="D19">
            <v>84.48</v>
          </cell>
        </row>
        <row r="20">
          <cell r="D20">
            <v>69.36</v>
          </cell>
        </row>
        <row r="21">
          <cell r="D21">
            <v>130.56</v>
          </cell>
        </row>
        <row r="22">
          <cell r="D22">
            <v>123.36</v>
          </cell>
        </row>
        <row r="23">
          <cell r="D23">
            <v>106.08</v>
          </cell>
        </row>
        <row r="24">
          <cell r="D24">
            <v>46.8</v>
          </cell>
        </row>
        <row r="25">
          <cell r="D25">
            <v>17.760000000000002</v>
          </cell>
        </row>
        <row r="26">
          <cell r="D26">
            <v>14.64</v>
          </cell>
        </row>
        <row r="27">
          <cell r="D27">
            <v>15.36</v>
          </cell>
        </row>
        <row r="28">
          <cell r="D28">
            <v>15.12</v>
          </cell>
        </row>
        <row r="29">
          <cell r="D29">
            <v>15.12</v>
          </cell>
        </row>
        <row r="30">
          <cell r="D30">
            <v>15.84</v>
          </cell>
        </row>
        <row r="31">
          <cell r="D31">
            <v>14.4</v>
          </cell>
        </row>
      </sheetData>
      <sheetData sheetId="4">
        <row r="11">
          <cell r="K11">
            <v>697.98</v>
          </cell>
        </row>
        <row r="12">
          <cell r="K12">
            <v>620.46</v>
          </cell>
        </row>
        <row r="13">
          <cell r="K13">
            <v>688.56000000000006</v>
          </cell>
        </row>
        <row r="14">
          <cell r="K14">
            <v>566.34</v>
          </cell>
        </row>
        <row r="15">
          <cell r="K15">
            <v>539.82000000000005</v>
          </cell>
        </row>
        <row r="16">
          <cell r="K16">
            <v>558.00000000000011</v>
          </cell>
        </row>
        <row r="17">
          <cell r="K17">
            <v>614.6400000000001</v>
          </cell>
        </row>
        <row r="18">
          <cell r="K18">
            <v>713.76</v>
          </cell>
        </row>
        <row r="19">
          <cell r="K19">
            <v>855.3</v>
          </cell>
        </row>
        <row r="20">
          <cell r="K20">
            <v>1214.3400000000001</v>
          </cell>
        </row>
        <row r="21">
          <cell r="K21">
            <v>1323.7799999999997</v>
          </cell>
        </row>
        <row r="22">
          <cell r="K22">
            <v>1311.42</v>
          </cell>
        </row>
        <row r="23">
          <cell r="K23">
            <v>1313.88</v>
          </cell>
        </row>
        <row r="24">
          <cell r="K24">
            <v>1309.26</v>
          </cell>
        </row>
        <row r="25">
          <cell r="K25">
            <v>1301.4600000000003</v>
          </cell>
        </row>
        <row r="26">
          <cell r="K26">
            <v>1306.6200000000001</v>
          </cell>
        </row>
        <row r="27">
          <cell r="K27">
            <v>1100.22</v>
          </cell>
        </row>
        <row r="28">
          <cell r="K28">
            <v>1030.2</v>
          </cell>
        </row>
        <row r="29">
          <cell r="K29">
            <v>1004.9399999999998</v>
          </cell>
        </row>
        <row r="30">
          <cell r="K30">
            <v>874.37999999999988</v>
          </cell>
        </row>
        <row r="31">
          <cell r="K31">
            <v>841.43999999999994</v>
          </cell>
        </row>
        <row r="32">
          <cell r="K32">
            <v>894</v>
          </cell>
        </row>
        <row r="33">
          <cell r="K33">
            <v>848.21999999999991</v>
          </cell>
        </row>
        <row r="34">
          <cell r="K34">
            <v>788.87999999999988</v>
          </cell>
        </row>
      </sheetData>
      <sheetData sheetId="5">
        <row r="2">
          <cell r="C2">
            <v>291.06</v>
          </cell>
        </row>
        <row r="3">
          <cell r="C3">
            <v>249.54</v>
          </cell>
        </row>
        <row r="4">
          <cell r="C4">
            <v>220.5</v>
          </cell>
        </row>
        <row r="5">
          <cell r="C5">
            <v>204.36</v>
          </cell>
        </row>
        <row r="6">
          <cell r="C6">
            <v>211.14000000000001</v>
          </cell>
        </row>
        <row r="7">
          <cell r="C7">
            <v>214.26</v>
          </cell>
        </row>
        <row r="8">
          <cell r="C8">
            <v>247.32000000000002</v>
          </cell>
        </row>
        <row r="9">
          <cell r="C9">
            <v>276.95999999999998</v>
          </cell>
        </row>
        <row r="10">
          <cell r="C10">
            <v>305.76000000000005</v>
          </cell>
        </row>
        <row r="11">
          <cell r="C11">
            <v>342.84</v>
          </cell>
        </row>
        <row r="12">
          <cell r="C12">
            <v>390.29999999999995</v>
          </cell>
        </row>
        <row r="13">
          <cell r="C13">
            <v>348.84000000000003</v>
          </cell>
        </row>
        <row r="14">
          <cell r="C14">
            <v>329.88000000000005</v>
          </cell>
        </row>
        <row r="15">
          <cell r="C15">
            <v>316.20000000000005</v>
          </cell>
        </row>
        <row r="16">
          <cell r="C16">
            <v>313.5</v>
          </cell>
        </row>
        <row r="17">
          <cell r="C17">
            <v>290.82</v>
          </cell>
        </row>
        <row r="18">
          <cell r="C18">
            <v>293.45999999999998</v>
          </cell>
        </row>
        <row r="19">
          <cell r="C19">
            <v>273.12</v>
          </cell>
        </row>
        <row r="20">
          <cell r="C20">
            <v>335.46</v>
          </cell>
        </row>
        <row r="21">
          <cell r="C21">
            <v>312.36</v>
          </cell>
        </row>
        <row r="22">
          <cell r="C22">
            <v>321.84000000000003</v>
          </cell>
        </row>
        <row r="23">
          <cell r="C23">
            <v>343.56</v>
          </cell>
        </row>
        <row r="24">
          <cell r="C24">
            <v>334.56</v>
          </cell>
        </row>
        <row r="25">
          <cell r="C25">
            <v>312.53999999999996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кт"/>
      <sheetName val="ик47"/>
      <sheetName val="СЗСМ"/>
      <sheetName val="КСК"/>
      <sheetName val="РСК"/>
      <sheetName val="оборон"/>
    </sheetNames>
    <sheetDataSet>
      <sheetData sheetId="0" refreshError="1"/>
      <sheetData sheetId="1"/>
      <sheetData sheetId="2"/>
      <sheetData sheetId="3"/>
      <sheetData sheetId="4"/>
      <sheetData sheetId="5"/>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RetnevaEA\AppData\Local\Microsoft\Windows\INetCache\Content.Outlook\387UV3Z7\&#1054;&#1043;&#1069;%2019%20&#1087;.&#1086;%20&#1092;&#1072;&#1082;&#1090;%202020&#107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Данилова Ольга Николаевна" refreshedDate="44222.650750115739" createdVersion="1" refreshedVersion="6" recordCount="2902">
  <cacheSource type="worksheet">
    <worksheetSource ref="A1:I2903" sheet="Лист1" r:id="rId2"/>
  </cacheSource>
  <cacheFields count="9">
    <cacheField name="МВЗ" numFmtId="49">
      <sharedItems count="13">
        <s v="13150003"/>
        <s v="13150024"/>
        <s v="13150901"/>
        <s v="13150902"/>
        <s v="13151001"/>
        <s v="13151002"/>
        <s v="13151023"/>
        <s v="13152001"/>
        <s v="13152002"/>
        <s v="13152005"/>
        <s v="13152023"/>
        <s v="13153023"/>
        <s v="13154023"/>
      </sharedItems>
    </cacheField>
    <cacheField name="Название объекта" numFmtId="49">
      <sharedItems count="13">
        <s v="Расходы ОТиТБ ЭлЦ"/>
        <s v="Общецех. расходы ЭлЦ"/>
        <s v="См.об.инст ОЦ ЭлЦ"/>
        <s v="ТРиСОС ОЦ ЭлЦ"/>
        <s v="См.об.инст ВН ЭлЦ"/>
        <s v="ТРиСОС ВН ЭлЦ"/>
        <s v="МВЗ 23счета ВН ЭлЦ"/>
        <s v="См.об.инст СН ЭлЦ"/>
        <s v="ТРиСОС СН ЭлЦ"/>
        <s v="КРОС СН ЭлЦ"/>
        <s v="МВЗ 23счета СН ЭлЦ"/>
        <s v="МВЗ ремонт эл.об ЭнЦ"/>
        <s v="МВЗ рем эл.об. ГазЦ"/>
      </sharedItems>
    </cacheField>
    <cacheField name="Вид затрат" numFmtId="49">
      <sharedItems count="13">
        <s v="3003030000"/>
        <s v="3003040000"/>
        <s v="3003050000"/>
        <s v="3004010000"/>
        <s v="3005010000"/>
        <s v="3005020000"/>
        <s v="3006010000"/>
        <s v="3006030000"/>
        <s v="3006050000"/>
        <s v="3003020000"/>
        <s v="3001055000"/>
        <s v="3009010000"/>
        <s v="3001010000"/>
      </sharedItems>
    </cacheField>
    <cacheField name="Обозначение В/Затрат" numFmtId="49">
      <sharedItems count="13">
        <s v="Металлопрокат"/>
        <s v="Пиломатериалы"/>
        <s v="Проч Материалы Покуп"/>
        <s v="Запчасти Покупные"/>
        <s v="Топливо"/>
        <s v="Масла, Смаз Материал"/>
        <s v="Инструмент Покупн"/>
        <s v="Спецодежда Покупн"/>
        <s v="Пр Инвент ХозПрин"/>
        <s v="Огнеупоры"/>
        <s v="П/Ф Собств Для ВспПр"/>
        <s v="Отходы"/>
        <s v="Металлолом"/>
      </sharedItems>
    </cacheField>
    <cacheField name="Материал" numFmtId="49">
      <sharedItems count="751">
        <s v="000000001000019402"/>
        <s v="000000001100000872"/>
        <s v="000000001100000873"/>
        <s v="000000001200047536"/>
        <s v="000000001200048208"/>
        <s v="000000001200051436"/>
        <s v="000000001200051810"/>
        <s v="000000001200051915"/>
        <s v="000000001200053432"/>
        <s v="000000001200054428"/>
        <s v="000000001200054769"/>
        <s v="000000001200054812"/>
        <s v="000000001200054813"/>
        <s v="000000001200056056"/>
        <s v="000000001200056057"/>
        <s v="000000001200056058"/>
        <s v="000000001200056124"/>
        <s v="000000001200056169"/>
        <s v="000000001200056171"/>
        <s v="000000001200057716"/>
        <s v="000000001200058563"/>
        <s v="000000001200061460"/>
        <s v="000000001200062847"/>
        <s v="000000001200063004"/>
        <s v="000000001200063159"/>
        <s v="000000001200064217"/>
        <s v="000000001200064402"/>
        <s v="000000001200064403"/>
        <s v="000000001200064404"/>
        <s v="000000001200065832"/>
        <s v="000000001200065895"/>
        <s v="000000001200066112"/>
        <s v="000000001200068982"/>
        <s v="000000001200068983"/>
        <s v="000000001200068984"/>
        <s v="000000001200070990"/>
        <s v="000000001200070991"/>
        <s v="000000001200071032"/>
        <s v="000000001300199343"/>
        <s v="000000001300208810"/>
        <s v="000000001300215791"/>
        <s v="000000001300223053"/>
        <s v="000000001300229254"/>
        <s v="000000001300250868"/>
        <s v="000000001300307630"/>
        <s v="000000001300331126"/>
        <s v="000000001300335119"/>
        <s v="000000001300338265"/>
        <s v="000000001300343178"/>
        <s v="000000001300343399"/>
        <s v="000000001400002174"/>
        <s v="000000001400002261"/>
        <s v="000000001500054527"/>
        <s v="000000001500054529"/>
        <s v="000000001500072959"/>
        <s v="000000001500087054"/>
        <s v="000000001600003232"/>
        <s v="000000001600003240"/>
        <s v="000000001600003244"/>
        <s v="000000001600003245"/>
        <s v="000000001600003283"/>
        <s v="000000001600003301"/>
        <s v="000000001600003309"/>
        <s v="000000001600003313"/>
        <s v="000000001600003318"/>
        <s v="000000001600003319"/>
        <s v="000000001600003327"/>
        <s v="000000001600003333"/>
        <s v="000000001600003351"/>
        <s v="000000001600003364"/>
        <s v="000000001600003365"/>
        <s v="000000001600003367"/>
        <s v="000000001600003376"/>
        <s v="000000001600003397"/>
        <s v="000000001600003410"/>
        <s v="000000001600003412"/>
        <s v="000000001600003454"/>
        <s v="000000001600003465"/>
        <s v="000000001600003467"/>
        <s v="000000001600003470"/>
        <s v="000000001600003509"/>
        <s v="000000001600003515"/>
        <s v="000000001600003521"/>
        <s v="000000001600003536"/>
        <s v="000000001600003552"/>
        <s v="000000001600003553"/>
        <s v="000000001600003557"/>
        <s v="000000001600003558"/>
        <s v="000000001600003562"/>
        <s v="000000001600003586"/>
        <s v="000000001600003594"/>
        <s v="000000001600003640"/>
        <s v="000000001600003649"/>
        <s v="000000001600003675"/>
        <s v="000000001600003678"/>
        <s v="000000001600003680"/>
        <s v="000000001600003681"/>
        <s v="000000001600003730"/>
        <s v="000000001600003732"/>
        <s v="000000001600003735"/>
        <s v="000000001600003736"/>
        <s v="000000001600003737"/>
        <s v="000000001600003743"/>
        <s v="000000001600003744"/>
        <s v="000000001600003745"/>
        <s v="000000001600003752"/>
        <s v="000000001600003808"/>
        <s v="000000001600003809"/>
        <s v="000000001600003861"/>
        <s v="000000001600003864"/>
        <s v="000000001600003867"/>
        <s v="000000001600003870"/>
        <s v="000000001600003872"/>
        <s v="000000001600003873"/>
        <s v="000000001600003993"/>
        <s v="000000001600004050"/>
        <s v="000000001600004059"/>
        <s v="000000001600004088"/>
        <s v="000000001600004176"/>
        <s v="000000001600004205"/>
        <s v="000000001600004206"/>
        <s v="000000001600004292"/>
        <s v="000000001600004294"/>
        <s v="000000001600004295"/>
        <s v="000000001600004412"/>
        <s v="000000001600004428"/>
        <s v="000000001600004449"/>
        <s v="000000001600004450"/>
        <s v="000000001600004602"/>
        <s v="000000001600004611"/>
        <s v="000000001600004672"/>
        <s v="000000001600004741"/>
        <s v="000000001600004742"/>
        <s v="000000001600004790"/>
        <s v="000000001600004839"/>
        <s v="000000001600004846"/>
        <s v="000000001600004847"/>
        <s v="000000001600004866"/>
        <s v="000000001700016951"/>
        <s v="000000001700017088"/>
        <s v="000000001700017094"/>
        <s v="000000001700017095"/>
        <s v="000000001700017182"/>
        <s v="000000001700017235"/>
        <s v="000000001700017236"/>
        <s v="000000001700017240"/>
        <s v="000000001700017478"/>
        <s v="000000001700017841"/>
        <s v="000000001700018229"/>
        <s v="000000001700018322"/>
        <s v="000000001700020359"/>
        <s v="000000001700020995"/>
        <s v="000000001700021386"/>
        <s v="000000001700023901"/>
        <s v="000000001700024041"/>
        <s v="000000001700024764"/>
        <s v="000000001700025124"/>
        <s v="000000001700025183"/>
        <s v="000000001700025215"/>
        <s v="000000001700025323"/>
        <s v="000000001700025406"/>
        <s v="000000001700025753"/>
        <s v="000000001700026005"/>
        <s v="000000001700026055"/>
        <s v="000000001700026481"/>
        <s v="000000001700026485"/>
        <s v="000000001700026486"/>
        <s v="000000001700026597"/>
        <s v="000000001700026612"/>
        <s v="000000001700026613"/>
        <s v="000000001700026655"/>
        <s v="000000001700026656"/>
        <s v="000000001700026657"/>
        <s v="000000001700026682"/>
        <s v="000000001200046081"/>
        <s v="000000001200046539"/>
        <s v="000000001200046746"/>
        <s v="000000001200046752"/>
        <s v="000000001200047567"/>
        <s v="000000001200048170"/>
        <s v="000000001200048397"/>
        <s v="000000001200048827"/>
        <s v="000000001200049805"/>
        <s v="000000001200050469"/>
        <s v="000000001200050505"/>
        <s v="000000001200053453"/>
        <s v="000000001200053872"/>
        <s v="000000001200054030"/>
        <s v="000000001200054043"/>
        <s v="000000001200054259"/>
        <s v="000000001200054260"/>
        <s v="000000001200054269"/>
        <s v="000000001200054273"/>
        <s v="000000001200054398"/>
        <s v="000000001200054468"/>
        <s v="000000001200054667"/>
        <s v="000000001200054668"/>
        <s v="000000001200054710"/>
        <s v="000000001200055381"/>
        <s v="000000001200055520"/>
        <s v="000000001200055612"/>
        <s v="000000001200056238"/>
        <s v="000000001200056239"/>
        <s v="000000001200056521"/>
        <s v="000000001200056523"/>
        <s v="000000001200056863"/>
        <s v="000000001200056915"/>
        <s v="000000001200056919"/>
        <s v="000000001200056920"/>
        <s v="000000001200056925"/>
        <s v="000000001200056928"/>
        <s v="000000001200056934"/>
        <s v="000000001200056936"/>
        <s v="000000001200056937"/>
        <s v="000000001200057339"/>
        <s v="000000001200057690"/>
        <s v="000000001200057694"/>
        <s v="000000001200057698"/>
        <s v="000000001200057699"/>
        <s v="000000001200057701"/>
        <s v="000000001200058132"/>
        <s v="000000001200058488"/>
        <s v="000000001200058836"/>
        <s v="000000001200058937"/>
        <s v="000000001200059589"/>
        <s v="000000001200059666"/>
        <s v="000000001200060262"/>
        <s v="000000001200062738"/>
        <s v="000000001200063469"/>
        <s v="000000001200063470"/>
        <s v="000000001200063516"/>
        <s v="000000001200063840"/>
        <s v="000000001200063841"/>
        <s v="000000001200063842"/>
        <s v="000000001200063843"/>
        <s v="000000001200063899"/>
        <s v="000000001200063900"/>
        <s v="000000001200064607"/>
        <s v="000000001200065342"/>
        <s v="000000001200065455"/>
        <s v="000000001200065456"/>
        <s v="000000001200065596"/>
        <s v="000000001200067163"/>
        <s v="000000001200067164"/>
        <s v="000000001200069111"/>
        <s v="000000001200070395"/>
        <s v="000000001200070399"/>
        <s v="000000001200070401"/>
        <s v="000000001200070405"/>
        <s v="000000001200070514"/>
        <s v="000000001300207469"/>
        <s v="000000001300208680"/>
        <s v="000000001300208682"/>
        <s v="000000001300208811"/>
        <s v="000000001300215518"/>
        <s v="000000001300303547"/>
        <s v="000000001300304221"/>
        <s v="000000001300304513"/>
        <s v="000000001300304866"/>
        <s v="000000001300315530"/>
        <s v="000000001300335927"/>
        <s v="000000001700016937"/>
        <s v="000000001700017698"/>
        <s v="000000001700017699"/>
        <s v="000000001700018990"/>
        <s v="000000001700022872"/>
        <s v="000000001700024745"/>
        <s v="000000001700026049"/>
        <s v="000000001300199308"/>
        <s v="000000001500052231"/>
        <s v="000000001500052298"/>
        <s v="000000001500052585"/>
        <s v="000000001500052853"/>
        <s v="000000001500052863"/>
        <s v="000000001500052864"/>
        <s v="000000001500053726"/>
        <s v="000000001500053831"/>
        <s v="000000001500053832"/>
        <s v="000000001500059250"/>
        <s v="000000001500061341"/>
        <s v="000000001500066098"/>
        <s v="000000001500069508"/>
        <s v="000000001500069509"/>
        <s v="000000001500069723"/>
        <s v="000000001500072159"/>
        <s v="000000001500072364"/>
        <s v="000000001500072582"/>
        <s v="000000001500075057"/>
        <s v="000000001500075058"/>
        <s v="000000001500075059"/>
        <s v="000000001500075060"/>
        <s v="000000001500075061"/>
        <s v="000000001500075062"/>
        <s v="000000001500075063"/>
        <s v="000000001500075064"/>
        <s v="000000001500075065"/>
        <s v="000000001500075066"/>
        <s v="000000001500075067"/>
        <s v="000000001500075068"/>
        <s v="000000001500075069"/>
        <s v="000000001500075275"/>
        <s v="000000000900003439"/>
        <s v="000000001100000870"/>
        <s v="000000001100000871"/>
        <s v="000000001100000882"/>
        <s v="000000001200046622"/>
        <s v="000000001200056010"/>
        <s v="000000001200064508"/>
        <s v="000000001200064814"/>
        <s v="000000001200069110"/>
        <s v="000000001200071236"/>
        <s v="000000001300344193"/>
        <s v="000000001300344194"/>
        <s v="000000001500051601"/>
        <s v="000000001500051990"/>
        <s v="000000001500051995"/>
        <s v="000000001500052151"/>
        <s v="000000001500055012"/>
        <s v="000000001500056370"/>
        <s v="000000001500059251"/>
        <s v="000000001500065529"/>
        <s v="000000001500069722"/>
        <s v="P-8731-003452"/>
        <s v="P-8731-005495"/>
        <s v="000000001000018881"/>
        <s v="000000001000019005"/>
        <s v="000000001000019814"/>
        <s v="000000001000020855"/>
        <s v="000000001000022990"/>
        <s v="000000001000023216"/>
        <s v="000000001000023330"/>
        <s v="000000001000025831"/>
        <s v="000000001100000874"/>
        <s v="000000001200049245"/>
        <s v="000000001200053917"/>
        <s v="000000001200054022"/>
        <s v="000000001200054051"/>
        <s v="000000001200054385"/>
        <s v="000000001200054479"/>
        <s v="000000001200054926"/>
        <s v="000000001200059003"/>
        <s v="000000001200060503"/>
        <s v="000000001200061900"/>
        <s v="000000001200063264"/>
        <s v="000000001200064510"/>
        <s v="000000001200067090"/>
        <s v="000000001200067714"/>
        <s v="000000001300211959"/>
        <s v="000000001300212011"/>
        <s v="000000001300214486"/>
        <s v="000000001300217798"/>
        <s v="000000001300217822"/>
        <s v="000000001300234165"/>
        <s v="000000001300266969"/>
        <s v="000000001300270622"/>
        <s v="000000001300291367"/>
        <s v="000000001300294580"/>
        <s v="000000001300304809"/>
        <s v="000000001300336660"/>
        <s v="000000001300344664"/>
        <s v="000000001400002370"/>
        <s v="000000001700024717"/>
        <s v="000000001700025182"/>
        <s v="000000001200067148"/>
        <s v="000000001200067149"/>
        <s v="000000001200067152"/>
        <s v="000000001300211022"/>
        <s v="000000001300211523"/>
        <s v="000000001300267421"/>
        <s v="000000001300293378"/>
        <s v="000000001300317751"/>
        <s v="000000000100000692"/>
        <s v="000000001200048517"/>
        <s v="000000001300207062"/>
        <s v="000000001300210468"/>
        <s v="000000001300211238"/>
        <s v="000000001300217204"/>
        <s v="000000001300302815"/>
        <s v="000000001500051777"/>
        <s v="000000001500051948"/>
        <s v="000000001500052845"/>
        <s v="000000001500052848"/>
        <s v="000000001500052849"/>
        <s v="000000001500052850"/>
        <s v="000000001500052851"/>
        <s v="000000001500052852"/>
        <s v="000000001500052856"/>
        <s v="000000001500053228"/>
        <s v="000000001500055025"/>
        <s v="000000001500055507"/>
        <s v="000000001500056526"/>
        <s v="000000001500061185"/>
        <s v="000000001500061264"/>
        <s v="000000001500066790"/>
        <s v="000000001500069920"/>
        <s v="000000001700018379"/>
        <s v="000000001700018988"/>
        <s v="000000001000018841"/>
        <s v="000000001000018879"/>
        <s v="000000001000018934"/>
        <s v="000000001000019766"/>
        <s v="000000001000019767"/>
        <s v="000000001000019768"/>
        <s v="000000001000019769"/>
        <s v="000000001000019771"/>
        <s v="000000001000019875"/>
        <s v="000000001000019876"/>
        <s v="000000001000020018"/>
        <s v="000000001000020256"/>
        <s v="000000001000021308"/>
        <s v="000000001000021517"/>
        <s v="000000001000022159"/>
        <s v="000000001000022300"/>
        <s v="000000001000022917"/>
        <s v="000000001000023317"/>
        <s v="000000001000023472"/>
        <s v="000000001000023618"/>
        <s v="000000001000024763"/>
        <s v="000000001000025440"/>
        <s v="000000001000025558"/>
        <s v="000000001000025585"/>
        <s v="000000001000027117"/>
        <s v="000000001000027288"/>
        <s v="000000001000027584"/>
        <s v="000000001000027690"/>
        <s v="000000001000027793"/>
        <s v="000000001000028197"/>
        <s v="000000001000028198"/>
        <s v="000000001000029506"/>
        <s v="000000001000030537"/>
        <s v="000000001200046175"/>
        <s v="000000001200046953"/>
        <s v="000000001200047044"/>
        <s v="000000001200047185"/>
        <s v="000000001200047483"/>
        <s v="000000001200047566"/>
        <s v="000000001200048890"/>
        <s v="000000001200050490"/>
        <s v="000000001200052124"/>
        <s v="000000001200052259"/>
        <s v="000000001200053885"/>
        <s v="000000001200054227"/>
        <s v="000000001200054257"/>
        <s v="000000001200054334"/>
        <s v="000000001200054335"/>
        <s v="000000001200054340"/>
        <s v="000000001200055768"/>
        <s v="000000001200057176"/>
        <s v="000000001200057336"/>
        <s v="000000001200058989"/>
        <s v="000000001200058990"/>
        <s v="000000001200059102"/>
        <s v="000000001200059831"/>
        <s v="000000001200063214"/>
        <s v="000000001200064262"/>
        <s v="000000001200064774"/>
        <s v="000000001200064841"/>
        <s v="000000001200065216"/>
        <s v="000000001200065938"/>
        <s v="000000001200066203"/>
        <s v="000000001200068155"/>
        <s v="000000001200070818"/>
        <s v="000000001200070819"/>
        <s v="000000001200071244"/>
        <s v="000000001300198947"/>
        <s v="000000001300200289"/>
        <s v="000000001300201413"/>
        <s v="000000001300201414"/>
        <s v="000000001300201630"/>
        <s v="000000001300201994"/>
        <s v="000000001300201995"/>
        <s v="000000001300201996"/>
        <s v="000000001300203773"/>
        <s v="000000001300207124"/>
        <s v="000000001300207595"/>
        <s v="000000001300208863"/>
        <s v="000000001300210517"/>
        <s v="000000001300211378"/>
        <s v="000000001300211482"/>
        <s v="000000001300213521"/>
        <s v="000000001300239539"/>
        <s v="000000001300254216"/>
        <s v="000000001300259355"/>
        <s v="000000001300269333"/>
        <s v="000000001300270621"/>
        <s v="000000001300312620"/>
        <s v="000000001300312846"/>
        <s v="000000001300317346"/>
        <s v="000000001300325008"/>
        <s v="000000001300328106"/>
        <s v="000000001300334923"/>
        <s v="000000001300337626"/>
        <s v="000000001300341825"/>
        <s v="000000001300342322"/>
        <s v="000000001700025572"/>
        <s v="000000001700025839"/>
        <s v=""/>
        <s v="000000001200046054"/>
        <s v="000000001200048646"/>
        <s v="000000001200054157"/>
        <s v="000000001200054256"/>
        <s v="000000001200058363"/>
        <s v="000000001200058536"/>
        <s v="000000001200058909"/>
        <s v="000000001200059249"/>
        <s v="000000001200060092"/>
        <s v="000000001200060494"/>
        <s v="000000001200061037"/>
        <s v="000000001200061150"/>
        <s v="000000001200061779"/>
        <s v="000000001200063105"/>
        <s v="000000001200068825"/>
        <s v="000000001200069482"/>
        <s v="000000001300198975"/>
        <s v="000000001300199403"/>
        <s v="000000001300201667"/>
        <s v="000000001300203163"/>
        <s v="000000001300208757"/>
        <s v="000000001300208762"/>
        <s v="000000001300211522"/>
        <s v="000000001300211598"/>
        <s v="000000001300212974"/>
        <s v="000000001300216208"/>
        <s v="000000001300226925"/>
        <s v="000000001300248570"/>
        <s v="000000001300270652"/>
        <s v="000000001300270653"/>
        <s v="000000001300270936"/>
        <s v="000000001300273192"/>
        <s v="000000001300278184"/>
        <s v="000000001300279543"/>
        <s v="000000001300291508"/>
        <s v="000000001300294542"/>
        <s v="000000001300295446"/>
        <s v="000000001300297566"/>
        <s v="000000001300297567"/>
        <s v="000000001300301041"/>
        <s v="000000001300304653"/>
        <s v="000000001300317654"/>
        <s v="000000001300321962"/>
        <s v="000000001300325913"/>
        <s v="000000001300326710"/>
        <s v="000000001300329720"/>
        <s v="000000001300330269"/>
        <s v="000000001300330270"/>
        <s v="000000001300330368"/>
        <s v="000000001300330370"/>
        <s v="000000001300333665"/>
        <s v="000000001300334924"/>
        <s v="000000001300335491"/>
        <s v="000000001300337695"/>
        <s v="000000001300338371"/>
        <s v="000000001300339196"/>
        <s v="000000001300341819"/>
        <s v="000000001300342768"/>
        <s v="000000001300344590"/>
        <s v="000000000100002250"/>
        <s v="000000000100002251"/>
        <s v="000000000100002253"/>
        <s v="000000001000018815"/>
        <s v="000000001000021225"/>
        <s v="000000001000021410"/>
        <s v="000000001000022966"/>
        <s v="000000001000023202"/>
        <s v="000000001000026661"/>
        <s v="000000001200046177"/>
        <s v="000000001200046186"/>
        <s v="000000001200046319"/>
        <s v="000000001200049016"/>
        <s v="000000001200049769"/>
        <s v="000000001200050430"/>
        <s v="000000001200050476"/>
        <s v="000000001200051152"/>
        <s v="000000001200051320"/>
        <s v="000000001200052301"/>
        <s v="000000001200053124"/>
        <s v="000000001200053845"/>
        <s v="000000001200054130"/>
        <s v="000000001200054333"/>
        <s v="000000001200054341"/>
        <s v="000000001200054459"/>
        <s v="000000001200054609"/>
        <s v="000000001200054611"/>
        <s v="000000001200055027"/>
        <s v="000000001200055058"/>
        <s v="000000001200055790"/>
        <s v="000000001200055791"/>
        <s v="000000001200056112"/>
        <s v="000000001200057570"/>
        <s v="000000001200058341"/>
        <s v="000000001200058458"/>
        <s v="000000001200060079"/>
        <s v="000000001200060497"/>
        <s v="000000001200060567"/>
        <s v="000000001200060568"/>
        <s v="000000001200060826"/>
        <s v="000000001200060988"/>
        <s v="000000001200061031"/>
        <s v="000000001200061761"/>
        <s v="000000001200061901"/>
        <s v="000000001200062685"/>
        <s v="000000001200062928"/>
        <s v="000000001200062998"/>
        <s v="000000001200062999"/>
        <s v="000000001200063000"/>
        <s v="000000001200063002"/>
        <s v="000000001200064080"/>
        <s v="000000001200065214"/>
        <s v="000000001200065215"/>
        <s v="000000001200065382"/>
        <s v="000000001200065764"/>
        <s v="000000001200067150"/>
        <s v="000000001200067151"/>
        <s v="000000001200067486"/>
        <s v="000000001200068160"/>
        <s v="000000001200068176"/>
        <s v="000000001300199072"/>
        <s v="000000001300199326"/>
        <s v="000000001300201558"/>
        <s v="000000001300201631"/>
        <s v="000000001300201638"/>
        <s v="000000001300201641"/>
        <s v="000000001300206389"/>
        <s v="000000001300206750"/>
        <s v="000000001300207025"/>
        <s v="000000001300208088"/>
        <s v="000000001300208279"/>
        <s v="000000001300211024"/>
        <s v="000000001300211495"/>
        <s v="000000001300214533"/>
        <s v="000000001300215802"/>
        <s v="000000001300231147"/>
        <s v="000000001300242950"/>
        <s v="000000001300255993"/>
        <s v="000000001300267713"/>
        <s v="000000001300279642"/>
        <s v="000000001300283662"/>
        <s v="000000001300283812"/>
        <s v="000000001300287768"/>
        <s v="000000001300288512"/>
        <s v="000000001300288571"/>
        <s v="000000001300289173"/>
        <s v="000000001300289764"/>
        <s v="000000001300291687"/>
        <s v="000000001300292244"/>
        <s v="000000001300293236"/>
        <s v="000000001300295601"/>
        <s v="000000001300296395"/>
        <s v="000000001300296472"/>
        <s v="000000001300298124"/>
        <s v="000000001300300880"/>
        <s v="000000001300303212"/>
        <s v="000000001300303438"/>
        <s v="000000001300308474"/>
        <s v="000000001300308604"/>
        <s v="000000001300308606"/>
        <s v="000000001300311942"/>
        <s v="000000001300317340"/>
        <s v="000000001300317347"/>
        <s v="000000001300317348"/>
        <s v="000000001300317370"/>
        <s v="000000001300317371"/>
        <s v="000000001300320209"/>
        <s v="000000001300321378"/>
        <s v="000000001300323573"/>
        <s v="000000001300325138"/>
        <s v="000000001300325140"/>
        <s v="000000001300325141"/>
        <s v="000000001300325319"/>
        <s v="000000001300327602"/>
        <s v="000000001300329335"/>
        <s v="000000001300333275"/>
        <s v="000000001300335055"/>
        <s v="000000001300336805"/>
        <s v="000000001300336806"/>
        <s v="000000001300339275"/>
        <s v="000000001300339278"/>
        <s v="000000001300339279"/>
        <s v="000000001300339280"/>
        <s v="000000001300339281"/>
        <s v="000000001300339282"/>
        <s v="000000001300342316"/>
        <s v="000000001300342317"/>
        <s v="000000001300342318"/>
        <s v="000000001300342319"/>
        <s v="000000001300342320"/>
        <s v="000000001300342321"/>
        <s v="000000001300342623"/>
        <s v="000000001300345443"/>
        <s v="000000001300346015"/>
        <s v="000000001300391818"/>
        <s v="000000001400002199"/>
        <s v="000000001500071391"/>
        <s v="000000001500074811"/>
        <s v="000000001700023248"/>
        <s v="000000001700025884"/>
        <s v="000000001700026255"/>
        <s v="000000001000018833"/>
        <s v="000000001000020174"/>
        <s v="000000001000021098"/>
        <s v="000000001000021099"/>
        <s v="000000001000022471"/>
        <s v="000000001000025410"/>
        <s v="000000001000028293"/>
        <s v="000000001200047300"/>
        <s v="000000001200048473"/>
        <s v="000000001200048972"/>
        <s v="000000001200049545"/>
        <s v="000000001200053266"/>
        <s v="000000001200053267"/>
        <s v="000000001200054969"/>
        <s v="000000001200055061"/>
        <s v="000000001200057710"/>
        <s v="000000001200058993"/>
        <s v="000000001200059055"/>
        <s v="000000001200060312"/>
        <s v="000000001200062251"/>
        <s v="000000001300199071"/>
        <s v="000000001300211494"/>
        <s v="000000001300223313"/>
        <s v="000000001300228117"/>
        <s v="000000001300236980"/>
        <s v="000000001300278177"/>
        <s v="000000001300280350"/>
        <s v="000000001300285842"/>
        <s v="000000001300287623"/>
        <s v="000000001300288513"/>
        <s v="000000001300288519"/>
        <s v="000000001300290077"/>
        <s v="000000001300294335"/>
        <s v="000000001300298912"/>
        <s v="000000001300308539"/>
        <s v="000000001300317345"/>
        <s v="000000001300330365"/>
        <s v="000000001300330366"/>
        <s v="000000001300330367"/>
        <s v="000000001300332577"/>
        <s v="000000001300332727"/>
        <s v="000000001300332790"/>
        <s v="000000001300334277"/>
        <s v="000000001300334602"/>
        <s v="000000001300336821"/>
        <s v="000000001300338232"/>
        <s v="000000001300339808"/>
        <s v="000000001300339809"/>
        <s v="000000001300339810"/>
        <s v="000000001300339811"/>
        <s v="000000001300339812"/>
        <s v="000000001300339813"/>
        <s v="000000001400002318"/>
        <s v="000000001700024172"/>
      </sharedItems>
    </cacheField>
    <cacheField name="Краткий текст материала" numFmtId="49">
      <sharedItems count="751">
        <s v="Канат ГОСТ3071 D6,3"/>
        <s v="@Доска для пола 30х150 мм камерной сушки"/>
        <s v="@Брус хвойных пород 100х100"/>
        <s v="Витамины Компливит"/>
        <s v="Лампа натриевая ДНАТ 100вт Е40"/>
        <s v="Краска теплоизоляционная Изоллат"/>
        <s v="@Указатель напряжения УННУ-1Н"/>
        <s v="@Доводчик дверной DC-100-1 до100кг NOTED"/>
        <s v="Доводчик дверной Нора-М 4S до 120кг"/>
        <s v="@Смеситель для биде"/>
        <s v="@Замок висячий ВС-2-М1"/>
        <s v="Лента электроизоляционная ПВХ, B15"/>
        <s v="Лента электроизоляционная ХБ 400 х/б"/>
        <s v="Лампа дуговая ртутная ДРЛ 250"/>
        <s v="Лампа дуговая ртутная ДРЛ 400"/>
        <s v="Лампа дуговая ртутная ДРЛ 700"/>
        <s v="Лампа накаливания 36х60"/>
        <s v="Лампа натриевая ДНАТ-250"/>
        <s v="Лампа натриевая ДНАТ-70"/>
        <s v="@Смеситель для умывальника с нижн излив"/>
        <s v="Тонер-картридж MLT-D101S Samsung"/>
        <s v="Лампа ДНАТ Е40 150Вт Osram"/>
        <s v="Лампа светодиодная Е27 А65 12W 4000K"/>
        <s v="@Эмаль НЦ-25 черная ГОСТ 5406-84 мелк.фа"/>
        <s v="Лампа FL-LED-A60 15W 220V E27 6400K"/>
        <s v="Лампа бактерицидная TUV 30W Philips"/>
        <s v="Лампа LED 94 340 NLL-N105-45-230-840-E40"/>
        <s v="Лампа LEDT8 1200мм G13 18Вт 1600Лм 6500К"/>
        <s v="Лампа LED-T8R 10ВтG13 800лм 600мм 4000К"/>
        <s v="Грунт-эмаль RAL 2002, красная, 25кг"/>
        <s v="@Замок винтовой АЛЛЮР ВС-3КА d=7мм"/>
        <s v="Лампа светодиодная 12Вт Е27 36В АС/DC"/>
        <s v="Лампа индукционная ЛВД Сатурн 80Вт с ПРА"/>
        <s v="Лампа индукционная ЛВД Сатурн 300Вт сПРА"/>
        <s v="Лампа индукционная ЛВД Смарт150Вт с ПРА"/>
        <s v="@Термометр мед. цифровой ДТ-501"/>
        <s v="Ср-во дезинф.Люир Хлор таблетки"/>
        <s v="Средство дезинфицирующее Люир Хлорфс"/>
        <s v="Аккумулятор GP1272 7,2"/>
        <s v="Батарейка LR6 AA"/>
        <s v="@Счетчик хол воды ВСХ-15 с присоед"/>
        <s v="@Указатель УВН80-2М/1-С 10кВ"/>
        <s v="Аккумулятор DT1212 Delta 12А.ч"/>
        <s v="Счетчик воды ВСХ-20"/>
        <s v="Штанга оперативная ШО-10-4-6,6"/>
        <s v="Лампа LED G125 E27 22Вт 4100К 105102222"/>
        <s v="Насос JET 102"/>
        <s v="Датчик температуры TF65-T-NTK12K L100"/>
        <s v="Облучатель бакт.ОБН01-30-012 Фотон"/>
        <s v="Шнур ШВВП-ВП 2х0.75 A1060 L1,7м"/>
        <s v="Бензин АИ-92 КГ"/>
        <s v="Масло моторное 2-Cycle TC-W3 КГ"/>
        <s v="@Строп с амортизатором к поясу Н33"/>
        <s v="@Строп страховочный Аморстроп"/>
        <s v="@Строп двойной с амортизатором аB22Vento"/>
        <s v="Пирометр GF-Z99Y"/>
        <s v="@Плащ прорезиненный"/>
        <s v="@Боты диэлектрические"/>
        <s v="Перчатки, диэлектрическ."/>
        <s v="@Подшлемник х/б утепленный"/>
        <s v="Противогаз ГП-7"/>
        <s v="@Маска сварщика Хамелеон"/>
        <s v="Вкладыши противошумные 1271"/>
        <s v="Вкладыши пр/шум.со шнурком 1110"/>
        <s v="Ботинки юфтевые женские"/>
        <s v="Ботинки юфтевые мужские"/>
        <s v="@Каска защитная оранжевая"/>
        <s v="Жилет сигнальный Габарит"/>
        <s v="@Костюм влагостойкий"/>
        <s v="Костюм противокислотный"/>
        <s v="@Костюм противоэнцефалитный"/>
        <s v="Костюм для сварщ. со спилком брезентовый"/>
        <s v="Краги G540 спилковые"/>
        <s v="Сапоги от воды резин."/>
        <s v="Перчатки трикотажные"/>
        <s v="Перчат.трикотажные с точечным покр."/>
        <s v="Патрон сменный 6059(6004+6003)"/>
        <s v="Подшлемник трикот."/>
        <s v="Полуботинки Бостон кожаные, муж."/>
        <s v="Полумаска 7502"/>
        <s v="Щиток лицевой НБТ-1"/>
        <s v="Рукавицы Вачеги"/>
        <s v="Сапоги с удлиненным голенищем кирзовые"/>
        <s v="Каска Термо Босс"/>
        <s v="Рукавицы х/б удлин.с брезент.наладон."/>
        <s v="Валенки, резина МБС"/>
        <s v="Сапоги кирзовые ПУ с жест.подн.утепл."/>
        <s v="Очки защитные Премиум 2790А"/>
        <s v="Перчатки Дуэт"/>
        <s v="@Беруши Смартфит"/>
        <s v="Белье трикотажное утепленное"/>
        <s v="Перчатки Стронгнейл"/>
        <s v="Костюм мужской Сити"/>
        <s v="Белье БЕЛ661 трикотажное, летнее"/>
        <s v="@Каска термостойкая"/>
        <s v="Каска Favorit бел."/>
        <s v="Каска Favorit жел."/>
        <s v="Костюм Н/л-3 ЭКО ткань Номекс, летн."/>
        <s v="@Средство для защиты от насекомых комбин"/>
        <s v="Щиток лицевой Термо Босс"/>
        <s v="Перчатки Н/п ткань Номекс, термостойк."/>
        <s v="Ботинки ЭЛ-4М термостойк."/>
        <s v="Крем реген. для рук и лица 100мл"/>
        <s v="Крем универ. для рук 100мл"/>
        <s v="Паста очищ. для рук 200мл"/>
        <s v="Костюм Н/з-9с Номекс зим.терм/стойк."/>
        <s v="Крем от воздействия холода 100мл"/>
        <s v="Крем для защиты от УФИ 100мл"/>
        <s v="Средство жидкое моющее для рук"/>
        <s v="Костюм женский утепленный"/>
        <s v="Сапоги пожарного термостойкие резиновые"/>
        <s v="Очки защитные SecureFit SF201AF-EU"/>
        <s v="Очки защитные SECUREFIT SF203AF-EU"/>
        <s v="Очки защитные Феос 9192215"/>
        <s v="Маска медицинская"/>
        <s v="Белье электротермостойкое"/>
        <s v="Перчатки Хакасы"/>
        <s v="Перчатки Пер026 морозостойкие"/>
        <s v="Шапка-ушанка зимняя с креплен. под каск"/>
        <s v="Костюм саржа, муж."/>
        <s v="Костюм саржа, жен."/>
        <s v="Респиратор до 4 ПДК, FFP1, с клап."/>
        <s v="Респиратор до 50 ПДК, FFP1, с клап."/>
        <s v="Респиратор до 12 ПДК, FFP2, с клап."/>
        <s v="Костюм мужской утепленный"/>
        <s v="Сапоги кожан.утепл., эл/термост."/>
        <s v="Костюм ткань смесовая, муж."/>
        <s v="Костюм ткань смесовая, жен."/>
        <s v="Спрей антибактериальный для ног 100мл"/>
        <s v="Крем защ. для рук 1000мл"/>
        <s v="Привязь страховочная Высота 042 vst042"/>
        <s v="@Средство антибактериальное для рук 100м"/>
        <s v="Перчат.морозостойкие вкладыши шерстяные"/>
        <s v="Когти-лазы КЛМ-1"/>
        <s v="Средство антибактериальное для рук 1л"/>
        <s v="@Маска бытовая"/>
        <s v="Маска бытовая многоразавая"/>
        <s v="Куртка-накидка Номекс КН-6 Элит арт.1572"/>
        <s v="Коврик диэлектрический 750х750мм"/>
        <s v="Лента сигнальная"/>
        <s v="@Леска бесшумная 56М 3.0ММ травокосилjr"/>
        <s v="@Леска бесшумная 90М травокосилок"/>
        <s v="@Мешок для мусора 120л в упак"/>
        <s v="Наклейка знак заземления"/>
        <s v="Наклейка Знак эл.б/о 50х50х50"/>
        <s v="Наклейка 160х160х160 эл/безоп."/>
        <s v="Салфетки тканевые"/>
        <s v="@Сумка для инструмента"/>
        <s v="Щетка сметка ГОСТ28638-90"/>
        <s v="Полотно нетканое"/>
        <s v="Наклейка Стой! Напряжение"/>
        <s v="@Знак А12 Заземлено 200х200 пластик"/>
        <s v="Мыло туалетное, 100 гр"/>
        <s v="@Знак А10 Работать здесь 250х250 пластик"/>
        <s v="Знак W08 Опасн.пораж.эл.током 300х300"/>
        <s v="Подмость ССД-1,0П раб.H1м, стеклопластик"/>
        <s v="@Бинокль Nicon 10x42 Aculon A211"/>
        <s v="Замок навесной 32мм хром/серый ар.507274"/>
        <s v="@Отпугиватель универсальный WK-0052"/>
        <s v="Набор демеркуризационный Demerkit SKM"/>
        <s v="Табличка Не включать Работают люди"/>
        <s v="@Замок винтовой ВС-080"/>
        <s v="Фонарь FENIX HL26R"/>
        <s v="Шкаф для ключей КЛ-50С H660хB350хh55"/>
        <s v="Светильник KD-785 C02 5Вт"/>
        <s v="@Сумка-пояс монтажника С-16 КВТ"/>
        <s v="@Сумка монтажника С-01 КВТ"/>
        <s v="Рециркулятор Экокварц 30П"/>
        <s v="@Распылитель руч."/>
        <s v="Пульверизатор"/>
        <s v="Знак Не включать работа на лин.100х300"/>
        <s v="Плакат Влезать здесь, 250х250"/>
        <s v="Плакат Не влезай убьет, 150х300"/>
        <s v="Плакат Стой напряжение 150х200 пластик"/>
        <s v="@Клей канцелярский"/>
        <s v="Файл вкладыш A4, с перфорацией"/>
        <s v="Скоба, 24мм, 1000шт"/>
        <s v="Скрепка металлическая, 28мм, 100шт"/>
        <s v="Труба гофрирован. 91932 Dн32"/>
        <s v="@Кабель силовой ВВГнг LS 3х1,5"/>
        <s v="Картридж HP LJ 1522n CВ436А"/>
        <s v="@Провод ПВ-1 0,75 белый"/>
        <s v="Маркер перманентный крас., 3"/>
        <s v="Тонер-картридж CE278A Hewlett-Packard"/>
        <s v="Пленка д/ламин.B80хL111хs0,125мм 100шт"/>
        <s v="Тонер-картридж Kyocera TK-1130"/>
        <s v="@Провод установ ПВ-1 1х1,5"/>
        <s v="Нож канцелярский"/>
        <s v="@Кабель силовой ВВГ-1 3х2,5"/>
        <s v="@Точилка пластмассовая"/>
        <s v="Ручка шариковая"/>
        <s v="Папка на резинке"/>
        <s v="Папка уголок"/>
        <s v="Ножницы канцелярские"/>
        <s v="Провод монтажный ШВВП 2х0,75"/>
        <s v="Бумага Снегурочка A3"/>
        <s v="Бумага Снегурочка A4"/>
        <s v="@Бумага с липкой полосой"/>
        <s v="Карандаш простой"/>
        <s v="Тонер-картридж KX-FA83A"/>
        <s v="Клей карандаш"/>
        <s v="Лоток для папок вертикальн."/>
        <s v="Лоток для бумаг горизонтальн."/>
        <s v="Маркер перманентный 0,6мм"/>
        <s v="Маркер текстовой"/>
        <s v="Обложка прозрач. пластик., A4, 100шт"/>
        <s v="Папка архивная дело B80мм, на завязках"/>
        <s v="Папка картонная, на завязках"/>
        <s v="Папка деловая Лидер 340х250мм, на молнии"/>
        <s v="Папка конверт с кнопкой"/>
        <s v="Папка накопитель регистратор"/>
        <s v="Папка с зажимом"/>
        <s v="Папка с пружинным скоросшивателем"/>
        <s v="Папка с файлами"/>
        <s v="Провод монтажный РКГМ-16"/>
        <s v="Скоба 10мм"/>
        <s v="@Скоросшиватель полиэтиленовый"/>
        <s v="Скотч канцелярский B19мм"/>
        <s v="Скотч канцелярский B50мм"/>
        <s v="Скотч канцелярский упак. B50мм"/>
        <s v="Тонер-картридж Kyocera TK-1120"/>
        <s v="Бумага С6035А A1, L45,7"/>
        <s v="Дырокол большой L301 30Лист"/>
        <s v="Планшет универ.пластик.A4 с держ."/>
        <s v="Фотобумага Q6614A A4, 220г/м2, 100Лист"/>
        <s v="Пленка для ламинирования A4, 100шт"/>
        <s v="Кнопка канцелярская 100шт"/>
        <s v="@Трубка термоусадка D40мм красная"/>
        <s v="Картридж LJ 1200 C7115A HP совм."/>
        <s v="Картридж LJ 1300 Q2613A HP совм."/>
        <s v="Картр.струйн.C9371A HP син."/>
        <s v="Картр.стр.LJ1010 Q2612A/CanonFX10 HPсовм"/>
        <s v="Картридж стр. Q5949A/Q7553A HP совм."/>
        <s v="Картридж CB436A/CE285A/Canon713 HP совм."/>
        <s v="Картридж струйный CE505A/CF280A HP совм."/>
        <s v="Тон/картр.TK-1170 1T02S50NL0 Kyocera"/>
        <s v="Тон/картр.TK-1160 1T02RY0NL0 Kyocera"/>
        <s v="@Бумага самоклеящаяся А4 70г/м2 50лист."/>
        <s v="@Наушники с микроф. бело-серые"/>
        <s v="Папка регистр.50мм с арочным механ."/>
        <s v="Ластик канц."/>
        <s v="Скотч двухсторон. 22ммх5м"/>
        <s v="Сосульки LED-PLM-SNOW-420L 10-12V-W"/>
        <s v="Строб-Лампа накладная SL-1 цвет белый"/>
        <s v="Рулон EFXR2015BSDUC L5хB1хs0,02"/>
        <s v="Тон/картр. TK-1120 Kyocera совм."/>
        <s v="Тон/картр. TK-1170 Kyocera совм."/>
        <s v="Тон/картр. TK-1130 Kyocera совм."/>
        <s v="Тон/картр. TK-1200 Kyocera совм."/>
        <s v="Файл вкладыш A5, с перфорацией, 100шт"/>
        <s v="Устройство ИЗУ 250-ДНАТ"/>
        <s v="Батарейка CR-2032"/>
        <s v="Батарейка AAA"/>
        <s v="Элемент питания тип Крона"/>
        <s v="@Мышь Genius NetScroll Eye Optical 400dp"/>
        <s v="Гирлянда Белт-лайт 5BLC-E27-165-6-240V"/>
        <s v="Плей Лайт LED-PLS-9020-240v-2х9M-W/WH"/>
        <s v="Контроллер ЭКСЭ-403"/>
        <s v="Дюралайт LED-XD-2W-100M-240V 2-x 2Вт"/>
        <s v="Камера видеонаблюдения HD C270"/>
        <s v="Регулятор ETY-0-15-AT"/>
        <s v="Клавиатура KB06XE Genius USB"/>
        <s v="@Степлер канцелярский №10"/>
        <s v="Степлер канцелярский №24"/>
        <s v="@Скрепка большая канцелярская, 50мм"/>
        <s v="Клавиатура KB-220e Genius PS/2"/>
        <s v="Лампа светодиодиодная LED-G45-FR 220V"/>
        <s v="Колонки 249 2.0"/>
        <s v="Выкл.авт.ВА47-29 2А 1P"/>
        <s v="Полотно ножовочное ручное, 300мм"/>
        <s v="@Сверло спиральное ц/х 10,1"/>
        <s v="Валик малярный ВМ-200"/>
        <s v="Кисть малярная плоск., щетина B75мм"/>
        <s v="Кисть малярная №25"/>
        <s v="Кисть малярная КФ-50"/>
        <s v="Ножовка по металлу L300мм"/>
        <s v="@Отвертка плоская диэл 100х4 1000 В"/>
        <s v="@Отвертка плоская диэл 125х 5 1000 В"/>
        <s v="Молоток 300Г, руч.фибергласс"/>
        <s v="Щетка металлическая трехрядная 25х290"/>
        <s v="Круг шлифовальный 125х6х22 14А"/>
        <s v="Нож монтерский НМИ-01"/>
        <s v="Нож монтерский НМИ-05"/>
        <s v="@Круглогубцы 160мм с изолир.ручками 1000"/>
        <s v="Круг отрезной AC-D 125х1,0 UP"/>
        <s v="@Пресс-клещи ПКВк-10 завод КВТ"/>
        <s v="Стриппер WS-10"/>
        <s v="Пассатижи Эксперт 180"/>
        <s v="Кусач.бокорезы Эксперт 180 L180 диэл."/>
        <s v="Отвертка удар. Мастер L150, нак.5,5"/>
        <s v="Отвертка удар. Мастер L150, нак.6,5"/>
        <s v="Отвертка удар. Мастер L150, нак.8"/>
        <s v="Отвертка удар. Мастер PH2, L150"/>
        <s v="Отвертка удар. Мастер PH3, L150"/>
        <s v="Отверт.Профи SL L100 нак.3 диэл."/>
        <s v="Отверт.Профи SL L100 нак.4 диэл."/>
        <s v="Отверт.Профи SL L125 нак.5,5мм диэл."/>
        <s v="Отвертка Профи PH1, L80, диэлектрическ."/>
        <s v="Отвертка Профи PH2, L100, диэлектрическ."/>
        <s v="Длинногубцы Эксперт 160 70355"/>
        <s v="Матрица МПК-02 69958"/>
        <s v="Кирпич огнеупорный ШБ № 5"/>
        <s v="@Брус вертикальный 60х100х2300мм сосна"/>
        <s v="@Брус вертикальный 60х100х1500мм береза"/>
        <s v="@Вагонка осина 25х135х3000мм сухая"/>
        <s v="Цемент ПЦ 400 Д20"/>
        <s v="Лакоткань ЛКМ"/>
        <s v="Песок клад."/>
        <s v="Вентиль шаровый 1/2"/>
        <s v="Лента L10000хs48"/>
        <s v="Изоспан фольгированный FX 5мм"/>
        <s v="Штанга оперативная ШО-110 Д 110кВ"/>
        <s v="Заземление переносное ЗПП-15Д 25кв.мм"/>
        <s v="@Ключ гаечный КГД 10х12"/>
        <s v="Ключ шестигранный, 10"/>
        <s v="@Ключ шестигранный 12"/>
        <s v="Ключ шестигранный 4мм"/>
        <s v="Круг отрезной 125х1,6х22 24А"/>
        <s v="@Отвертка диэл 100х3,0"/>
        <s v="Молоток 500Г, руч.фибергласс"/>
        <s v="Отвертка PH2, L200, диэлектрическ."/>
        <s v="@Длинногубцы 160мм с изолир.ручками 1000"/>
        <s v="ТгдОН ГОСТ8731 20 57 3,5"/>
        <s v="ТгдОН ГОСТ8731 20 89 3,5"/>
        <s v="Гайка М16 ГОСТ5915"/>
        <s v="Отвод 90-89х3,5 ст20"/>
        <s v="@Тройник 50/50х87 полипропиленовый"/>
        <s v="Электрод сварочный D3мм"/>
        <s v="Болт М16х90 ГОСТ7798"/>
        <s v="Шайба плоская 16 ГОСТ11371"/>
        <s v="@Отвод 90град 57х3,5 ст20"/>
        <s v="@Дюбель с шурупом 6х40"/>
        <s v="Доска обрез. береза, 40х100 ГОСТ2695-83"/>
        <s v="Мат прошивной М3-100 s60мм"/>
        <s v="Растворитель P-646"/>
        <s v="Провод РКГМ 4 660В"/>
        <s v="Картон асбестовый КАОН-1- 5,0"/>
        <s v="@Унитаз-компакт фаянс с бачком"/>
        <s v="Газ Азот газообразный ос.ч. 40л"/>
        <s v="Кабель силовой ААШв 3х185-10"/>
        <s v="@Грунт-эмаль ХВ-0278 серая"/>
        <s v="Муфта двухрастр 50 полипропиленовая"/>
        <s v="Труба 16 ПНД 21651 DN16"/>
        <s v="Провод монтажный РКГМ 1х2,5"/>
        <s v="Щебень М800 20-40мм"/>
        <s v="Пленка гидроизоляционная Изоспан ФХ 4"/>
        <s v="@Утеплитель Урса 10000х1200х50мм"/>
        <s v="Муфта каб.10КВТпН-3х(150-240) 3жил."/>
        <s v="Фланец Ду80 Ру16"/>
        <s v="Фланец 50-16"/>
        <s v="Муфта 10СТп 3х(70-120) 3жил., 70-120"/>
        <s v="Муфта 10СТп 3х(150-240) 3жил., 150-240"/>
        <s v="Муфта 10КВТп-3х(70-120) 3жил., 70-120"/>
        <s v="@Бокс настенный 6 модулей"/>
        <s v="@Крепеж (клипса) для ПВХтрубы ф16мм 5101"/>
        <s v="Кран шаровой КШ 11с67п DN80 PN16"/>
        <s v="Датчик температуры WX232"/>
        <s v="@Ограничитель ОПН-KP/TEL-6/6,9 УХЛ2"/>
        <s v="Блок питания MDR-10-5"/>
        <s v="Контактор МК-2-20 Б У3Uк-220В63А10420120"/>
        <s v="Масло трансформаторное ГК КГ"/>
        <s v="Замок навесной Булат 350"/>
        <s v="Замок навесной 38мм хром/серый ар.507275"/>
        <s v="Лента ПВХ 0,13х15 UIZ-13-10-K07 син.L20"/>
        <s v="Лента ПВХ 0,13х15 UIZ-13-10-K05 жел.L20"/>
        <s v="Лента ПВХ 0,13х15 UIZ-13-10-K52"/>
        <s v="Хомут кабельный B3, L300"/>
        <s v="Батарейка R20 тип 373"/>
        <s v="Разъем 59668 под винт типа CCA620"/>
        <s v="Реле промежуточное РП-23 270230051.01"/>
        <s v="Реле тока РТ-84/2 5А, 4-16с"/>
        <s v="Металлолом стальной 5АА"/>
        <s v="@Манометр ТМ-210Р.00 0-0,4Мра пропан п/с"/>
        <s v="Ручка к напильникам с кольцом"/>
        <s v="@Ручка для молотков"/>
        <s v="@Рукав ацетил проп ф9 тип1 ГОСТ9356-75"/>
        <s v="@Автомат ВА47-100 3р 63А"/>
        <s v="@Ручка для кувалды 1000мм"/>
        <s v="Круг отрезной 400х4х32 14А 80-Т"/>
        <s v="Ключ трубный №1"/>
        <s v="Кельма КШ-190"/>
        <s v="Кисть малярная №6"/>
        <s v="Кисть малярная КР-55 №10"/>
        <s v="Кисть малярная КР-25 №4"/>
        <s v="Кисть малярная КР-45 №8"/>
        <s v="Кисть маляр.щетина L50мм щетина B150мм"/>
        <s v="@Кисть маховая волосяная"/>
        <s v="Круг отрезной 400х4х32 14А 80-Н БУ"/>
        <s v="@Круг шлифов. 24А-25А 200х20х32 40СМ"/>
        <s v="Круг шлиф.63С-64С 200х20х32 25см"/>
        <s v="Отвертка SDI, L75, нак.0,4х2,5"/>
        <s v="Кисть малярная плоск., щетина B100мм"/>
        <s v="Полотно ножовочное ручное Х6ВФ 300"/>
        <s v="Круг отрезной 230х1,6х22"/>
        <s v="Круг шлиф.300х40х127 63С F60 K V 35м/с"/>
        <s v="@Черенок для лопаты деревянный"/>
        <s v="Щетка металлическая четырехрядная"/>
        <s v="Болт М12х110 ГОСТ7798"/>
        <s v="Гайка М12 ГОСТ5915"/>
        <s v="Лист 10 ст3"/>
        <s v="@Саморез по дереву L=19 мм"/>
        <s v="@Саморез по дереву L=25 мм"/>
        <s v="@Саморез по дереву L=32 мм"/>
        <s v="@Саморез по дереву L=41 мм"/>
        <s v="@Саморез по дереву L=65 мм"/>
        <s v="@Труба металлопластик 20х2 ГОСТ 15763-91"/>
        <s v="@Труба металлопластик 26х3"/>
        <s v="@Шина медная 10х100х4000 ШМТ М1"/>
        <s v="@Резьба 20мм"/>
        <s v="Болт анкерный M10х125 с гайк."/>
        <s v="Электрод сварочный OK D4мм"/>
        <s v="Рым-болт M12 DIN 580 оцинкован."/>
        <s v="Болт М12х140"/>
        <s v="Дюбель RL 6х30"/>
        <s v="@Лист просечно-вытяжной ПВ 5,0"/>
        <s v="@Лист оцинкованный 0,7"/>
        <s v="@Зажим ф8 DIN1142"/>
        <s v="Болт анкерный M12х70"/>
        <s v="@Саморез с прессшайбой 3,5х35"/>
        <s v="Дюбель распор. 6х50"/>
        <s v="Дюбель RL 8х40"/>
        <s v="Саморез 4,8х102 по дереву"/>
        <s v="@Саморез с пр/шайбой острый 4,2х32"/>
        <s v="Анкер-клин M8х120"/>
        <s v="Винт M6х16.12.9 DIN 912"/>
        <s v="Винт M3х12.8.8 DIN 912"/>
        <s v="@Саморез с п/шайбой 4,2х16 сверло"/>
        <s v="@Саморез с п/шайбой 4,2х16 острый"/>
        <s v="Винт M5х20.12.9 DIN 912"/>
        <s v="@Молниеотвод МСО 3-35 арт.904045"/>
        <s v="@Кабель силовой ВВГнг 3х1,5"/>
        <s v="Газ пропан"/>
        <s v="Герметик сан., силик.Tytan прозрач.310мл"/>
        <s v="@Фанера 4мм С.II/IV 1525х1525 мм"/>
        <s v="Краска ВД-АК Дива-В супербелая"/>
        <s v="Труба гофрирован. 91920 Dн20"/>
        <s v="Провод воздушных линий СИП-4"/>
        <s v="Наконечник кабельн медн ТМЛ95-10-16-УХЛЗ"/>
        <s v="Зажим анкерный ЗАН 16-35/1000 ИЭК"/>
        <s v="Зажим ответвительный ЗОИ 16-95/2,5-35"/>
        <s v="@Эмаль ПФ-115 белая ГОСТ 6465-76"/>
        <s v="Наконечник кабельн медн ТМ-25мм2"/>
        <s v="Розетка скрыт пров 1гнез с заз конт"/>
        <s v="Наконечник кабельн медн ТМ-10мм2"/>
        <s v="Наконечник кабельн медн ТМ-35мм2"/>
        <s v="Наконечник кабельн медн ТМ-16мм2"/>
        <s v="Коробка распределительная 100х100х50"/>
        <s v="@Праймер битумный"/>
        <s v="Провод ПЩ 6"/>
        <s v="Пена монтажная зимняя 750мл"/>
        <s v="Ровнитель для пола Bergauf BODEN 25кг"/>
        <s v="Штукатурка Rotband 30кг"/>
        <s v="Кабель силовой РКГМ-95"/>
        <s v="Подводка гибкая к смесителю 50см"/>
        <s v="Тройник пресс ВР 20х1/2&quot;х20 Vt"/>
        <s v="@Трубка термоус.ТТК-(3:1)-18/6черн.1м.КВ"/>
        <s v="Каб.силов.ВБШвнг(A)-LS 4х16ок(N)-0,66"/>
        <s v="Трубка термоусаживаемая ТНТнг-20/10 бел."/>
        <s v="Муфта HP 32х1 обжим VT"/>
        <s v="Эмаль черн., баллон аэрозольный, 520мл"/>
        <s v="@Арматура для бачков Santek"/>
        <s v="Наконечник штифтовой плоский НШП-16 КВТ"/>
        <s v="Наконечник штифтовой плоский НШП-95 КВТ"/>
        <s v="Виллафлекс в ТКП (сланец серый/пленка)"/>
        <s v="Выкл.авт.АЕ2056ММ-100 100А 3P"/>
        <s v="Апп.пуск/рег.1И700ДРЛ44-0,19УХЛ1"/>
        <s v="@Автомат ВА47-29 3Р 40а"/>
        <s v="@Автомат ВА47-29 1Р 10а"/>
        <s v="@Автомат ВА47-29-1р 16А"/>
        <s v="Вставка плавкая ПН2-100 63А"/>
        <s v="Вставка плавкая ПН2-250 УЗ 250А 250А"/>
        <s v="Вставка плавкая ПН2-400 УЗ 400А 400А"/>
        <s v="Муфта прессованная 20х1/2 резьба наруж."/>
        <s v="@Сифон универсальный гофрированный"/>
        <s v="Хомут кабельный B3, L150"/>
        <s v="Выкл.авт.ВА51-39 340010 630А 3P"/>
        <s v="Сжим ответвительный у-733"/>
        <s v="@Электросчетчик ЦЭ6803В 220В 1-7.5А 3ф"/>
        <s v="Выкл.авт. откр пров 1клав"/>
        <s v="@Кронштейн универсал д/секц радиаторов"/>
        <s v="Счетчик электроэнергии СЭТ-4ТМ.03М"/>
        <s v="Хомут кабельный P6.6 25327 B7,8, L365"/>
        <s v="Скрепа NC20"/>
        <s v="@Кран трехходовой под манометр G1/2-G1/2"/>
        <s v="Клипса 51020"/>
        <s v="Муфта 4СТп-1-150/240(Б) 4жил., 150-240"/>
        <s v="@Выключатель авт 3п CVS250F 250А LV52533"/>
        <s v="Муфта 4ПСТ-1-25/50(Б) 4жил., 25-50"/>
        <s v="Трансф.напряж.измер.НТМИА-6УХЛ2"/>
        <s v="Модуль управления TER_CM_16_1(220_1)"/>
        <s v="Трансф.напряж.измер.ЗНОЛП-6 У2"/>
        <s v="АКБ Challenger A12-40 12В 40Ач"/>
        <s v="Изолятор SM-51 plc-sm-51"/>
        <s v="Наконечник кабельный НКИ 2,5-5 47478"/>
        <s v="Кронштейн К2К 1-1-0,145-0,048-(0-90)цинк"/>
        <s v="Кронштейн К2К 1-1-0,145-0,048-(0-180)"/>
        <s v=""/>
        <s v="Розетка откр пров 2гнез с заз конт"/>
        <s v="Провод ПВ-3 1,5 син."/>
        <s v="Спирт этил.тех.гидрол. ГОСТ Р 55878-201"/>
        <s v="Розетка откр пров 1гнез с заз конт"/>
        <s v="Вода дистилированная 5л"/>
        <s v="Розетка проходная Кат.№77403 LEG"/>
        <s v="Вилка кабельная 3Р+Е+N 32А 380В IP44"/>
        <s v="Смазка универ. WD-40 300мл"/>
        <s v="@Розетка скрыт пров 2 гнез с заз конт"/>
        <s v="@Провод АПВ 2.5"/>
        <s v="@Фанера 10мм с IV/IV 1525x1525"/>
        <s v="Каб. UTP-5cat 24AWG 4х2х0,53 01-0043"/>
        <s v="@Пирометр Fluke 62 Max+"/>
        <s v="@Измеритель тока КЗ ИФН-300 с поверкой"/>
        <s v="@Прибор ЩП120-3кА/5А-220ВУ-1RS-12(В)З-0,"/>
        <s v="@Амперметр ф1762.5-АД-3-1-2-5 5-0-5мА"/>
        <s v="@Автомат АП50Б-2МТ 16а"/>
        <s v="АКБ UPS 12V 7A/H 12В, 7А.ч"/>
        <s v="Аккумулятор GP12170 17А.ч"/>
        <s v="@Коннектор RJ-45"/>
        <s v="Вилка штепс с заз конт"/>
        <s v="Выключатель откр пров 2клав"/>
        <s v="Элемент питания R14 тип 343"/>
        <s v="Выключатель автоматический ВА47-29 6А, 3"/>
        <s v="Реле контроля ЕЛ-11Е"/>
        <s v="Кросс опт.AD-FCD-SM+PT-SM-FC-1 FC/ST 16"/>
        <s v="Выключатель пакетный ПВ2-16"/>
        <s v="@Вставка плавкая ПН-2-250 125А сталь"/>
        <s v="Медиаконвертер SNR-CVT-100A"/>
        <s v="Медиаконвертер SNR-CVT-100B"/>
        <s v="Апп.пуск/рег.1И100 40-007 У1"/>
        <s v="@Реле РУ 21/0.05 пост. I=0.05А"/>
        <s v="Реле электромагнитное РЭС9 0002"/>
        <s v="@Рукав металлический ф20"/>
        <s v="Удлинитель 19&quot;х8 8роз."/>
        <s v="@Набор крепления 19&quot;профиль ITK-HP-28 IE"/>
        <s v="Удлинитель 1U 8х220В PDU-1U-PL-VDE 8роз."/>
        <s v="@Реле тока РТ-40/0,2 п/п"/>
        <s v="Реле тока РТ-15М 2,5-25А"/>
        <s v="Шина электрическая ШМТ медн., 5х40"/>
        <s v="@Заглушка на газовый баллон кислород"/>
        <s v="Клемма 222-413"/>
        <s v="Блок питания PV-DC5As 2А, 12В"/>
        <s v="Шкаф 9U SNR-BNP6009-М"/>
        <s v="Вентилятор FA 12.230"/>
        <s v="Блок питания 6EP3331-6SB00-0AY0"/>
        <s v="Реле указательное РУ-21 280210021 0,016А"/>
        <s v="Реле времени РВ-127 261270241"/>
        <s v="Разъем CCA626 59656"/>
        <s v="Модуль гермет. ARL-LC5730-3-12V 020624"/>
        <s v="Контакт A9A26924"/>
        <s v="Трансф.напряж.измер.3хЗНОЛ.06-6 У3"/>
        <s v="Термоконтроллер R5THV2"/>
        <s v="Заглушка 03220 46х1000"/>
        <s v="Возд/вод.ст.оцинк.D400хL200хs0,5"/>
        <s v="Замок Tantos TS-ML300U 1103738 12В"/>
        <s v="Шлюз TAU-2M.IP"/>
        <s v="Переключатель S10 JD0302394 A4/615"/>
        <s v="Контактор LC1E250M5 р 3п 250А 380В АС3"/>
        <s v="Лом, содержащий серебро"/>
        <s v="Лом, содержащий золото"/>
        <s v="Лом, содержащий палладий"/>
        <s v="Болт М8х50 ГОСТ7798"/>
        <s v="Винт M5х60.12.9 DIN 912, ГОСТ17475"/>
        <s v="Болт анкер.M12х150 с гайк.оцинк."/>
        <s v="Шайба пруж., тарел. 8 ГОСТ6402-70"/>
        <s v="Шайба 8 ГОСТ11371-78"/>
        <s v="Гайка M8 стA2 DIN 6923"/>
        <s v="@Кабель силовой ВВГнг 3х4"/>
        <s v="Кабель силовой ВВГнг 5х4"/>
        <s v="Труба гофрирован. 91925 Dн25"/>
        <s v="Лампа люмин. G13 L58W Osram"/>
        <s v="Лампа DULUX 18W E27 кат.№4008321394989"/>
        <s v="Наконечник медный 120-12-18"/>
        <s v="Наконечник НШвИ 10-12"/>
        <s v="Наконечник кольцевой НКИ5,5-6"/>
        <s v="Мешок для мусора S40мкм, 240л, 10шт"/>
        <s v="Труба гофрирован. 121911 Dн110"/>
        <s v="Наконечник НШВИ 1,5-8,2 упк-100шт"/>
        <s v="Кислота паяльная 50мл"/>
        <s v="Наконечник кабельн медн ТМЛ-50мм2"/>
        <s v="Наконечник кабельн медн ТМ-70мм2"/>
        <s v="Наконечник кабельн медн ТМ-6мм2"/>
        <s v="@Коробка проходная К654 У1 400х400х200"/>
        <s v="Бирка маркировочная У-134"/>
        <s v="Бирка маркировочная У-136"/>
        <s v="Кабель контрольный КВВГнг 4х1,5"/>
        <s v="Кабель КГ 4х4"/>
        <s v="Коробка У614"/>
        <s v="Коробка У615"/>
        <s v="Лампа металло-галогенная NQI-T250"/>
        <s v="Розетка 94.04 для реле FINDER"/>
        <s v="Трубка термоусаживаемая 5/2,5 бел."/>
        <s v="Наконечник НКИ-2,5-4 DвНКИ-2,5-4"/>
        <s v="Наконечник НКИ-1,25-5"/>
        <s v="Кабель-канал 636301 20х10х2000, бел."/>
        <s v="Наконечник каб. НКИ 2.5-6 синий 100шт"/>
        <s v="Наконечник каб. НКИ 6-8 желтый 50шт"/>
        <s v="Выключ. 1-кл.с подсв. ВС20-1-1ФСР 15284"/>
        <s v="Лампа люмин.Космос SPC105ВтЕ40 4000KТ5"/>
        <s v="Лампа OSRAM DULUX L 36W/840 2G11"/>
        <s v="Преобразователь ржавчины АГАТ-Авто 0,5л"/>
        <s v="Труба 20 ПНД 22051 DN20"/>
        <s v="Лампа HQI-T 250W/D PRO E40 OSRAM"/>
        <s v="@Наконечник НШвИ4-9 UGN10-004-04-09 100ш"/>
        <s v="@Эмаль НЦ-25 желтая ГОСТ5406-84 мелк.фас"/>
        <s v="Эмаль НЦ-25, зеленая, мелкая фасовка"/>
        <s v="@Эмаль НЦ-25 красная ГОСТ5406-84 мелк.фа"/>
        <s v="@Эмаль НЦ-25 серая ГОСТ 5406-84 мелк.фас"/>
        <s v="Лампа светодиодная Е27 6W"/>
        <s v="Трубка термоусаживаемая ТНТнг-8/4 бел."/>
        <s v="Трубка термоусаживаемая ТНТнг-12/6 черн."/>
        <s v="Лампа КЛЛ 24Вт PL-L 24/840 4P 2G11MASTER"/>
        <s v="@Трубка термоус. ТУТ8/4 бел. 1m (уп.50шт"/>
        <s v="Лента ПВХ 0,13х15 UIZ-13-10-K06 зел.L20"/>
        <s v="Лента ПВХ0,13х15 UIZ-13-10-K04 крас.L20м"/>
        <s v="Провод монтажный ПуГВнг(А)-LS 1х16"/>
        <s v="Кабель контрольный КМПВЭВнг(A)-LS 4х0,75"/>
        <s v="Кабель контрольный КМПВЭ 4х0,75"/>
        <s v="@Автомат ВА47-29 3Р 32а"/>
        <s v="Выключатель автоматический 0,35-5А"/>
        <s v="@Автомат 1КВТ 20-25а защиты мотора"/>
        <s v="Выкл.авт. ВА47-29 10А, 2р"/>
        <s v="Выкл.авт.АД14 40А 30мА 4P"/>
        <s v="Выключатель автоматический АС-3 63А"/>
        <s v="Предохранитель ПН2-400 400А"/>
        <s v="Реле Finder 55.34 8 230 0040"/>
        <s v="Выключатель-разъединитель ВР32-31 100А"/>
        <s v="Пост управления кнопочный ПКТ-60"/>
        <s v="Пускат.э/м ПМ12-063151 380В 3"/>
        <s v="Хомут кабельный B5, L300"/>
        <s v="Патрон подвес керам. Е-40"/>
        <s v="Din-рейка NS 35/15 PERF 1201730 L2000"/>
        <s v="Кнопка XB4BW33M5 230-240В с подсветкой"/>
        <s v="Шланг SRU 5-6 Dн8хDв6"/>
        <s v="Контактор КМИ-11260 12А, 220В"/>
        <s v="Фотореле ФР-602 5,5кВт"/>
        <s v="Выкл.авт.ВА63 40А C 3P"/>
        <s v="Хомут кабельный B6, L180"/>
        <s v="@Выключатель диф. A9R44425 4П 25А"/>
        <s v="Контактор 3RT2026-1AP00"/>
        <s v="Колодка клеммная ЗВИ-30 UZV1-030-10"/>
        <s v="@Зажим соединит. 1,5-9,5 СИЗ-4 кат.№4752"/>
        <s v="Din-рейка монтажная PDS 35х7,5"/>
        <s v="Наконечник кабельный НКИ 2,5-5 100шт"/>
        <s v="Выключатель автоматический 5SY4106-7 6А"/>
        <s v="Клемма 2-проводная WAGO 221-412 (100шт)"/>
        <s v="Выключатель автоматический АП50 16А"/>
        <s v="@Выключатель защиты двиг. PKZMO-32 32А 3"/>
        <s v="Пускат.э/м ПМЛ-2160М-25А230АС-УХЛ4-Б-КЗА"/>
        <s v="@Наконечник НКИ 6-4 желтый klk6504"/>
        <s v="Наконечник кабельный НШВИ 0,75-8 klk4708"/>
        <s v="Выкл.авт.АВДТ-63 25А 30мА C"/>
        <s v="@Контактор КВТ-1.14-250 220В"/>
        <s v="Щит распред.ЩРН-12 IP54 MKM11-N-12-54-Z"/>
        <s v="@Наконечник медный луженый ТМЛ 35-8.5-8"/>
        <s v="Кнопка APBB-22N &quot;I-0&quot; BBD10-APBB-K51"/>
        <s v="Зажим ЗВИ-10 UZV3-010-06 2,5-6мм2"/>
        <s v="Зажим ЗВИ-60 UZV1-060-16 6-16мм2"/>
        <s v="Изолятор SM-76 YIS11-76-25"/>
        <s v="Муфта 4ПКТп-1-150\240(Б) 4жил. 150-240"/>
        <s v="Муфта кабельная 4ПСТ-1-70/120 (Б) КВТ"/>
        <s v="Муфта 4ПСТ-1-150/240(Б) 4жил., 150-240"/>
        <s v="Муфта 4ПКТп-1-25/50(Б) 4,5жил., 25-50"/>
        <s v="Муфта 4ПКТп-1-70/120(Б) 4жил., 70-120"/>
        <s v="Din-рейка NSYAMRD293515 35х15х275"/>
        <s v="Кнопка XB4BW34M5 крас., с подсветкой"/>
        <s v="Выкл.1-клав.78-0520 о.у.влагозащ."/>
        <s v="Щит распределительный ЩРн-24з-0 У2 IP54"/>
        <s v="Шина эл.YNN10-69-8D-K07 h6хH9хB64"/>
        <s v="Шина эл.ШНИ-6х9-8-Д-Ж YNN10-69-8D-K05"/>
        <s v="Коробка соединительная КСП-10е"/>
        <s v="Датчик-реле уровня ДРУ-1-ПМ"/>
        <s v="Лампа СКЛ 14 806 зелен."/>
        <s v="Реле времени PCZ-525-1"/>
        <s v="Муфта Scotchcast 91-NBA4 4жил., 25-50"/>
        <s v="Датчик И40-NO-PNP-HT"/>
        <s v="Датчик И34-NO-PNP-P-HT"/>
        <s v="Сальник встраиваемый АКМ50"/>
        <s v="Сальник встраиваемый АКМ 20"/>
        <s v="Сальник встраиваемый АКМ 25"/>
        <s v="Сальник АКМ 16"/>
        <s v="Сальник АКМ 32"/>
        <s v="Разъем C-SR19-2"/>
        <s v="Наконечник кабельный НКИ 1,5-5 47473"/>
        <s v="Наконеч.каб.НВИ 1,5-5 47485 500шт"/>
        <s v="Наконеч.каб.НВИ 2,5-5 47487 500шт"/>
        <s v="Наконеч.каб.НВИ 6,0-6 47491 500шт"/>
        <s v="Наконечник ВНКИ 6,0-8КВТ 66636 100шт"/>
        <s v="Наконечник ВНКИ 1,5-6КВТ 66631 100шт"/>
        <s v="@Проушина прям.СИБИРТЕХ 2мм 70х30 46502"/>
        <s v="Реле времени ihp 1c SE CCT15440"/>
        <s v="Рубильник 1SCA135139R1001 ABB"/>
        <s v="Перекл. OMSO32PB 10 А 9CNB022533R1420"/>
        <s v="@Смазка 1-13"/>
        <s v="Сверло ступенчатое 036-483 D4-30"/>
        <s v="Заклепочник ПРО-600 31190"/>
        <s v="@Электроконвектор универсальный 2кВт"/>
        <s v="@Замок-защелка с пласт.ключом ИЭКYZK20-0"/>
        <s v="Замок-защел с трехгр.ключом арт.YZK21-00"/>
        <s v="Болт М12х30 ГОСТ7798"/>
        <s v="Гайка М6 нержавеющая А2 DIN 93"/>
        <s v="Болт M6х25 стA2 DIN 933"/>
        <s v="@Гайка М8 DIN 934 нержА2"/>
        <s v="@Лист 1,5 ст3"/>
        <s v="Болт M8х50 стA2 DIN 933"/>
        <s v="@Шпилька резьбовая М12х1000 DIN 975"/>
        <s v="Кабель-канал 636302 25х16х2000, бел."/>
        <s v="Хладон 141B"/>
        <s v="@Провод ПВ-3 0,75 черный"/>
        <s v="Наконечник медный луженый ТМЛ(90)25-8-8"/>
        <s v="Кабель РЛПА.685551.002-03 син."/>
        <s v="Кабель РЛПА.685551.002 крас."/>
        <s v="@Кабель ВВГНГ 3х2.5"/>
        <s v="Кабель силовой КГ-ХЛ 4х4"/>
        <s v="Смазка универ. WD-40 200мл"/>
        <s v="Провод ПВ-3 16 бел."/>
        <s v="@Кабель канал 32х20 LEG 300 17"/>
        <s v="Лампа светодиодная 8Вт 12В Е27"/>
        <s v="Кабель-канал перфорирован. 25х25, сер."/>
        <s v="@Автомат ВА47-29 3Р 63а"/>
        <s v="Патрон подвес керам Е-27"/>
        <s v="Колодка клеммная 034211 2,5-4мм2"/>
        <s v="Din-рейка монтажная 1401682"/>
        <s v="Фиксатор 1SNK900001R0000"/>
        <s v="Выключатель автоматический ВА47-100 100А"/>
        <s v="Шпилька М10х2000 DIN 975"/>
        <s v="Контактор КМИ-34012 40А"/>
        <s v="@Гильза соединит. медная ГМ 95-15 № 5600"/>
        <s v="@Зажим соединит. 1,0-4,5 СИЗ-2 кат.№4752"/>
        <s v="@Зажим соединительный СИЗ-3"/>
        <s v="Выкл. Compact NSX250F LV431770 250А, 3"/>
        <s v="@Шпилька М8х1000 DIN 975"/>
        <s v="Спираль монтажная СМ-08-06 L10"/>
        <s v="Щет.эл.ЭГ-71 К1-3 20х32х50 провод L125мм"/>
        <s v="Муфта 4ПСТ-1-16/25 (Б) 4жил., 16-25"/>
        <s v="Муфта кабельная SQ0405-0018"/>
        <s v="Муфта кабельная SQ0405-0019"/>
        <s v="Клемма 2273-204 2,5-4мм2, крас."/>
        <s v="Выкл. Compact NSX100F LV429770 100А, 3"/>
        <s v="Выкл/разъед.INS160 3P 28928 160А"/>
        <s v="@Компл.цоколя 3р для NSX100/250 LV429289"/>
        <s v="Кнопка управления XB7ES545P крас."/>
        <s v="Выкл.авт.Compact NSX100F LV429772 40А 3P"/>
        <s v="Гильза кабельная ГМЛ 35-10 7226"/>
        <s v="Комплект разъемов VW3A8106"/>
        <s v="Разъем РППИ-М 1,5-(6,3) 49620 мама"/>
        <s v="Разъем РППИ-М 2,5-(6,3) 49623 розетка"/>
        <s v="Разъем РППИ-М 6,0-(6,3) 49624 розетка"/>
        <s v="Разъем РПИ-П 1,5-(6,3) 49614 вилка"/>
        <s v="Разъем РПИ-П 2,5-(6,3) 49615 вилка"/>
        <s v="Разъем РПИ-П 6,0-(6,3) 47512 вилка"/>
        <s v="Смазка УВС-Суперконт"/>
        <s v="@Оргстекло ТОСП 4 ГОСТ 17622-72"/>
      </sharedItems>
    </cacheField>
    <cacheField name="ЕИВ" numFmtId="49">
      <sharedItems count="16">
        <s v="М"/>
        <s v="М3"/>
        <s v="ШТ"/>
        <s v="КГ"/>
        <s v="ПАР"/>
        <s v="КЛ"/>
        <s v="РУЛ"/>
        <s v="КОР"/>
        <s v="УПК"/>
        <s v="ПАЧ"/>
        <s v="Т"/>
        <s v=""/>
        <s v="М2"/>
        <s v="Л"/>
        <s v="Г"/>
        <s v="МГ"/>
      </sharedItems>
    </cacheField>
    <cacheField name="ВведеннКлч" numFmtId="164">
      <sharedItems containsSemiMixedTypes="0" containsString="0" containsNumber="1" minValue="-89" maxValue="3000"/>
    </cacheField>
    <cacheField name="Знач/ВлтОтч" numFmtId="4">
      <sharedItems containsSemiMixedTypes="0" containsString="0" containsNumber="1" minValue="-16380.4" maxValue="226275.7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902">
  <r>
    <x v="0"/>
    <x v="0"/>
    <x v="0"/>
    <x v="0"/>
    <x v="0"/>
    <x v="0"/>
    <x v="0"/>
    <n v="100"/>
    <n v="5764.02"/>
  </r>
  <r>
    <x v="0"/>
    <x v="0"/>
    <x v="1"/>
    <x v="1"/>
    <x v="1"/>
    <x v="1"/>
    <x v="1"/>
    <n v="1"/>
    <n v="35900"/>
  </r>
  <r>
    <x v="0"/>
    <x v="0"/>
    <x v="1"/>
    <x v="1"/>
    <x v="2"/>
    <x v="2"/>
    <x v="1"/>
    <n v="1.5"/>
    <n v="18750"/>
  </r>
  <r>
    <x v="0"/>
    <x v="0"/>
    <x v="2"/>
    <x v="2"/>
    <x v="3"/>
    <x v="3"/>
    <x v="2"/>
    <n v="90"/>
    <n v="15386.71"/>
  </r>
  <r>
    <x v="0"/>
    <x v="0"/>
    <x v="2"/>
    <x v="2"/>
    <x v="4"/>
    <x v="4"/>
    <x v="2"/>
    <n v="20"/>
    <n v="3573.18"/>
  </r>
  <r>
    <x v="0"/>
    <x v="0"/>
    <x v="2"/>
    <x v="2"/>
    <x v="4"/>
    <x v="4"/>
    <x v="2"/>
    <n v="2"/>
    <n v="376.7"/>
  </r>
  <r>
    <x v="0"/>
    <x v="0"/>
    <x v="2"/>
    <x v="2"/>
    <x v="4"/>
    <x v="4"/>
    <x v="2"/>
    <n v="28"/>
    <n v="5273.75"/>
  </r>
  <r>
    <x v="0"/>
    <x v="0"/>
    <x v="2"/>
    <x v="2"/>
    <x v="5"/>
    <x v="5"/>
    <x v="2"/>
    <n v="1"/>
    <n v="12019.97"/>
  </r>
  <r>
    <x v="0"/>
    <x v="0"/>
    <x v="2"/>
    <x v="2"/>
    <x v="6"/>
    <x v="6"/>
    <x v="2"/>
    <n v="3"/>
    <n v="1419.24"/>
  </r>
  <r>
    <x v="0"/>
    <x v="0"/>
    <x v="2"/>
    <x v="2"/>
    <x v="7"/>
    <x v="7"/>
    <x v="2"/>
    <n v="1"/>
    <n v="1254.33"/>
  </r>
  <r>
    <x v="0"/>
    <x v="0"/>
    <x v="2"/>
    <x v="2"/>
    <x v="7"/>
    <x v="7"/>
    <x v="2"/>
    <n v="2"/>
    <n v="2598.0100000000002"/>
  </r>
  <r>
    <x v="0"/>
    <x v="0"/>
    <x v="2"/>
    <x v="2"/>
    <x v="8"/>
    <x v="8"/>
    <x v="2"/>
    <n v="1"/>
    <n v="1269.24"/>
  </r>
  <r>
    <x v="0"/>
    <x v="0"/>
    <x v="2"/>
    <x v="2"/>
    <x v="9"/>
    <x v="9"/>
    <x v="2"/>
    <n v="1"/>
    <n v="1500"/>
  </r>
  <r>
    <x v="0"/>
    <x v="0"/>
    <x v="2"/>
    <x v="2"/>
    <x v="10"/>
    <x v="10"/>
    <x v="2"/>
    <n v="3"/>
    <n v="978"/>
  </r>
  <r>
    <x v="0"/>
    <x v="0"/>
    <x v="2"/>
    <x v="2"/>
    <x v="11"/>
    <x v="11"/>
    <x v="2"/>
    <n v="15"/>
    <n v="140.18"/>
  </r>
  <r>
    <x v="0"/>
    <x v="0"/>
    <x v="2"/>
    <x v="2"/>
    <x v="12"/>
    <x v="12"/>
    <x v="2"/>
    <n v="5"/>
    <n v="361.35"/>
  </r>
  <r>
    <x v="0"/>
    <x v="0"/>
    <x v="2"/>
    <x v="2"/>
    <x v="13"/>
    <x v="13"/>
    <x v="2"/>
    <n v="25"/>
    <n v="2601.1799999999998"/>
  </r>
  <r>
    <x v="0"/>
    <x v="0"/>
    <x v="2"/>
    <x v="2"/>
    <x v="13"/>
    <x v="13"/>
    <x v="2"/>
    <n v="10"/>
    <n v="1057.69"/>
  </r>
  <r>
    <x v="0"/>
    <x v="0"/>
    <x v="2"/>
    <x v="2"/>
    <x v="13"/>
    <x v="13"/>
    <x v="2"/>
    <n v="15"/>
    <n v="1586.53"/>
  </r>
  <r>
    <x v="0"/>
    <x v="0"/>
    <x v="2"/>
    <x v="2"/>
    <x v="13"/>
    <x v="13"/>
    <x v="2"/>
    <n v="5"/>
    <n v="528.84"/>
  </r>
  <r>
    <x v="0"/>
    <x v="0"/>
    <x v="2"/>
    <x v="2"/>
    <x v="13"/>
    <x v="13"/>
    <x v="2"/>
    <n v="5"/>
    <n v="530.35"/>
  </r>
  <r>
    <x v="0"/>
    <x v="0"/>
    <x v="2"/>
    <x v="2"/>
    <x v="13"/>
    <x v="13"/>
    <x v="2"/>
    <n v="7"/>
    <n v="742.48"/>
  </r>
  <r>
    <x v="0"/>
    <x v="0"/>
    <x v="2"/>
    <x v="2"/>
    <x v="13"/>
    <x v="13"/>
    <x v="2"/>
    <n v="25"/>
    <n v="2711.79"/>
  </r>
  <r>
    <x v="0"/>
    <x v="0"/>
    <x v="2"/>
    <x v="2"/>
    <x v="13"/>
    <x v="13"/>
    <x v="2"/>
    <n v="12"/>
    <n v="1328.25"/>
  </r>
  <r>
    <x v="0"/>
    <x v="0"/>
    <x v="2"/>
    <x v="2"/>
    <x v="14"/>
    <x v="14"/>
    <x v="2"/>
    <n v="10"/>
    <n v="1420.3"/>
  </r>
  <r>
    <x v="0"/>
    <x v="0"/>
    <x v="2"/>
    <x v="2"/>
    <x v="14"/>
    <x v="14"/>
    <x v="2"/>
    <n v="5"/>
    <n v="710.15"/>
  </r>
  <r>
    <x v="0"/>
    <x v="0"/>
    <x v="2"/>
    <x v="2"/>
    <x v="14"/>
    <x v="14"/>
    <x v="2"/>
    <n v="10"/>
    <n v="1394.99"/>
  </r>
  <r>
    <x v="0"/>
    <x v="0"/>
    <x v="2"/>
    <x v="2"/>
    <x v="14"/>
    <x v="14"/>
    <x v="2"/>
    <n v="5"/>
    <n v="712.66"/>
  </r>
  <r>
    <x v="0"/>
    <x v="0"/>
    <x v="2"/>
    <x v="2"/>
    <x v="14"/>
    <x v="14"/>
    <x v="2"/>
    <n v="5"/>
    <n v="712.66"/>
  </r>
  <r>
    <x v="0"/>
    <x v="0"/>
    <x v="2"/>
    <x v="2"/>
    <x v="14"/>
    <x v="14"/>
    <x v="2"/>
    <n v="3"/>
    <n v="427.6"/>
  </r>
  <r>
    <x v="0"/>
    <x v="0"/>
    <x v="2"/>
    <x v="2"/>
    <x v="14"/>
    <x v="14"/>
    <x v="2"/>
    <n v="6"/>
    <n v="855.19"/>
  </r>
  <r>
    <x v="0"/>
    <x v="0"/>
    <x v="2"/>
    <x v="2"/>
    <x v="14"/>
    <x v="14"/>
    <x v="2"/>
    <n v="15"/>
    <n v="2163.21"/>
  </r>
  <r>
    <x v="0"/>
    <x v="0"/>
    <x v="2"/>
    <x v="2"/>
    <x v="14"/>
    <x v="14"/>
    <x v="2"/>
    <n v="1"/>
    <n v="144.21"/>
  </r>
  <r>
    <x v="0"/>
    <x v="0"/>
    <x v="2"/>
    <x v="2"/>
    <x v="15"/>
    <x v="15"/>
    <x v="2"/>
    <n v="3"/>
    <n v="1230.03"/>
  </r>
  <r>
    <x v="0"/>
    <x v="0"/>
    <x v="2"/>
    <x v="2"/>
    <x v="15"/>
    <x v="15"/>
    <x v="2"/>
    <n v="5"/>
    <n v="2050.0500000000002"/>
  </r>
  <r>
    <x v="0"/>
    <x v="0"/>
    <x v="2"/>
    <x v="2"/>
    <x v="15"/>
    <x v="15"/>
    <x v="2"/>
    <n v="10"/>
    <n v="4022.65"/>
  </r>
  <r>
    <x v="0"/>
    <x v="0"/>
    <x v="2"/>
    <x v="2"/>
    <x v="15"/>
    <x v="15"/>
    <x v="2"/>
    <n v="2"/>
    <n v="804.53"/>
  </r>
  <r>
    <x v="0"/>
    <x v="0"/>
    <x v="2"/>
    <x v="2"/>
    <x v="15"/>
    <x v="15"/>
    <x v="2"/>
    <n v="7"/>
    <n v="2916.72"/>
  </r>
  <r>
    <x v="0"/>
    <x v="0"/>
    <x v="2"/>
    <x v="2"/>
    <x v="15"/>
    <x v="15"/>
    <x v="2"/>
    <n v="4"/>
    <n v="1666.7"/>
  </r>
  <r>
    <x v="0"/>
    <x v="0"/>
    <x v="2"/>
    <x v="2"/>
    <x v="15"/>
    <x v="15"/>
    <x v="2"/>
    <n v="9"/>
    <n v="3750.07"/>
  </r>
  <r>
    <x v="0"/>
    <x v="0"/>
    <x v="2"/>
    <x v="2"/>
    <x v="15"/>
    <x v="15"/>
    <x v="2"/>
    <n v="3"/>
    <n v="1223.22"/>
  </r>
  <r>
    <x v="0"/>
    <x v="0"/>
    <x v="2"/>
    <x v="2"/>
    <x v="15"/>
    <x v="15"/>
    <x v="2"/>
    <n v="7"/>
    <n v="2922.98"/>
  </r>
  <r>
    <x v="0"/>
    <x v="0"/>
    <x v="2"/>
    <x v="2"/>
    <x v="15"/>
    <x v="15"/>
    <x v="2"/>
    <n v="1"/>
    <n v="432.21"/>
  </r>
  <r>
    <x v="0"/>
    <x v="0"/>
    <x v="2"/>
    <x v="2"/>
    <x v="15"/>
    <x v="15"/>
    <x v="2"/>
    <n v="4"/>
    <n v="1728.85"/>
  </r>
  <r>
    <x v="0"/>
    <x v="0"/>
    <x v="2"/>
    <x v="2"/>
    <x v="16"/>
    <x v="16"/>
    <x v="2"/>
    <n v="9"/>
    <n v="90.65"/>
  </r>
  <r>
    <x v="0"/>
    <x v="0"/>
    <x v="2"/>
    <x v="2"/>
    <x v="16"/>
    <x v="16"/>
    <x v="2"/>
    <n v="6"/>
    <n v="60.43"/>
  </r>
  <r>
    <x v="0"/>
    <x v="0"/>
    <x v="2"/>
    <x v="2"/>
    <x v="16"/>
    <x v="16"/>
    <x v="2"/>
    <n v="5"/>
    <n v="48.55"/>
  </r>
  <r>
    <x v="0"/>
    <x v="0"/>
    <x v="2"/>
    <x v="2"/>
    <x v="16"/>
    <x v="16"/>
    <x v="2"/>
    <n v="10"/>
    <n v="97.1"/>
  </r>
  <r>
    <x v="0"/>
    <x v="0"/>
    <x v="2"/>
    <x v="2"/>
    <x v="17"/>
    <x v="17"/>
    <x v="2"/>
    <n v="20"/>
    <n v="3956.52"/>
  </r>
  <r>
    <x v="0"/>
    <x v="0"/>
    <x v="2"/>
    <x v="2"/>
    <x v="17"/>
    <x v="17"/>
    <x v="2"/>
    <n v="5"/>
    <n v="989.13"/>
  </r>
  <r>
    <x v="0"/>
    <x v="0"/>
    <x v="2"/>
    <x v="2"/>
    <x v="18"/>
    <x v="18"/>
    <x v="2"/>
    <n v="7"/>
    <n v="1261.33"/>
  </r>
  <r>
    <x v="0"/>
    <x v="0"/>
    <x v="2"/>
    <x v="2"/>
    <x v="19"/>
    <x v="19"/>
    <x v="2"/>
    <n v="1"/>
    <n v="878.52"/>
  </r>
  <r>
    <x v="0"/>
    <x v="0"/>
    <x v="2"/>
    <x v="2"/>
    <x v="20"/>
    <x v="20"/>
    <x v="2"/>
    <n v="2"/>
    <n v="8346.67"/>
  </r>
  <r>
    <x v="0"/>
    <x v="0"/>
    <x v="2"/>
    <x v="2"/>
    <x v="21"/>
    <x v="21"/>
    <x v="2"/>
    <n v="10"/>
    <n v="1881.1"/>
  </r>
  <r>
    <x v="0"/>
    <x v="0"/>
    <x v="2"/>
    <x v="2"/>
    <x v="21"/>
    <x v="21"/>
    <x v="2"/>
    <n v="3"/>
    <n v="564.33000000000004"/>
  </r>
  <r>
    <x v="0"/>
    <x v="0"/>
    <x v="2"/>
    <x v="2"/>
    <x v="21"/>
    <x v="21"/>
    <x v="2"/>
    <n v="8"/>
    <n v="1504.89"/>
  </r>
  <r>
    <x v="0"/>
    <x v="0"/>
    <x v="2"/>
    <x v="2"/>
    <x v="22"/>
    <x v="22"/>
    <x v="2"/>
    <n v="10"/>
    <n v="422.48"/>
  </r>
  <r>
    <x v="0"/>
    <x v="0"/>
    <x v="2"/>
    <x v="2"/>
    <x v="22"/>
    <x v="22"/>
    <x v="2"/>
    <n v="10"/>
    <n v="336.54"/>
  </r>
  <r>
    <x v="0"/>
    <x v="0"/>
    <x v="2"/>
    <x v="2"/>
    <x v="22"/>
    <x v="22"/>
    <x v="2"/>
    <n v="20"/>
    <n v="680.07"/>
  </r>
  <r>
    <x v="0"/>
    <x v="0"/>
    <x v="2"/>
    <x v="2"/>
    <x v="22"/>
    <x v="22"/>
    <x v="2"/>
    <n v="10"/>
    <n v="340.03"/>
  </r>
  <r>
    <x v="0"/>
    <x v="0"/>
    <x v="2"/>
    <x v="2"/>
    <x v="23"/>
    <x v="23"/>
    <x v="3"/>
    <n v="0.6"/>
    <n v="64.62"/>
  </r>
  <r>
    <x v="0"/>
    <x v="0"/>
    <x v="2"/>
    <x v="2"/>
    <x v="23"/>
    <x v="23"/>
    <x v="3"/>
    <n v="3.6"/>
    <n v="387.74"/>
  </r>
  <r>
    <x v="0"/>
    <x v="0"/>
    <x v="2"/>
    <x v="2"/>
    <x v="24"/>
    <x v="24"/>
    <x v="2"/>
    <n v="4"/>
    <n v="195.81"/>
  </r>
  <r>
    <x v="0"/>
    <x v="0"/>
    <x v="2"/>
    <x v="2"/>
    <x v="24"/>
    <x v="24"/>
    <x v="2"/>
    <n v="40"/>
    <n v="1958.06"/>
  </r>
  <r>
    <x v="0"/>
    <x v="0"/>
    <x v="2"/>
    <x v="2"/>
    <x v="24"/>
    <x v="24"/>
    <x v="2"/>
    <n v="10"/>
    <n v="447.05"/>
  </r>
  <r>
    <x v="0"/>
    <x v="0"/>
    <x v="2"/>
    <x v="2"/>
    <x v="24"/>
    <x v="24"/>
    <x v="2"/>
    <n v="10"/>
    <n v="422.25"/>
  </r>
  <r>
    <x v="0"/>
    <x v="0"/>
    <x v="2"/>
    <x v="2"/>
    <x v="24"/>
    <x v="24"/>
    <x v="2"/>
    <n v="5"/>
    <n v="208.94"/>
  </r>
  <r>
    <x v="0"/>
    <x v="0"/>
    <x v="2"/>
    <x v="2"/>
    <x v="24"/>
    <x v="24"/>
    <x v="2"/>
    <n v="15"/>
    <n v="626.83000000000004"/>
  </r>
  <r>
    <x v="0"/>
    <x v="0"/>
    <x v="2"/>
    <x v="2"/>
    <x v="24"/>
    <x v="24"/>
    <x v="2"/>
    <n v="20"/>
    <n v="832.55"/>
  </r>
  <r>
    <x v="0"/>
    <x v="0"/>
    <x v="2"/>
    <x v="2"/>
    <x v="24"/>
    <x v="24"/>
    <x v="2"/>
    <n v="1"/>
    <n v="38.71"/>
  </r>
  <r>
    <x v="0"/>
    <x v="0"/>
    <x v="2"/>
    <x v="2"/>
    <x v="24"/>
    <x v="24"/>
    <x v="2"/>
    <n v="30"/>
    <n v="1103.75"/>
  </r>
  <r>
    <x v="0"/>
    <x v="0"/>
    <x v="2"/>
    <x v="2"/>
    <x v="25"/>
    <x v="25"/>
    <x v="2"/>
    <n v="7"/>
    <n v="3093.51"/>
  </r>
  <r>
    <x v="0"/>
    <x v="0"/>
    <x v="2"/>
    <x v="2"/>
    <x v="25"/>
    <x v="25"/>
    <x v="2"/>
    <n v="3"/>
    <n v="1325.79"/>
  </r>
  <r>
    <x v="0"/>
    <x v="0"/>
    <x v="2"/>
    <x v="2"/>
    <x v="25"/>
    <x v="25"/>
    <x v="2"/>
    <n v="7"/>
    <n v="3891.61"/>
  </r>
  <r>
    <x v="0"/>
    <x v="0"/>
    <x v="2"/>
    <x v="2"/>
    <x v="26"/>
    <x v="26"/>
    <x v="2"/>
    <n v="2"/>
    <n v="1053.32"/>
  </r>
  <r>
    <x v="0"/>
    <x v="0"/>
    <x v="2"/>
    <x v="2"/>
    <x v="26"/>
    <x v="26"/>
    <x v="2"/>
    <n v="8"/>
    <n v="4213.2700000000004"/>
  </r>
  <r>
    <x v="0"/>
    <x v="0"/>
    <x v="2"/>
    <x v="2"/>
    <x v="26"/>
    <x v="26"/>
    <x v="2"/>
    <n v="20"/>
    <n v="10533.17"/>
  </r>
  <r>
    <x v="0"/>
    <x v="0"/>
    <x v="2"/>
    <x v="2"/>
    <x v="26"/>
    <x v="26"/>
    <x v="2"/>
    <n v="20"/>
    <n v="10533.17"/>
  </r>
  <r>
    <x v="0"/>
    <x v="0"/>
    <x v="2"/>
    <x v="2"/>
    <x v="26"/>
    <x v="26"/>
    <x v="2"/>
    <n v="25"/>
    <n v="14629.31"/>
  </r>
  <r>
    <x v="0"/>
    <x v="0"/>
    <x v="2"/>
    <x v="2"/>
    <x v="26"/>
    <x v="26"/>
    <x v="2"/>
    <n v="10"/>
    <n v="5851.72"/>
  </r>
  <r>
    <x v="0"/>
    <x v="0"/>
    <x v="2"/>
    <x v="2"/>
    <x v="26"/>
    <x v="26"/>
    <x v="2"/>
    <n v="7"/>
    <n v="6041.72"/>
  </r>
  <r>
    <x v="0"/>
    <x v="0"/>
    <x v="2"/>
    <x v="2"/>
    <x v="26"/>
    <x v="26"/>
    <x v="2"/>
    <n v="8"/>
    <n v="6904.82"/>
  </r>
  <r>
    <x v="0"/>
    <x v="0"/>
    <x v="2"/>
    <x v="2"/>
    <x v="26"/>
    <x v="26"/>
    <x v="2"/>
    <n v="10"/>
    <n v="9061.49"/>
  </r>
  <r>
    <x v="0"/>
    <x v="0"/>
    <x v="2"/>
    <x v="2"/>
    <x v="26"/>
    <x v="26"/>
    <x v="2"/>
    <n v="15"/>
    <n v="13592.24"/>
  </r>
  <r>
    <x v="0"/>
    <x v="0"/>
    <x v="2"/>
    <x v="2"/>
    <x v="27"/>
    <x v="27"/>
    <x v="2"/>
    <n v="20"/>
    <n v="1473.56"/>
  </r>
  <r>
    <x v="0"/>
    <x v="0"/>
    <x v="2"/>
    <x v="2"/>
    <x v="27"/>
    <x v="27"/>
    <x v="2"/>
    <n v="15"/>
    <n v="1109.26"/>
  </r>
  <r>
    <x v="0"/>
    <x v="0"/>
    <x v="2"/>
    <x v="2"/>
    <x v="27"/>
    <x v="27"/>
    <x v="2"/>
    <n v="15"/>
    <n v="1109.26"/>
  </r>
  <r>
    <x v="0"/>
    <x v="0"/>
    <x v="2"/>
    <x v="2"/>
    <x v="27"/>
    <x v="27"/>
    <x v="2"/>
    <n v="5"/>
    <n v="368.54"/>
  </r>
  <r>
    <x v="0"/>
    <x v="0"/>
    <x v="2"/>
    <x v="2"/>
    <x v="27"/>
    <x v="27"/>
    <x v="2"/>
    <n v="15"/>
    <n v="1105.6199999999999"/>
  </r>
  <r>
    <x v="0"/>
    <x v="0"/>
    <x v="2"/>
    <x v="2"/>
    <x v="27"/>
    <x v="27"/>
    <x v="2"/>
    <n v="25"/>
    <n v="1808.49"/>
  </r>
  <r>
    <x v="0"/>
    <x v="0"/>
    <x v="2"/>
    <x v="2"/>
    <x v="27"/>
    <x v="27"/>
    <x v="2"/>
    <n v="10"/>
    <n v="712.3"/>
  </r>
  <r>
    <x v="0"/>
    <x v="0"/>
    <x v="2"/>
    <x v="2"/>
    <x v="27"/>
    <x v="27"/>
    <x v="2"/>
    <n v="15"/>
    <n v="1036.79"/>
  </r>
  <r>
    <x v="0"/>
    <x v="0"/>
    <x v="2"/>
    <x v="2"/>
    <x v="27"/>
    <x v="27"/>
    <x v="2"/>
    <n v="35"/>
    <n v="2419.1799999999998"/>
  </r>
  <r>
    <x v="0"/>
    <x v="0"/>
    <x v="2"/>
    <x v="2"/>
    <x v="27"/>
    <x v="27"/>
    <x v="2"/>
    <n v="20"/>
    <n v="1382.39"/>
  </r>
  <r>
    <x v="0"/>
    <x v="0"/>
    <x v="2"/>
    <x v="2"/>
    <x v="27"/>
    <x v="27"/>
    <x v="2"/>
    <n v="45"/>
    <n v="3109.29"/>
  </r>
  <r>
    <x v="0"/>
    <x v="0"/>
    <x v="2"/>
    <x v="2"/>
    <x v="28"/>
    <x v="28"/>
    <x v="2"/>
    <n v="9"/>
    <n v="707.52"/>
  </r>
  <r>
    <x v="0"/>
    <x v="0"/>
    <x v="2"/>
    <x v="2"/>
    <x v="28"/>
    <x v="28"/>
    <x v="2"/>
    <n v="16"/>
    <n v="1257.82"/>
  </r>
  <r>
    <x v="0"/>
    <x v="0"/>
    <x v="2"/>
    <x v="2"/>
    <x v="28"/>
    <x v="28"/>
    <x v="2"/>
    <n v="30"/>
    <n v="2358.41"/>
  </r>
  <r>
    <x v="0"/>
    <x v="0"/>
    <x v="2"/>
    <x v="2"/>
    <x v="28"/>
    <x v="28"/>
    <x v="2"/>
    <n v="14"/>
    <n v="891.65"/>
  </r>
  <r>
    <x v="0"/>
    <x v="0"/>
    <x v="2"/>
    <x v="2"/>
    <x v="29"/>
    <x v="29"/>
    <x v="3"/>
    <n v="150"/>
    <n v="19350"/>
  </r>
  <r>
    <x v="0"/>
    <x v="0"/>
    <x v="2"/>
    <x v="2"/>
    <x v="29"/>
    <x v="29"/>
    <x v="3"/>
    <n v="200"/>
    <n v="25777.78"/>
  </r>
  <r>
    <x v="0"/>
    <x v="0"/>
    <x v="2"/>
    <x v="2"/>
    <x v="30"/>
    <x v="30"/>
    <x v="2"/>
    <n v="10"/>
    <n v="1783.54"/>
  </r>
  <r>
    <x v="0"/>
    <x v="0"/>
    <x v="2"/>
    <x v="2"/>
    <x v="31"/>
    <x v="31"/>
    <x v="2"/>
    <n v="8"/>
    <n v="1360.34"/>
  </r>
  <r>
    <x v="0"/>
    <x v="0"/>
    <x v="2"/>
    <x v="2"/>
    <x v="31"/>
    <x v="31"/>
    <x v="2"/>
    <n v="10"/>
    <n v="1700.42"/>
  </r>
  <r>
    <x v="0"/>
    <x v="0"/>
    <x v="2"/>
    <x v="2"/>
    <x v="31"/>
    <x v="31"/>
    <x v="2"/>
    <n v="2"/>
    <n v="340.08"/>
  </r>
  <r>
    <x v="0"/>
    <x v="0"/>
    <x v="2"/>
    <x v="2"/>
    <x v="31"/>
    <x v="31"/>
    <x v="2"/>
    <n v="5"/>
    <n v="727.45"/>
  </r>
  <r>
    <x v="0"/>
    <x v="0"/>
    <x v="2"/>
    <x v="2"/>
    <x v="31"/>
    <x v="31"/>
    <x v="2"/>
    <n v="23"/>
    <n v="3346.28"/>
  </r>
  <r>
    <x v="0"/>
    <x v="0"/>
    <x v="2"/>
    <x v="2"/>
    <x v="31"/>
    <x v="31"/>
    <x v="2"/>
    <n v="7"/>
    <n v="1018.43"/>
  </r>
  <r>
    <x v="0"/>
    <x v="0"/>
    <x v="2"/>
    <x v="2"/>
    <x v="31"/>
    <x v="31"/>
    <x v="2"/>
    <n v="10"/>
    <n v="1818.39"/>
  </r>
  <r>
    <x v="0"/>
    <x v="0"/>
    <x v="2"/>
    <x v="2"/>
    <x v="31"/>
    <x v="31"/>
    <x v="2"/>
    <n v="3"/>
    <n v="544.61"/>
  </r>
  <r>
    <x v="0"/>
    <x v="0"/>
    <x v="2"/>
    <x v="2"/>
    <x v="32"/>
    <x v="32"/>
    <x v="2"/>
    <n v="1"/>
    <n v="6708.39"/>
  </r>
  <r>
    <x v="0"/>
    <x v="0"/>
    <x v="2"/>
    <x v="2"/>
    <x v="32"/>
    <x v="32"/>
    <x v="2"/>
    <n v="3"/>
    <n v="20125.169999999998"/>
  </r>
  <r>
    <x v="0"/>
    <x v="0"/>
    <x v="2"/>
    <x v="2"/>
    <x v="33"/>
    <x v="33"/>
    <x v="2"/>
    <n v="1"/>
    <n v="9610.8799999999992"/>
  </r>
  <r>
    <x v="0"/>
    <x v="0"/>
    <x v="2"/>
    <x v="2"/>
    <x v="33"/>
    <x v="33"/>
    <x v="2"/>
    <n v="3"/>
    <n v="28832.639999999999"/>
  </r>
  <r>
    <x v="0"/>
    <x v="0"/>
    <x v="2"/>
    <x v="2"/>
    <x v="34"/>
    <x v="34"/>
    <x v="2"/>
    <n v="1"/>
    <n v="7168.5"/>
  </r>
  <r>
    <x v="0"/>
    <x v="0"/>
    <x v="2"/>
    <x v="2"/>
    <x v="34"/>
    <x v="34"/>
    <x v="2"/>
    <n v="3"/>
    <n v="21505.5"/>
  </r>
  <r>
    <x v="0"/>
    <x v="0"/>
    <x v="2"/>
    <x v="2"/>
    <x v="35"/>
    <x v="35"/>
    <x v="2"/>
    <n v="1"/>
    <n v="315"/>
  </r>
  <r>
    <x v="0"/>
    <x v="0"/>
    <x v="2"/>
    <x v="2"/>
    <x v="36"/>
    <x v="36"/>
    <x v="2"/>
    <n v="1"/>
    <n v="465"/>
  </r>
  <r>
    <x v="0"/>
    <x v="0"/>
    <x v="2"/>
    <x v="2"/>
    <x v="37"/>
    <x v="37"/>
    <x v="2"/>
    <n v="1"/>
    <n v="220"/>
  </r>
  <r>
    <x v="0"/>
    <x v="0"/>
    <x v="3"/>
    <x v="3"/>
    <x v="38"/>
    <x v="38"/>
    <x v="2"/>
    <n v="2"/>
    <n v="1928.72"/>
  </r>
  <r>
    <x v="0"/>
    <x v="0"/>
    <x v="3"/>
    <x v="3"/>
    <x v="38"/>
    <x v="38"/>
    <x v="2"/>
    <n v="1"/>
    <n v="964.36"/>
  </r>
  <r>
    <x v="0"/>
    <x v="0"/>
    <x v="3"/>
    <x v="3"/>
    <x v="39"/>
    <x v="39"/>
    <x v="2"/>
    <n v="5"/>
    <n v="46.42"/>
  </r>
  <r>
    <x v="0"/>
    <x v="0"/>
    <x v="3"/>
    <x v="3"/>
    <x v="40"/>
    <x v="40"/>
    <x v="2"/>
    <n v="2"/>
    <n v="1542.22"/>
  </r>
  <r>
    <x v="0"/>
    <x v="0"/>
    <x v="3"/>
    <x v="3"/>
    <x v="41"/>
    <x v="41"/>
    <x v="2"/>
    <n v="5"/>
    <n v="2225"/>
  </r>
  <r>
    <x v="0"/>
    <x v="0"/>
    <x v="3"/>
    <x v="3"/>
    <x v="42"/>
    <x v="42"/>
    <x v="2"/>
    <n v="3"/>
    <n v="5465.4"/>
  </r>
  <r>
    <x v="0"/>
    <x v="0"/>
    <x v="3"/>
    <x v="3"/>
    <x v="43"/>
    <x v="43"/>
    <x v="2"/>
    <n v="2"/>
    <n v="1943.62"/>
  </r>
  <r>
    <x v="0"/>
    <x v="0"/>
    <x v="3"/>
    <x v="3"/>
    <x v="44"/>
    <x v="44"/>
    <x v="2"/>
    <n v="10"/>
    <n v="4110.8999999999996"/>
  </r>
  <r>
    <x v="0"/>
    <x v="0"/>
    <x v="3"/>
    <x v="3"/>
    <x v="44"/>
    <x v="44"/>
    <x v="2"/>
    <n v="2"/>
    <n v="5400"/>
  </r>
  <r>
    <x v="0"/>
    <x v="0"/>
    <x v="3"/>
    <x v="3"/>
    <x v="45"/>
    <x v="45"/>
    <x v="2"/>
    <n v="12"/>
    <n v="3383.34"/>
  </r>
  <r>
    <x v="0"/>
    <x v="0"/>
    <x v="3"/>
    <x v="3"/>
    <x v="45"/>
    <x v="45"/>
    <x v="2"/>
    <n v="9"/>
    <n v="2537.5"/>
  </r>
  <r>
    <x v="0"/>
    <x v="0"/>
    <x v="3"/>
    <x v="3"/>
    <x v="46"/>
    <x v="46"/>
    <x v="2"/>
    <n v="1"/>
    <n v="9888.89"/>
  </r>
  <r>
    <x v="0"/>
    <x v="0"/>
    <x v="3"/>
    <x v="3"/>
    <x v="47"/>
    <x v="47"/>
    <x v="2"/>
    <n v="1"/>
    <n v="5800"/>
  </r>
  <r>
    <x v="0"/>
    <x v="0"/>
    <x v="3"/>
    <x v="3"/>
    <x v="48"/>
    <x v="48"/>
    <x v="2"/>
    <n v="7"/>
    <n v="3535.28"/>
  </r>
  <r>
    <x v="0"/>
    <x v="0"/>
    <x v="3"/>
    <x v="3"/>
    <x v="48"/>
    <x v="48"/>
    <x v="2"/>
    <n v="3"/>
    <n v="1515.12"/>
  </r>
  <r>
    <x v="0"/>
    <x v="0"/>
    <x v="3"/>
    <x v="3"/>
    <x v="48"/>
    <x v="48"/>
    <x v="2"/>
    <n v="7"/>
    <n v="4035.42"/>
  </r>
  <r>
    <x v="0"/>
    <x v="0"/>
    <x v="3"/>
    <x v="3"/>
    <x v="49"/>
    <x v="49"/>
    <x v="2"/>
    <n v="7"/>
    <n v="476.91"/>
  </r>
  <r>
    <x v="0"/>
    <x v="0"/>
    <x v="3"/>
    <x v="3"/>
    <x v="49"/>
    <x v="49"/>
    <x v="2"/>
    <n v="3"/>
    <n v="204.39"/>
  </r>
  <r>
    <x v="0"/>
    <x v="0"/>
    <x v="4"/>
    <x v="4"/>
    <x v="50"/>
    <x v="50"/>
    <x v="3"/>
    <n v="40"/>
    <n v="1820.7"/>
  </r>
  <r>
    <x v="0"/>
    <x v="0"/>
    <x v="4"/>
    <x v="4"/>
    <x v="50"/>
    <x v="50"/>
    <x v="3"/>
    <n v="30"/>
    <n v="1375.9"/>
  </r>
  <r>
    <x v="0"/>
    <x v="0"/>
    <x v="5"/>
    <x v="5"/>
    <x v="51"/>
    <x v="51"/>
    <x v="3"/>
    <n v="1.8"/>
    <n v="840.07"/>
  </r>
  <r>
    <x v="0"/>
    <x v="0"/>
    <x v="6"/>
    <x v="6"/>
    <x v="52"/>
    <x v="52"/>
    <x v="2"/>
    <n v="1"/>
    <n v="1508"/>
  </r>
  <r>
    <x v="0"/>
    <x v="0"/>
    <x v="6"/>
    <x v="6"/>
    <x v="53"/>
    <x v="53"/>
    <x v="2"/>
    <n v="2"/>
    <n v="3442.04"/>
  </r>
  <r>
    <x v="0"/>
    <x v="0"/>
    <x v="6"/>
    <x v="6"/>
    <x v="54"/>
    <x v="54"/>
    <x v="2"/>
    <n v="6"/>
    <n v="12519"/>
  </r>
  <r>
    <x v="0"/>
    <x v="0"/>
    <x v="6"/>
    <x v="6"/>
    <x v="54"/>
    <x v="54"/>
    <x v="2"/>
    <n v="14"/>
    <n v="29211"/>
  </r>
  <r>
    <x v="0"/>
    <x v="0"/>
    <x v="6"/>
    <x v="6"/>
    <x v="55"/>
    <x v="55"/>
    <x v="2"/>
    <n v="8"/>
    <n v="9200"/>
  </r>
  <r>
    <x v="0"/>
    <x v="0"/>
    <x v="7"/>
    <x v="7"/>
    <x v="56"/>
    <x v="56"/>
    <x v="2"/>
    <n v="3"/>
    <n v="1499.62"/>
  </r>
  <r>
    <x v="0"/>
    <x v="0"/>
    <x v="7"/>
    <x v="7"/>
    <x v="56"/>
    <x v="56"/>
    <x v="2"/>
    <n v="1"/>
    <n v="499.87"/>
  </r>
  <r>
    <x v="0"/>
    <x v="0"/>
    <x v="7"/>
    <x v="7"/>
    <x v="56"/>
    <x v="56"/>
    <x v="2"/>
    <n v="1"/>
    <n v="451.03"/>
  </r>
  <r>
    <x v="0"/>
    <x v="0"/>
    <x v="7"/>
    <x v="7"/>
    <x v="57"/>
    <x v="57"/>
    <x v="4"/>
    <n v="1"/>
    <n v="610"/>
  </r>
  <r>
    <x v="0"/>
    <x v="0"/>
    <x v="7"/>
    <x v="7"/>
    <x v="58"/>
    <x v="58"/>
    <x v="4"/>
    <n v="6"/>
    <n v="1572.73"/>
  </r>
  <r>
    <x v="0"/>
    <x v="0"/>
    <x v="7"/>
    <x v="7"/>
    <x v="58"/>
    <x v="58"/>
    <x v="4"/>
    <n v="30"/>
    <n v="9817.6200000000008"/>
  </r>
  <r>
    <x v="0"/>
    <x v="0"/>
    <x v="7"/>
    <x v="7"/>
    <x v="59"/>
    <x v="59"/>
    <x v="2"/>
    <n v="1"/>
    <n v="114.89"/>
  </r>
  <r>
    <x v="0"/>
    <x v="0"/>
    <x v="7"/>
    <x v="7"/>
    <x v="60"/>
    <x v="60"/>
    <x v="2"/>
    <n v="2"/>
    <n v="7500"/>
  </r>
  <r>
    <x v="0"/>
    <x v="0"/>
    <x v="7"/>
    <x v="7"/>
    <x v="61"/>
    <x v="61"/>
    <x v="2"/>
    <n v="1"/>
    <n v="2148.63"/>
  </r>
  <r>
    <x v="0"/>
    <x v="0"/>
    <x v="7"/>
    <x v="7"/>
    <x v="62"/>
    <x v="62"/>
    <x v="4"/>
    <n v="12"/>
    <n v="922.2"/>
  </r>
  <r>
    <x v="0"/>
    <x v="0"/>
    <x v="7"/>
    <x v="7"/>
    <x v="62"/>
    <x v="62"/>
    <x v="4"/>
    <n v="16"/>
    <n v="1265.77"/>
  </r>
  <r>
    <x v="0"/>
    <x v="0"/>
    <x v="7"/>
    <x v="7"/>
    <x v="63"/>
    <x v="63"/>
    <x v="4"/>
    <n v="16"/>
    <n v="414.08"/>
  </r>
  <r>
    <x v="0"/>
    <x v="0"/>
    <x v="7"/>
    <x v="7"/>
    <x v="64"/>
    <x v="64"/>
    <x v="4"/>
    <n v="4"/>
    <n v="2923.09"/>
  </r>
  <r>
    <x v="0"/>
    <x v="0"/>
    <x v="7"/>
    <x v="7"/>
    <x v="64"/>
    <x v="64"/>
    <x v="4"/>
    <n v="1"/>
    <n v="850.02"/>
  </r>
  <r>
    <x v="0"/>
    <x v="0"/>
    <x v="7"/>
    <x v="7"/>
    <x v="64"/>
    <x v="64"/>
    <x v="4"/>
    <n v="3"/>
    <n v="2619.65"/>
  </r>
  <r>
    <x v="0"/>
    <x v="0"/>
    <x v="7"/>
    <x v="7"/>
    <x v="64"/>
    <x v="64"/>
    <x v="4"/>
    <n v="1"/>
    <n v="895.83"/>
  </r>
  <r>
    <x v="0"/>
    <x v="0"/>
    <x v="7"/>
    <x v="7"/>
    <x v="64"/>
    <x v="64"/>
    <x v="4"/>
    <n v="1"/>
    <n v="908.57"/>
  </r>
  <r>
    <x v="0"/>
    <x v="0"/>
    <x v="7"/>
    <x v="7"/>
    <x v="64"/>
    <x v="64"/>
    <x v="4"/>
    <n v="2"/>
    <n v="1817.14"/>
  </r>
  <r>
    <x v="0"/>
    <x v="0"/>
    <x v="7"/>
    <x v="7"/>
    <x v="64"/>
    <x v="64"/>
    <x v="4"/>
    <n v="1"/>
    <n v="922.61"/>
  </r>
  <r>
    <x v="0"/>
    <x v="0"/>
    <x v="7"/>
    <x v="7"/>
    <x v="64"/>
    <x v="64"/>
    <x v="4"/>
    <n v="3"/>
    <n v="2767.84"/>
  </r>
  <r>
    <x v="0"/>
    <x v="0"/>
    <x v="7"/>
    <x v="7"/>
    <x v="64"/>
    <x v="64"/>
    <x v="4"/>
    <n v="1"/>
    <n v="949.22"/>
  </r>
  <r>
    <x v="0"/>
    <x v="0"/>
    <x v="7"/>
    <x v="7"/>
    <x v="64"/>
    <x v="64"/>
    <x v="4"/>
    <n v="2"/>
    <n v="1884.36"/>
  </r>
  <r>
    <x v="0"/>
    <x v="0"/>
    <x v="7"/>
    <x v="7"/>
    <x v="64"/>
    <x v="64"/>
    <x v="4"/>
    <n v="1"/>
    <n v="927.82"/>
  </r>
  <r>
    <x v="0"/>
    <x v="0"/>
    <x v="7"/>
    <x v="7"/>
    <x v="65"/>
    <x v="65"/>
    <x v="4"/>
    <n v="6"/>
    <n v="4659.03"/>
  </r>
  <r>
    <x v="0"/>
    <x v="0"/>
    <x v="7"/>
    <x v="7"/>
    <x v="65"/>
    <x v="65"/>
    <x v="4"/>
    <n v="2"/>
    <n v="1485.16"/>
  </r>
  <r>
    <x v="0"/>
    <x v="0"/>
    <x v="7"/>
    <x v="7"/>
    <x v="65"/>
    <x v="65"/>
    <x v="4"/>
    <n v="3"/>
    <n v="2147.87"/>
  </r>
  <r>
    <x v="0"/>
    <x v="0"/>
    <x v="7"/>
    <x v="7"/>
    <x v="65"/>
    <x v="65"/>
    <x v="4"/>
    <n v="3"/>
    <n v="2480.25"/>
  </r>
  <r>
    <x v="0"/>
    <x v="0"/>
    <x v="7"/>
    <x v="7"/>
    <x v="65"/>
    <x v="65"/>
    <x v="4"/>
    <n v="2"/>
    <n v="1594.72"/>
  </r>
  <r>
    <x v="0"/>
    <x v="0"/>
    <x v="7"/>
    <x v="7"/>
    <x v="65"/>
    <x v="65"/>
    <x v="4"/>
    <n v="5"/>
    <n v="4367.04"/>
  </r>
  <r>
    <x v="0"/>
    <x v="0"/>
    <x v="7"/>
    <x v="7"/>
    <x v="65"/>
    <x v="65"/>
    <x v="4"/>
    <n v="3"/>
    <n v="2620.23"/>
  </r>
  <r>
    <x v="0"/>
    <x v="0"/>
    <x v="7"/>
    <x v="7"/>
    <x v="65"/>
    <x v="65"/>
    <x v="4"/>
    <n v="6"/>
    <n v="5537.61"/>
  </r>
  <r>
    <x v="0"/>
    <x v="0"/>
    <x v="7"/>
    <x v="7"/>
    <x v="65"/>
    <x v="65"/>
    <x v="4"/>
    <n v="15"/>
    <n v="13932.81"/>
  </r>
  <r>
    <x v="0"/>
    <x v="0"/>
    <x v="7"/>
    <x v="7"/>
    <x v="65"/>
    <x v="65"/>
    <x v="4"/>
    <n v="9"/>
    <n v="8394.0300000000007"/>
  </r>
  <r>
    <x v="0"/>
    <x v="0"/>
    <x v="7"/>
    <x v="7"/>
    <x v="65"/>
    <x v="65"/>
    <x v="4"/>
    <n v="2"/>
    <n v="1865.34"/>
  </r>
  <r>
    <x v="0"/>
    <x v="0"/>
    <x v="7"/>
    <x v="7"/>
    <x v="65"/>
    <x v="65"/>
    <x v="4"/>
    <n v="1"/>
    <n v="934.98"/>
  </r>
  <r>
    <x v="0"/>
    <x v="0"/>
    <x v="7"/>
    <x v="7"/>
    <x v="65"/>
    <x v="65"/>
    <x v="4"/>
    <n v="7"/>
    <n v="6495.3"/>
  </r>
  <r>
    <x v="0"/>
    <x v="0"/>
    <x v="7"/>
    <x v="7"/>
    <x v="65"/>
    <x v="65"/>
    <x v="4"/>
    <n v="4"/>
    <n v="3701"/>
  </r>
  <r>
    <x v="0"/>
    <x v="0"/>
    <x v="7"/>
    <x v="7"/>
    <x v="66"/>
    <x v="66"/>
    <x v="2"/>
    <n v="4"/>
    <n v="419.99"/>
  </r>
  <r>
    <x v="0"/>
    <x v="0"/>
    <x v="7"/>
    <x v="7"/>
    <x v="66"/>
    <x v="66"/>
    <x v="2"/>
    <n v="6"/>
    <n v="629.99"/>
  </r>
  <r>
    <x v="0"/>
    <x v="0"/>
    <x v="7"/>
    <x v="7"/>
    <x v="66"/>
    <x v="66"/>
    <x v="2"/>
    <n v="3"/>
    <n v="314.99"/>
  </r>
  <r>
    <x v="0"/>
    <x v="0"/>
    <x v="7"/>
    <x v="7"/>
    <x v="66"/>
    <x v="66"/>
    <x v="2"/>
    <n v="8"/>
    <n v="839.99"/>
  </r>
  <r>
    <x v="0"/>
    <x v="0"/>
    <x v="7"/>
    <x v="7"/>
    <x v="66"/>
    <x v="66"/>
    <x v="2"/>
    <n v="4"/>
    <n v="419.99"/>
  </r>
  <r>
    <x v="0"/>
    <x v="0"/>
    <x v="7"/>
    <x v="7"/>
    <x v="66"/>
    <x v="66"/>
    <x v="2"/>
    <n v="7"/>
    <n v="734.99"/>
  </r>
  <r>
    <x v="0"/>
    <x v="0"/>
    <x v="7"/>
    <x v="7"/>
    <x v="66"/>
    <x v="66"/>
    <x v="2"/>
    <n v="12"/>
    <n v="1276.1500000000001"/>
  </r>
  <r>
    <x v="0"/>
    <x v="0"/>
    <x v="7"/>
    <x v="7"/>
    <x v="66"/>
    <x v="66"/>
    <x v="2"/>
    <n v="2"/>
    <n v="212.69"/>
  </r>
  <r>
    <x v="0"/>
    <x v="0"/>
    <x v="7"/>
    <x v="7"/>
    <x v="66"/>
    <x v="66"/>
    <x v="2"/>
    <n v="3"/>
    <n v="319.04000000000002"/>
  </r>
  <r>
    <x v="0"/>
    <x v="0"/>
    <x v="7"/>
    <x v="7"/>
    <x v="66"/>
    <x v="66"/>
    <x v="2"/>
    <n v="7"/>
    <n v="751.08"/>
  </r>
  <r>
    <x v="0"/>
    <x v="0"/>
    <x v="7"/>
    <x v="7"/>
    <x v="66"/>
    <x v="66"/>
    <x v="2"/>
    <n v="2"/>
    <n v="213.73"/>
  </r>
  <r>
    <x v="0"/>
    <x v="0"/>
    <x v="7"/>
    <x v="7"/>
    <x v="67"/>
    <x v="67"/>
    <x v="2"/>
    <n v="8"/>
    <n v="1447.66"/>
  </r>
  <r>
    <x v="0"/>
    <x v="0"/>
    <x v="7"/>
    <x v="7"/>
    <x v="67"/>
    <x v="67"/>
    <x v="2"/>
    <n v="8"/>
    <n v="1210.3800000000001"/>
  </r>
  <r>
    <x v="0"/>
    <x v="0"/>
    <x v="7"/>
    <x v="7"/>
    <x v="68"/>
    <x v="68"/>
    <x v="5"/>
    <n v="2"/>
    <n v="1115.31"/>
  </r>
  <r>
    <x v="0"/>
    <x v="0"/>
    <x v="7"/>
    <x v="7"/>
    <x v="68"/>
    <x v="68"/>
    <x v="5"/>
    <n v="6"/>
    <n v="3281.98"/>
  </r>
  <r>
    <x v="0"/>
    <x v="0"/>
    <x v="7"/>
    <x v="7"/>
    <x v="68"/>
    <x v="68"/>
    <x v="5"/>
    <n v="3"/>
    <n v="1639.06"/>
  </r>
  <r>
    <x v="0"/>
    <x v="0"/>
    <x v="7"/>
    <x v="7"/>
    <x v="68"/>
    <x v="68"/>
    <x v="5"/>
    <n v="5"/>
    <n v="2731.77"/>
  </r>
  <r>
    <x v="0"/>
    <x v="0"/>
    <x v="7"/>
    <x v="7"/>
    <x v="68"/>
    <x v="68"/>
    <x v="5"/>
    <n v="2"/>
    <n v="1157.71"/>
  </r>
  <r>
    <x v="0"/>
    <x v="0"/>
    <x v="7"/>
    <x v="7"/>
    <x v="69"/>
    <x v="69"/>
    <x v="5"/>
    <n v="1"/>
    <n v="952.21"/>
  </r>
  <r>
    <x v="0"/>
    <x v="0"/>
    <x v="7"/>
    <x v="7"/>
    <x v="69"/>
    <x v="69"/>
    <x v="5"/>
    <n v="1"/>
    <n v="920.17"/>
  </r>
  <r>
    <x v="0"/>
    <x v="0"/>
    <x v="7"/>
    <x v="7"/>
    <x v="69"/>
    <x v="69"/>
    <x v="5"/>
    <n v="1"/>
    <n v="916.88"/>
  </r>
  <r>
    <x v="0"/>
    <x v="0"/>
    <x v="7"/>
    <x v="7"/>
    <x v="69"/>
    <x v="69"/>
    <x v="5"/>
    <n v="2"/>
    <n v="2104.13"/>
  </r>
  <r>
    <x v="0"/>
    <x v="0"/>
    <x v="7"/>
    <x v="7"/>
    <x v="69"/>
    <x v="69"/>
    <x v="5"/>
    <n v="1"/>
    <n v="1052.07"/>
  </r>
  <r>
    <x v="0"/>
    <x v="0"/>
    <x v="7"/>
    <x v="7"/>
    <x v="70"/>
    <x v="70"/>
    <x v="2"/>
    <n v="3"/>
    <n v="5222.1000000000004"/>
  </r>
  <r>
    <x v="0"/>
    <x v="0"/>
    <x v="7"/>
    <x v="7"/>
    <x v="71"/>
    <x v="71"/>
    <x v="5"/>
    <n v="2"/>
    <n v="4742.8500000000004"/>
  </r>
  <r>
    <x v="0"/>
    <x v="0"/>
    <x v="7"/>
    <x v="7"/>
    <x v="71"/>
    <x v="71"/>
    <x v="5"/>
    <n v="2"/>
    <n v="4755.6899999999996"/>
  </r>
  <r>
    <x v="0"/>
    <x v="0"/>
    <x v="7"/>
    <x v="7"/>
    <x v="72"/>
    <x v="72"/>
    <x v="4"/>
    <n v="1"/>
    <n v="134.32"/>
  </r>
  <r>
    <x v="0"/>
    <x v="0"/>
    <x v="7"/>
    <x v="7"/>
    <x v="72"/>
    <x v="72"/>
    <x v="4"/>
    <n v="1"/>
    <n v="134.32"/>
  </r>
  <r>
    <x v="0"/>
    <x v="0"/>
    <x v="7"/>
    <x v="7"/>
    <x v="72"/>
    <x v="72"/>
    <x v="4"/>
    <n v="1"/>
    <n v="134.32"/>
  </r>
  <r>
    <x v="0"/>
    <x v="0"/>
    <x v="7"/>
    <x v="7"/>
    <x v="72"/>
    <x v="72"/>
    <x v="4"/>
    <n v="1"/>
    <n v="129.66"/>
  </r>
  <r>
    <x v="0"/>
    <x v="0"/>
    <x v="7"/>
    <x v="7"/>
    <x v="72"/>
    <x v="72"/>
    <x v="4"/>
    <n v="1"/>
    <n v="129.66"/>
  </r>
  <r>
    <x v="0"/>
    <x v="0"/>
    <x v="7"/>
    <x v="7"/>
    <x v="72"/>
    <x v="72"/>
    <x v="4"/>
    <n v="1"/>
    <n v="128.99"/>
  </r>
  <r>
    <x v="0"/>
    <x v="0"/>
    <x v="7"/>
    <x v="7"/>
    <x v="72"/>
    <x v="72"/>
    <x v="4"/>
    <n v="1"/>
    <n v="128.99"/>
  </r>
  <r>
    <x v="0"/>
    <x v="0"/>
    <x v="7"/>
    <x v="7"/>
    <x v="72"/>
    <x v="72"/>
    <x v="4"/>
    <n v="1"/>
    <n v="130.1"/>
  </r>
  <r>
    <x v="0"/>
    <x v="0"/>
    <x v="7"/>
    <x v="7"/>
    <x v="72"/>
    <x v="72"/>
    <x v="4"/>
    <n v="1"/>
    <n v="130.1"/>
  </r>
  <r>
    <x v="0"/>
    <x v="0"/>
    <x v="7"/>
    <x v="7"/>
    <x v="72"/>
    <x v="72"/>
    <x v="4"/>
    <n v="1"/>
    <n v="130.1"/>
  </r>
  <r>
    <x v="0"/>
    <x v="0"/>
    <x v="7"/>
    <x v="7"/>
    <x v="72"/>
    <x v="72"/>
    <x v="4"/>
    <n v="1"/>
    <n v="130.1"/>
  </r>
  <r>
    <x v="0"/>
    <x v="0"/>
    <x v="7"/>
    <x v="7"/>
    <x v="72"/>
    <x v="72"/>
    <x v="4"/>
    <n v="1"/>
    <n v="131.66"/>
  </r>
  <r>
    <x v="0"/>
    <x v="0"/>
    <x v="7"/>
    <x v="7"/>
    <x v="72"/>
    <x v="72"/>
    <x v="4"/>
    <n v="1"/>
    <n v="131.66"/>
  </r>
  <r>
    <x v="0"/>
    <x v="0"/>
    <x v="7"/>
    <x v="7"/>
    <x v="72"/>
    <x v="72"/>
    <x v="4"/>
    <n v="1"/>
    <n v="133.38"/>
  </r>
  <r>
    <x v="0"/>
    <x v="0"/>
    <x v="7"/>
    <x v="7"/>
    <x v="72"/>
    <x v="72"/>
    <x v="4"/>
    <n v="1"/>
    <n v="135.55000000000001"/>
  </r>
  <r>
    <x v="0"/>
    <x v="0"/>
    <x v="7"/>
    <x v="7"/>
    <x v="72"/>
    <x v="72"/>
    <x v="4"/>
    <n v="1"/>
    <n v="135.55000000000001"/>
  </r>
  <r>
    <x v="0"/>
    <x v="0"/>
    <x v="7"/>
    <x v="7"/>
    <x v="72"/>
    <x v="72"/>
    <x v="4"/>
    <n v="1"/>
    <n v="131.15"/>
  </r>
  <r>
    <x v="0"/>
    <x v="0"/>
    <x v="7"/>
    <x v="7"/>
    <x v="72"/>
    <x v="72"/>
    <x v="4"/>
    <n v="1"/>
    <n v="131.15"/>
  </r>
  <r>
    <x v="0"/>
    <x v="0"/>
    <x v="7"/>
    <x v="7"/>
    <x v="72"/>
    <x v="72"/>
    <x v="4"/>
    <n v="1"/>
    <n v="131.15"/>
  </r>
  <r>
    <x v="0"/>
    <x v="0"/>
    <x v="7"/>
    <x v="7"/>
    <x v="72"/>
    <x v="72"/>
    <x v="4"/>
    <n v="1"/>
    <n v="131.15"/>
  </r>
  <r>
    <x v="0"/>
    <x v="0"/>
    <x v="7"/>
    <x v="7"/>
    <x v="72"/>
    <x v="72"/>
    <x v="4"/>
    <n v="1"/>
    <n v="125.7"/>
  </r>
  <r>
    <x v="0"/>
    <x v="0"/>
    <x v="7"/>
    <x v="7"/>
    <x v="72"/>
    <x v="72"/>
    <x v="4"/>
    <n v="1"/>
    <n v="125.7"/>
  </r>
  <r>
    <x v="0"/>
    <x v="0"/>
    <x v="7"/>
    <x v="7"/>
    <x v="72"/>
    <x v="72"/>
    <x v="4"/>
    <n v="1"/>
    <n v="125.7"/>
  </r>
  <r>
    <x v="0"/>
    <x v="0"/>
    <x v="7"/>
    <x v="7"/>
    <x v="73"/>
    <x v="73"/>
    <x v="4"/>
    <n v="1"/>
    <n v="326.77"/>
  </r>
  <r>
    <x v="0"/>
    <x v="0"/>
    <x v="7"/>
    <x v="7"/>
    <x v="73"/>
    <x v="73"/>
    <x v="4"/>
    <n v="3"/>
    <n v="1066.52"/>
  </r>
  <r>
    <x v="0"/>
    <x v="0"/>
    <x v="7"/>
    <x v="7"/>
    <x v="73"/>
    <x v="73"/>
    <x v="4"/>
    <n v="1"/>
    <n v="355.51"/>
  </r>
  <r>
    <x v="0"/>
    <x v="0"/>
    <x v="7"/>
    <x v="7"/>
    <x v="73"/>
    <x v="73"/>
    <x v="4"/>
    <n v="1"/>
    <n v="366.74"/>
  </r>
  <r>
    <x v="0"/>
    <x v="0"/>
    <x v="7"/>
    <x v="7"/>
    <x v="73"/>
    <x v="73"/>
    <x v="4"/>
    <n v="2"/>
    <n v="747.22"/>
  </r>
  <r>
    <x v="0"/>
    <x v="0"/>
    <x v="7"/>
    <x v="7"/>
    <x v="73"/>
    <x v="73"/>
    <x v="4"/>
    <n v="2"/>
    <n v="806.78"/>
  </r>
  <r>
    <x v="0"/>
    <x v="0"/>
    <x v="7"/>
    <x v="7"/>
    <x v="74"/>
    <x v="74"/>
    <x v="4"/>
    <n v="7"/>
    <n v="62"/>
  </r>
  <r>
    <x v="0"/>
    <x v="0"/>
    <x v="7"/>
    <x v="7"/>
    <x v="74"/>
    <x v="74"/>
    <x v="4"/>
    <n v="6"/>
    <n v="53.14"/>
  </r>
  <r>
    <x v="0"/>
    <x v="0"/>
    <x v="7"/>
    <x v="7"/>
    <x v="74"/>
    <x v="74"/>
    <x v="4"/>
    <n v="7"/>
    <n v="62"/>
  </r>
  <r>
    <x v="0"/>
    <x v="0"/>
    <x v="7"/>
    <x v="7"/>
    <x v="74"/>
    <x v="74"/>
    <x v="4"/>
    <n v="9"/>
    <n v="79.709999999999994"/>
  </r>
  <r>
    <x v="0"/>
    <x v="0"/>
    <x v="7"/>
    <x v="7"/>
    <x v="74"/>
    <x v="74"/>
    <x v="4"/>
    <n v="1"/>
    <n v="8.86"/>
  </r>
  <r>
    <x v="0"/>
    <x v="0"/>
    <x v="7"/>
    <x v="7"/>
    <x v="74"/>
    <x v="74"/>
    <x v="4"/>
    <n v="8"/>
    <n v="70.56"/>
  </r>
  <r>
    <x v="0"/>
    <x v="0"/>
    <x v="7"/>
    <x v="7"/>
    <x v="74"/>
    <x v="74"/>
    <x v="4"/>
    <n v="6"/>
    <n v="52.92"/>
  </r>
  <r>
    <x v="0"/>
    <x v="0"/>
    <x v="7"/>
    <x v="7"/>
    <x v="74"/>
    <x v="74"/>
    <x v="4"/>
    <n v="1"/>
    <n v="8.82"/>
  </r>
  <r>
    <x v="0"/>
    <x v="0"/>
    <x v="7"/>
    <x v="7"/>
    <x v="74"/>
    <x v="74"/>
    <x v="4"/>
    <n v="7"/>
    <n v="61.74"/>
  </r>
  <r>
    <x v="0"/>
    <x v="0"/>
    <x v="7"/>
    <x v="7"/>
    <x v="74"/>
    <x v="74"/>
    <x v="4"/>
    <n v="7"/>
    <n v="61.74"/>
  </r>
  <r>
    <x v="0"/>
    <x v="0"/>
    <x v="7"/>
    <x v="7"/>
    <x v="74"/>
    <x v="74"/>
    <x v="4"/>
    <n v="6"/>
    <n v="52.79"/>
  </r>
  <r>
    <x v="0"/>
    <x v="0"/>
    <x v="7"/>
    <x v="7"/>
    <x v="74"/>
    <x v="74"/>
    <x v="4"/>
    <n v="1"/>
    <n v="8.8000000000000007"/>
  </r>
  <r>
    <x v="0"/>
    <x v="0"/>
    <x v="7"/>
    <x v="7"/>
    <x v="74"/>
    <x v="74"/>
    <x v="4"/>
    <n v="8"/>
    <n v="70.39"/>
  </r>
  <r>
    <x v="0"/>
    <x v="0"/>
    <x v="7"/>
    <x v="7"/>
    <x v="74"/>
    <x v="74"/>
    <x v="4"/>
    <n v="7"/>
    <n v="61.59"/>
  </r>
  <r>
    <x v="0"/>
    <x v="0"/>
    <x v="7"/>
    <x v="7"/>
    <x v="74"/>
    <x v="74"/>
    <x v="4"/>
    <n v="6"/>
    <n v="53.55"/>
  </r>
  <r>
    <x v="0"/>
    <x v="0"/>
    <x v="7"/>
    <x v="7"/>
    <x v="74"/>
    <x v="74"/>
    <x v="4"/>
    <n v="6"/>
    <n v="53.55"/>
  </r>
  <r>
    <x v="0"/>
    <x v="0"/>
    <x v="7"/>
    <x v="7"/>
    <x v="74"/>
    <x v="74"/>
    <x v="4"/>
    <n v="8"/>
    <n v="71.400000000000006"/>
  </r>
  <r>
    <x v="0"/>
    <x v="0"/>
    <x v="7"/>
    <x v="7"/>
    <x v="74"/>
    <x v="74"/>
    <x v="4"/>
    <n v="8"/>
    <n v="71.400000000000006"/>
  </r>
  <r>
    <x v="0"/>
    <x v="0"/>
    <x v="7"/>
    <x v="7"/>
    <x v="74"/>
    <x v="74"/>
    <x v="4"/>
    <n v="1"/>
    <n v="8.92"/>
  </r>
  <r>
    <x v="0"/>
    <x v="0"/>
    <x v="7"/>
    <x v="7"/>
    <x v="74"/>
    <x v="74"/>
    <x v="4"/>
    <n v="2"/>
    <n v="17.850000000000001"/>
  </r>
  <r>
    <x v="0"/>
    <x v="0"/>
    <x v="7"/>
    <x v="7"/>
    <x v="74"/>
    <x v="74"/>
    <x v="4"/>
    <n v="7"/>
    <n v="62.47"/>
  </r>
  <r>
    <x v="0"/>
    <x v="0"/>
    <x v="7"/>
    <x v="7"/>
    <x v="74"/>
    <x v="74"/>
    <x v="4"/>
    <n v="7"/>
    <n v="62.47"/>
  </r>
  <r>
    <x v="0"/>
    <x v="0"/>
    <x v="7"/>
    <x v="7"/>
    <x v="74"/>
    <x v="74"/>
    <x v="4"/>
    <n v="6"/>
    <n v="53.55"/>
  </r>
  <r>
    <x v="0"/>
    <x v="0"/>
    <x v="7"/>
    <x v="7"/>
    <x v="74"/>
    <x v="74"/>
    <x v="4"/>
    <n v="8"/>
    <n v="71.400000000000006"/>
  </r>
  <r>
    <x v="0"/>
    <x v="0"/>
    <x v="7"/>
    <x v="7"/>
    <x v="74"/>
    <x v="74"/>
    <x v="4"/>
    <n v="8"/>
    <n v="72.010000000000005"/>
  </r>
  <r>
    <x v="0"/>
    <x v="0"/>
    <x v="7"/>
    <x v="7"/>
    <x v="74"/>
    <x v="74"/>
    <x v="4"/>
    <n v="6"/>
    <n v="54.01"/>
  </r>
  <r>
    <x v="0"/>
    <x v="0"/>
    <x v="7"/>
    <x v="7"/>
    <x v="74"/>
    <x v="74"/>
    <x v="4"/>
    <n v="7"/>
    <n v="63.01"/>
  </r>
  <r>
    <x v="0"/>
    <x v="0"/>
    <x v="7"/>
    <x v="7"/>
    <x v="74"/>
    <x v="74"/>
    <x v="4"/>
    <n v="7"/>
    <n v="63.01"/>
  </r>
  <r>
    <x v="0"/>
    <x v="0"/>
    <x v="7"/>
    <x v="7"/>
    <x v="74"/>
    <x v="74"/>
    <x v="4"/>
    <n v="1"/>
    <n v="9"/>
  </r>
  <r>
    <x v="0"/>
    <x v="0"/>
    <x v="7"/>
    <x v="7"/>
    <x v="74"/>
    <x v="74"/>
    <x v="4"/>
    <n v="7"/>
    <n v="63.45"/>
  </r>
  <r>
    <x v="0"/>
    <x v="0"/>
    <x v="7"/>
    <x v="7"/>
    <x v="74"/>
    <x v="74"/>
    <x v="4"/>
    <n v="5"/>
    <n v="45.32"/>
  </r>
  <r>
    <x v="0"/>
    <x v="0"/>
    <x v="7"/>
    <x v="7"/>
    <x v="74"/>
    <x v="74"/>
    <x v="4"/>
    <n v="8"/>
    <n v="72.510000000000005"/>
  </r>
  <r>
    <x v="0"/>
    <x v="0"/>
    <x v="7"/>
    <x v="7"/>
    <x v="74"/>
    <x v="74"/>
    <x v="4"/>
    <n v="1"/>
    <n v="9.06"/>
  </r>
  <r>
    <x v="0"/>
    <x v="0"/>
    <x v="7"/>
    <x v="7"/>
    <x v="74"/>
    <x v="74"/>
    <x v="4"/>
    <n v="7"/>
    <n v="63.45"/>
  </r>
  <r>
    <x v="0"/>
    <x v="0"/>
    <x v="7"/>
    <x v="7"/>
    <x v="74"/>
    <x v="74"/>
    <x v="4"/>
    <n v="7"/>
    <n v="63.45"/>
  </r>
  <r>
    <x v="0"/>
    <x v="0"/>
    <x v="7"/>
    <x v="7"/>
    <x v="74"/>
    <x v="74"/>
    <x v="4"/>
    <n v="6"/>
    <n v="54.39"/>
  </r>
  <r>
    <x v="0"/>
    <x v="0"/>
    <x v="7"/>
    <x v="7"/>
    <x v="74"/>
    <x v="74"/>
    <x v="4"/>
    <n v="8"/>
    <n v="72.510000000000005"/>
  </r>
  <r>
    <x v="0"/>
    <x v="0"/>
    <x v="7"/>
    <x v="7"/>
    <x v="74"/>
    <x v="74"/>
    <x v="4"/>
    <n v="2"/>
    <n v="18.13"/>
  </r>
  <r>
    <x v="0"/>
    <x v="0"/>
    <x v="7"/>
    <x v="7"/>
    <x v="74"/>
    <x v="74"/>
    <x v="4"/>
    <n v="6"/>
    <n v="54.39"/>
  </r>
  <r>
    <x v="0"/>
    <x v="0"/>
    <x v="7"/>
    <x v="7"/>
    <x v="74"/>
    <x v="74"/>
    <x v="4"/>
    <n v="6"/>
    <n v="55.06"/>
  </r>
  <r>
    <x v="0"/>
    <x v="0"/>
    <x v="7"/>
    <x v="7"/>
    <x v="74"/>
    <x v="74"/>
    <x v="4"/>
    <n v="7"/>
    <n v="64.239999999999995"/>
  </r>
  <r>
    <x v="0"/>
    <x v="0"/>
    <x v="7"/>
    <x v="7"/>
    <x v="74"/>
    <x v="74"/>
    <x v="4"/>
    <n v="8"/>
    <n v="73.42"/>
  </r>
  <r>
    <x v="0"/>
    <x v="0"/>
    <x v="7"/>
    <x v="7"/>
    <x v="74"/>
    <x v="74"/>
    <x v="4"/>
    <n v="6"/>
    <n v="55.06"/>
  </r>
  <r>
    <x v="0"/>
    <x v="0"/>
    <x v="7"/>
    <x v="7"/>
    <x v="74"/>
    <x v="74"/>
    <x v="4"/>
    <n v="2"/>
    <n v="18.350000000000001"/>
  </r>
  <r>
    <x v="0"/>
    <x v="0"/>
    <x v="7"/>
    <x v="7"/>
    <x v="74"/>
    <x v="74"/>
    <x v="4"/>
    <n v="8"/>
    <n v="73.42"/>
  </r>
  <r>
    <x v="0"/>
    <x v="0"/>
    <x v="7"/>
    <x v="7"/>
    <x v="74"/>
    <x v="74"/>
    <x v="4"/>
    <n v="6"/>
    <n v="55.06"/>
  </r>
  <r>
    <x v="0"/>
    <x v="0"/>
    <x v="7"/>
    <x v="7"/>
    <x v="74"/>
    <x v="74"/>
    <x v="4"/>
    <n v="7"/>
    <n v="64.239999999999995"/>
  </r>
  <r>
    <x v="0"/>
    <x v="0"/>
    <x v="7"/>
    <x v="7"/>
    <x v="74"/>
    <x v="74"/>
    <x v="4"/>
    <n v="7"/>
    <n v="65.569999999999993"/>
  </r>
  <r>
    <x v="0"/>
    <x v="0"/>
    <x v="7"/>
    <x v="7"/>
    <x v="74"/>
    <x v="74"/>
    <x v="4"/>
    <n v="8"/>
    <n v="74.930000000000007"/>
  </r>
  <r>
    <x v="0"/>
    <x v="0"/>
    <x v="7"/>
    <x v="7"/>
    <x v="74"/>
    <x v="74"/>
    <x v="4"/>
    <n v="7"/>
    <n v="65.569999999999993"/>
  </r>
  <r>
    <x v="0"/>
    <x v="0"/>
    <x v="7"/>
    <x v="7"/>
    <x v="74"/>
    <x v="74"/>
    <x v="4"/>
    <n v="7"/>
    <n v="65.569999999999993"/>
  </r>
  <r>
    <x v="0"/>
    <x v="0"/>
    <x v="7"/>
    <x v="7"/>
    <x v="74"/>
    <x v="74"/>
    <x v="4"/>
    <n v="8"/>
    <n v="74.930000000000007"/>
  </r>
  <r>
    <x v="0"/>
    <x v="0"/>
    <x v="7"/>
    <x v="7"/>
    <x v="74"/>
    <x v="74"/>
    <x v="4"/>
    <n v="7"/>
    <n v="65.569999999999993"/>
  </r>
  <r>
    <x v="0"/>
    <x v="0"/>
    <x v="7"/>
    <x v="7"/>
    <x v="74"/>
    <x v="74"/>
    <x v="4"/>
    <n v="6"/>
    <n v="56.2"/>
  </r>
  <r>
    <x v="0"/>
    <x v="0"/>
    <x v="7"/>
    <x v="7"/>
    <x v="74"/>
    <x v="74"/>
    <x v="4"/>
    <n v="7"/>
    <n v="65.569999999999993"/>
  </r>
  <r>
    <x v="0"/>
    <x v="0"/>
    <x v="7"/>
    <x v="7"/>
    <x v="74"/>
    <x v="74"/>
    <x v="4"/>
    <n v="4"/>
    <n v="37.47"/>
  </r>
  <r>
    <x v="0"/>
    <x v="0"/>
    <x v="7"/>
    <x v="7"/>
    <x v="74"/>
    <x v="74"/>
    <x v="4"/>
    <n v="2"/>
    <n v="18.73"/>
  </r>
  <r>
    <x v="0"/>
    <x v="0"/>
    <x v="7"/>
    <x v="7"/>
    <x v="74"/>
    <x v="74"/>
    <x v="4"/>
    <n v="6"/>
    <n v="56.2"/>
  </r>
  <r>
    <x v="0"/>
    <x v="0"/>
    <x v="7"/>
    <x v="7"/>
    <x v="74"/>
    <x v="74"/>
    <x v="4"/>
    <n v="7"/>
    <n v="65.67"/>
  </r>
  <r>
    <x v="0"/>
    <x v="0"/>
    <x v="7"/>
    <x v="7"/>
    <x v="74"/>
    <x v="74"/>
    <x v="4"/>
    <n v="7"/>
    <n v="65.67"/>
  </r>
  <r>
    <x v="0"/>
    <x v="0"/>
    <x v="7"/>
    <x v="7"/>
    <x v="74"/>
    <x v="74"/>
    <x v="4"/>
    <n v="7"/>
    <n v="65.67"/>
  </r>
  <r>
    <x v="0"/>
    <x v="0"/>
    <x v="7"/>
    <x v="7"/>
    <x v="75"/>
    <x v="75"/>
    <x v="4"/>
    <n v="7"/>
    <n v="65.7"/>
  </r>
  <r>
    <x v="0"/>
    <x v="0"/>
    <x v="7"/>
    <x v="7"/>
    <x v="75"/>
    <x v="75"/>
    <x v="4"/>
    <n v="6"/>
    <n v="56.31"/>
  </r>
  <r>
    <x v="0"/>
    <x v="0"/>
    <x v="7"/>
    <x v="7"/>
    <x v="75"/>
    <x v="75"/>
    <x v="4"/>
    <n v="8"/>
    <n v="75.08"/>
  </r>
  <r>
    <x v="0"/>
    <x v="0"/>
    <x v="7"/>
    <x v="7"/>
    <x v="75"/>
    <x v="75"/>
    <x v="4"/>
    <n v="9"/>
    <n v="84.47"/>
  </r>
  <r>
    <x v="0"/>
    <x v="0"/>
    <x v="7"/>
    <x v="7"/>
    <x v="75"/>
    <x v="75"/>
    <x v="4"/>
    <n v="3"/>
    <n v="28.16"/>
  </r>
  <r>
    <x v="0"/>
    <x v="0"/>
    <x v="7"/>
    <x v="7"/>
    <x v="75"/>
    <x v="75"/>
    <x v="4"/>
    <n v="13"/>
    <n v="122.01"/>
  </r>
  <r>
    <x v="0"/>
    <x v="0"/>
    <x v="7"/>
    <x v="7"/>
    <x v="75"/>
    <x v="75"/>
    <x v="4"/>
    <n v="4"/>
    <n v="37.54"/>
  </r>
  <r>
    <x v="0"/>
    <x v="0"/>
    <x v="7"/>
    <x v="7"/>
    <x v="75"/>
    <x v="75"/>
    <x v="4"/>
    <n v="3"/>
    <n v="28.16"/>
  </r>
  <r>
    <x v="0"/>
    <x v="0"/>
    <x v="7"/>
    <x v="7"/>
    <x v="75"/>
    <x v="75"/>
    <x v="4"/>
    <n v="8"/>
    <n v="74.36"/>
  </r>
  <r>
    <x v="0"/>
    <x v="0"/>
    <x v="7"/>
    <x v="7"/>
    <x v="75"/>
    <x v="75"/>
    <x v="4"/>
    <n v="6"/>
    <n v="55.77"/>
  </r>
  <r>
    <x v="0"/>
    <x v="0"/>
    <x v="7"/>
    <x v="7"/>
    <x v="75"/>
    <x v="75"/>
    <x v="4"/>
    <n v="8"/>
    <n v="74.36"/>
  </r>
  <r>
    <x v="0"/>
    <x v="0"/>
    <x v="7"/>
    <x v="7"/>
    <x v="75"/>
    <x v="75"/>
    <x v="4"/>
    <n v="6"/>
    <n v="55.77"/>
  </r>
  <r>
    <x v="0"/>
    <x v="0"/>
    <x v="7"/>
    <x v="7"/>
    <x v="75"/>
    <x v="75"/>
    <x v="4"/>
    <n v="7"/>
    <n v="65.069999999999993"/>
  </r>
  <r>
    <x v="0"/>
    <x v="0"/>
    <x v="7"/>
    <x v="7"/>
    <x v="75"/>
    <x v="75"/>
    <x v="4"/>
    <n v="7"/>
    <n v="65.069999999999993"/>
  </r>
  <r>
    <x v="0"/>
    <x v="0"/>
    <x v="7"/>
    <x v="7"/>
    <x v="75"/>
    <x v="75"/>
    <x v="4"/>
    <n v="7"/>
    <n v="64.819999999999993"/>
  </r>
  <r>
    <x v="0"/>
    <x v="0"/>
    <x v="7"/>
    <x v="7"/>
    <x v="75"/>
    <x v="75"/>
    <x v="4"/>
    <n v="12"/>
    <n v="111.11"/>
  </r>
  <r>
    <x v="0"/>
    <x v="0"/>
    <x v="7"/>
    <x v="7"/>
    <x v="75"/>
    <x v="75"/>
    <x v="4"/>
    <n v="3"/>
    <n v="27.78"/>
  </r>
  <r>
    <x v="0"/>
    <x v="0"/>
    <x v="7"/>
    <x v="7"/>
    <x v="75"/>
    <x v="75"/>
    <x v="4"/>
    <n v="14"/>
    <n v="129.63"/>
  </r>
  <r>
    <x v="0"/>
    <x v="0"/>
    <x v="7"/>
    <x v="7"/>
    <x v="75"/>
    <x v="75"/>
    <x v="4"/>
    <n v="8"/>
    <n v="74.08"/>
  </r>
  <r>
    <x v="0"/>
    <x v="0"/>
    <x v="7"/>
    <x v="7"/>
    <x v="75"/>
    <x v="75"/>
    <x v="4"/>
    <n v="6"/>
    <n v="55.56"/>
  </r>
  <r>
    <x v="0"/>
    <x v="0"/>
    <x v="7"/>
    <x v="7"/>
    <x v="75"/>
    <x v="75"/>
    <x v="4"/>
    <n v="7"/>
    <n v="64.819999999999993"/>
  </r>
  <r>
    <x v="0"/>
    <x v="0"/>
    <x v="7"/>
    <x v="7"/>
    <x v="75"/>
    <x v="75"/>
    <x v="4"/>
    <n v="8"/>
    <n v="73.95"/>
  </r>
  <r>
    <x v="0"/>
    <x v="0"/>
    <x v="7"/>
    <x v="7"/>
    <x v="75"/>
    <x v="75"/>
    <x v="4"/>
    <n v="7"/>
    <n v="64.709999999999994"/>
  </r>
  <r>
    <x v="0"/>
    <x v="0"/>
    <x v="7"/>
    <x v="7"/>
    <x v="75"/>
    <x v="75"/>
    <x v="4"/>
    <n v="14"/>
    <n v="129.41999999999999"/>
  </r>
  <r>
    <x v="0"/>
    <x v="0"/>
    <x v="7"/>
    <x v="7"/>
    <x v="75"/>
    <x v="75"/>
    <x v="4"/>
    <n v="6"/>
    <n v="55.46"/>
  </r>
  <r>
    <x v="0"/>
    <x v="0"/>
    <x v="7"/>
    <x v="7"/>
    <x v="75"/>
    <x v="75"/>
    <x v="4"/>
    <n v="3"/>
    <n v="27.73"/>
  </r>
  <r>
    <x v="0"/>
    <x v="0"/>
    <x v="7"/>
    <x v="7"/>
    <x v="75"/>
    <x v="75"/>
    <x v="4"/>
    <n v="8"/>
    <n v="73.95"/>
  </r>
  <r>
    <x v="0"/>
    <x v="0"/>
    <x v="7"/>
    <x v="7"/>
    <x v="75"/>
    <x v="75"/>
    <x v="4"/>
    <n v="7"/>
    <n v="64.709999999999994"/>
  </r>
  <r>
    <x v="0"/>
    <x v="0"/>
    <x v="7"/>
    <x v="7"/>
    <x v="75"/>
    <x v="75"/>
    <x v="4"/>
    <n v="6"/>
    <n v="66.78"/>
  </r>
  <r>
    <x v="0"/>
    <x v="0"/>
    <x v="7"/>
    <x v="7"/>
    <x v="75"/>
    <x v="75"/>
    <x v="4"/>
    <n v="7"/>
    <n v="77.91"/>
  </r>
  <r>
    <x v="0"/>
    <x v="0"/>
    <x v="7"/>
    <x v="7"/>
    <x v="75"/>
    <x v="75"/>
    <x v="4"/>
    <n v="7"/>
    <n v="77.91"/>
  </r>
  <r>
    <x v="0"/>
    <x v="0"/>
    <x v="7"/>
    <x v="7"/>
    <x v="75"/>
    <x v="75"/>
    <x v="4"/>
    <n v="7"/>
    <n v="77.91"/>
  </r>
  <r>
    <x v="0"/>
    <x v="0"/>
    <x v="7"/>
    <x v="7"/>
    <x v="75"/>
    <x v="75"/>
    <x v="4"/>
    <n v="7"/>
    <n v="77.91"/>
  </r>
  <r>
    <x v="0"/>
    <x v="0"/>
    <x v="7"/>
    <x v="7"/>
    <x v="75"/>
    <x v="75"/>
    <x v="4"/>
    <n v="8"/>
    <n v="89.04"/>
  </r>
  <r>
    <x v="0"/>
    <x v="0"/>
    <x v="7"/>
    <x v="7"/>
    <x v="75"/>
    <x v="75"/>
    <x v="4"/>
    <n v="8"/>
    <n v="89.04"/>
  </r>
  <r>
    <x v="0"/>
    <x v="0"/>
    <x v="7"/>
    <x v="7"/>
    <x v="75"/>
    <x v="75"/>
    <x v="4"/>
    <n v="2"/>
    <n v="22.26"/>
  </r>
  <r>
    <x v="0"/>
    <x v="0"/>
    <x v="7"/>
    <x v="7"/>
    <x v="75"/>
    <x v="75"/>
    <x v="4"/>
    <n v="4"/>
    <n v="44.52"/>
  </r>
  <r>
    <x v="0"/>
    <x v="0"/>
    <x v="7"/>
    <x v="7"/>
    <x v="75"/>
    <x v="75"/>
    <x v="4"/>
    <n v="14"/>
    <n v="155.83000000000001"/>
  </r>
  <r>
    <x v="0"/>
    <x v="0"/>
    <x v="7"/>
    <x v="7"/>
    <x v="75"/>
    <x v="75"/>
    <x v="4"/>
    <n v="7"/>
    <n v="77.91"/>
  </r>
  <r>
    <x v="0"/>
    <x v="0"/>
    <x v="7"/>
    <x v="7"/>
    <x v="75"/>
    <x v="75"/>
    <x v="4"/>
    <n v="7"/>
    <n v="77.91"/>
  </r>
  <r>
    <x v="0"/>
    <x v="0"/>
    <x v="7"/>
    <x v="7"/>
    <x v="75"/>
    <x v="75"/>
    <x v="4"/>
    <n v="12"/>
    <n v="133.57"/>
  </r>
  <r>
    <x v="0"/>
    <x v="0"/>
    <x v="7"/>
    <x v="7"/>
    <x v="75"/>
    <x v="75"/>
    <x v="4"/>
    <n v="6"/>
    <n v="66.78"/>
  </r>
  <r>
    <x v="0"/>
    <x v="0"/>
    <x v="7"/>
    <x v="7"/>
    <x v="75"/>
    <x v="75"/>
    <x v="4"/>
    <n v="7"/>
    <n v="77.91"/>
  </r>
  <r>
    <x v="0"/>
    <x v="0"/>
    <x v="7"/>
    <x v="7"/>
    <x v="75"/>
    <x v="75"/>
    <x v="4"/>
    <n v="8"/>
    <n v="92.51"/>
  </r>
  <r>
    <x v="0"/>
    <x v="0"/>
    <x v="7"/>
    <x v="7"/>
    <x v="75"/>
    <x v="75"/>
    <x v="4"/>
    <n v="5"/>
    <n v="57.82"/>
  </r>
  <r>
    <x v="0"/>
    <x v="0"/>
    <x v="7"/>
    <x v="7"/>
    <x v="75"/>
    <x v="75"/>
    <x v="4"/>
    <n v="6"/>
    <n v="69.38"/>
  </r>
  <r>
    <x v="0"/>
    <x v="0"/>
    <x v="7"/>
    <x v="7"/>
    <x v="75"/>
    <x v="75"/>
    <x v="4"/>
    <n v="2"/>
    <n v="23.13"/>
  </r>
  <r>
    <x v="0"/>
    <x v="0"/>
    <x v="7"/>
    <x v="7"/>
    <x v="75"/>
    <x v="75"/>
    <x v="4"/>
    <n v="7"/>
    <n v="80.95"/>
  </r>
  <r>
    <x v="0"/>
    <x v="0"/>
    <x v="7"/>
    <x v="7"/>
    <x v="75"/>
    <x v="75"/>
    <x v="4"/>
    <n v="12"/>
    <n v="138.77000000000001"/>
  </r>
  <r>
    <x v="0"/>
    <x v="0"/>
    <x v="7"/>
    <x v="7"/>
    <x v="75"/>
    <x v="75"/>
    <x v="4"/>
    <n v="7"/>
    <n v="81.41"/>
  </r>
  <r>
    <x v="0"/>
    <x v="0"/>
    <x v="7"/>
    <x v="7"/>
    <x v="75"/>
    <x v="75"/>
    <x v="4"/>
    <n v="7"/>
    <n v="81.41"/>
  </r>
  <r>
    <x v="0"/>
    <x v="0"/>
    <x v="7"/>
    <x v="7"/>
    <x v="75"/>
    <x v="75"/>
    <x v="4"/>
    <n v="4"/>
    <n v="46.52"/>
  </r>
  <r>
    <x v="0"/>
    <x v="0"/>
    <x v="7"/>
    <x v="7"/>
    <x v="75"/>
    <x v="75"/>
    <x v="4"/>
    <n v="8"/>
    <n v="93.04"/>
  </r>
  <r>
    <x v="0"/>
    <x v="0"/>
    <x v="7"/>
    <x v="7"/>
    <x v="75"/>
    <x v="75"/>
    <x v="4"/>
    <n v="7"/>
    <n v="81.41"/>
  </r>
  <r>
    <x v="0"/>
    <x v="0"/>
    <x v="7"/>
    <x v="7"/>
    <x v="75"/>
    <x v="75"/>
    <x v="4"/>
    <n v="7"/>
    <n v="81.41"/>
  </r>
  <r>
    <x v="0"/>
    <x v="0"/>
    <x v="7"/>
    <x v="7"/>
    <x v="75"/>
    <x v="75"/>
    <x v="4"/>
    <n v="14"/>
    <n v="162.82"/>
  </r>
  <r>
    <x v="0"/>
    <x v="0"/>
    <x v="7"/>
    <x v="7"/>
    <x v="75"/>
    <x v="75"/>
    <x v="4"/>
    <n v="7"/>
    <n v="77.31"/>
  </r>
  <r>
    <x v="0"/>
    <x v="0"/>
    <x v="7"/>
    <x v="7"/>
    <x v="75"/>
    <x v="75"/>
    <x v="4"/>
    <n v="6"/>
    <n v="66.27"/>
  </r>
  <r>
    <x v="0"/>
    <x v="0"/>
    <x v="7"/>
    <x v="7"/>
    <x v="75"/>
    <x v="75"/>
    <x v="4"/>
    <n v="2"/>
    <n v="22.09"/>
  </r>
  <r>
    <x v="0"/>
    <x v="0"/>
    <x v="7"/>
    <x v="7"/>
    <x v="75"/>
    <x v="75"/>
    <x v="4"/>
    <n v="8"/>
    <n v="88.36"/>
  </r>
  <r>
    <x v="0"/>
    <x v="0"/>
    <x v="7"/>
    <x v="7"/>
    <x v="75"/>
    <x v="75"/>
    <x v="4"/>
    <n v="6"/>
    <n v="66.27"/>
  </r>
  <r>
    <x v="0"/>
    <x v="0"/>
    <x v="7"/>
    <x v="7"/>
    <x v="75"/>
    <x v="75"/>
    <x v="4"/>
    <n v="7"/>
    <n v="77.31"/>
  </r>
  <r>
    <x v="0"/>
    <x v="0"/>
    <x v="7"/>
    <x v="7"/>
    <x v="75"/>
    <x v="75"/>
    <x v="4"/>
    <n v="12"/>
    <n v="132.54"/>
  </r>
  <r>
    <x v="0"/>
    <x v="0"/>
    <x v="7"/>
    <x v="7"/>
    <x v="75"/>
    <x v="75"/>
    <x v="4"/>
    <n v="7"/>
    <n v="77.31"/>
  </r>
  <r>
    <x v="0"/>
    <x v="0"/>
    <x v="7"/>
    <x v="7"/>
    <x v="75"/>
    <x v="75"/>
    <x v="4"/>
    <n v="6"/>
    <n v="66.27"/>
  </r>
  <r>
    <x v="0"/>
    <x v="0"/>
    <x v="7"/>
    <x v="7"/>
    <x v="75"/>
    <x v="75"/>
    <x v="4"/>
    <n v="7"/>
    <n v="77.31"/>
  </r>
  <r>
    <x v="0"/>
    <x v="0"/>
    <x v="7"/>
    <x v="7"/>
    <x v="75"/>
    <x v="75"/>
    <x v="4"/>
    <n v="8"/>
    <n v="88.36"/>
  </r>
  <r>
    <x v="0"/>
    <x v="0"/>
    <x v="7"/>
    <x v="7"/>
    <x v="75"/>
    <x v="75"/>
    <x v="4"/>
    <n v="14"/>
    <n v="154.63"/>
  </r>
  <r>
    <x v="0"/>
    <x v="0"/>
    <x v="7"/>
    <x v="7"/>
    <x v="75"/>
    <x v="75"/>
    <x v="4"/>
    <n v="13"/>
    <n v="143.58000000000001"/>
  </r>
  <r>
    <x v="0"/>
    <x v="0"/>
    <x v="7"/>
    <x v="7"/>
    <x v="75"/>
    <x v="75"/>
    <x v="4"/>
    <n v="5"/>
    <n v="50.52"/>
  </r>
  <r>
    <x v="0"/>
    <x v="0"/>
    <x v="7"/>
    <x v="7"/>
    <x v="75"/>
    <x v="75"/>
    <x v="4"/>
    <n v="7"/>
    <n v="70.73"/>
  </r>
  <r>
    <x v="0"/>
    <x v="0"/>
    <x v="7"/>
    <x v="7"/>
    <x v="75"/>
    <x v="75"/>
    <x v="4"/>
    <n v="3"/>
    <n v="30.31"/>
  </r>
  <r>
    <x v="0"/>
    <x v="0"/>
    <x v="7"/>
    <x v="7"/>
    <x v="75"/>
    <x v="75"/>
    <x v="4"/>
    <n v="7"/>
    <n v="70.73"/>
  </r>
  <r>
    <x v="0"/>
    <x v="0"/>
    <x v="7"/>
    <x v="7"/>
    <x v="75"/>
    <x v="75"/>
    <x v="4"/>
    <n v="13"/>
    <n v="131.35"/>
  </r>
  <r>
    <x v="0"/>
    <x v="0"/>
    <x v="7"/>
    <x v="7"/>
    <x v="75"/>
    <x v="75"/>
    <x v="4"/>
    <n v="8"/>
    <n v="79.650000000000006"/>
  </r>
  <r>
    <x v="0"/>
    <x v="0"/>
    <x v="7"/>
    <x v="7"/>
    <x v="75"/>
    <x v="75"/>
    <x v="4"/>
    <n v="7"/>
    <n v="69.69"/>
  </r>
  <r>
    <x v="0"/>
    <x v="0"/>
    <x v="7"/>
    <x v="7"/>
    <x v="75"/>
    <x v="75"/>
    <x v="4"/>
    <n v="7"/>
    <n v="69.69"/>
  </r>
  <r>
    <x v="0"/>
    <x v="0"/>
    <x v="7"/>
    <x v="7"/>
    <x v="75"/>
    <x v="75"/>
    <x v="4"/>
    <n v="7"/>
    <n v="69.69"/>
  </r>
  <r>
    <x v="0"/>
    <x v="0"/>
    <x v="7"/>
    <x v="7"/>
    <x v="75"/>
    <x v="75"/>
    <x v="4"/>
    <n v="8"/>
    <n v="79.650000000000006"/>
  </r>
  <r>
    <x v="0"/>
    <x v="0"/>
    <x v="7"/>
    <x v="7"/>
    <x v="75"/>
    <x v="75"/>
    <x v="4"/>
    <n v="7"/>
    <n v="69.69"/>
  </r>
  <r>
    <x v="0"/>
    <x v="0"/>
    <x v="7"/>
    <x v="7"/>
    <x v="75"/>
    <x v="75"/>
    <x v="4"/>
    <n v="7"/>
    <n v="69.69"/>
  </r>
  <r>
    <x v="0"/>
    <x v="0"/>
    <x v="7"/>
    <x v="7"/>
    <x v="75"/>
    <x v="75"/>
    <x v="4"/>
    <n v="12"/>
    <n v="119.47"/>
  </r>
  <r>
    <x v="0"/>
    <x v="0"/>
    <x v="7"/>
    <x v="7"/>
    <x v="75"/>
    <x v="75"/>
    <x v="4"/>
    <n v="6"/>
    <n v="59.73"/>
  </r>
  <r>
    <x v="0"/>
    <x v="0"/>
    <x v="7"/>
    <x v="7"/>
    <x v="75"/>
    <x v="75"/>
    <x v="4"/>
    <n v="2"/>
    <n v="19.91"/>
  </r>
  <r>
    <x v="0"/>
    <x v="0"/>
    <x v="7"/>
    <x v="7"/>
    <x v="75"/>
    <x v="75"/>
    <x v="4"/>
    <n v="12"/>
    <n v="119.47"/>
  </r>
  <r>
    <x v="0"/>
    <x v="0"/>
    <x v="7"/>
    <x v="7"/>
    <x v="75"/>
    <x v="75"/>
    <x v="4"/>
    <n v="6"/>
    <n v="59.73"/>
  </r>
  <r>
    <x v="0"/>
    <x v="0"/>
    <x v="7"/>
    <x v="7"/>
    <x v="75"/>
    <x v="75"/>
    <x v="4"/>
    <n v="7"/>
    <n v="69.430000000000007"/>
  </r>
  <r>
    <x v="0"/>
    <x v="0"/>
    <x v="7"/>
    <x v="7"/>
    <x v="75"/>
    <x v="75"/>
    <x v="4"/>
    <n v="7"/>
    <n v="69.430000000000007"/>
  </r>
  <r>
    <x v="0"/>
    <x v="0"/>
    <x v="7"/>
    <x v="7"/>
    <x v="75"/>
    <x v="75"/>
    <x v="4"/>
    <n v="7"/>
    <n v="69.430000000000007"/>
  </r>
  <r>
    <x v="0"/>
    <x v="0"/>
    <x v="7"/>
    <x v="7"/>
    <x v="75"/>
    <x v="75"/>
    <x v="4"/>
    <n v="5"/>
    <n v="49.6"/>
  </r>
  <r>
    <x v="0"/>
    <x v="0"/>
    <x v="7"/>
    <x v="7"/>
    <x v="75"/>
    <x v="75"/>
    <x v="4"/>
    <n v="2"/>
    <n v="19.84"/>
  </r>
  <r>
    <x v="0"/>
    <x v="0"/>
    <x v="7"/>
    <x v="7"/>
    <x v="75"/>
    <x v="75"/>
    <x v="4"/>
    <n v="7"/>
    <n v="69.430000000000007"/>
  </r>
  <r>
    <x v="0"/>
    <x v="0"/>
    <x v="7"/>
    <x v="7"/>
    <x v="75"/>
    <x v="75"/>
    <x v="4"/>
    <n v="11"/>
    <n v="109.11"/>
  </r>
  <r>
    <x v="0"/>
    <x v="0"/>
    <x v="7"/>
    <x v="7"/>
    <x v="76"/>
    <x v="76"/>
    <x v="2"/>
    <n v="4"/>
    <n v="1912.95"/>
  </r>
  <r>
    <x v="0"/>
    <x v="0"/>
    <x v="7"/>
    <x v="7"/>
    <x v="76"/>
    <x v="76"/>
    <x v="2"/>
    <n v="4"/>
    <n v="1915.57"/>
  </r>
  <r>
    <x v="0"/>
    <x v="0"/>
    <x v="7"/>
    <x v="7"/>
    <x v="77"/>
    <x v="77"/>
    <x v="2"/>
    <n v="4"/>
    <n v="374.78"/>
  </r>
  <r>
    <x v="0"/>
    <x v="0"/>
    <x v="7"/>
    <x v="7"/>
    <x v="77"/>
    <x v="77"/>
    <x v="2"/>
    <n v="33"/>
    <n v="2899.98"/>
  </r>
  <r>
    <x v="0"/>
    <x v="0"/>
    <x v="7"/>
    <x v="7"/>
    <x v="77"/>
    <x v="77"/>
    <x v="2"/>
    <n v="1"/>
    <n v="87.88"/>
  </r>
  <r>
    <x v="0"/>
    <x v="0"/>
    <x v="7"/>
    <x v="7"/>
    <x v="77"/>
    <x v="77"/>
    <x v="2"/>
    <n v="1"/>
    <n v="87.88"/>
  </r>
  <r>
    <x v="0"/>
    <x v="0"/>
    <x v="7"/>
    <x v="7"/>
    <x v="77"/>
    <x v="77"/>
    <x v="2"/>
    <n v="9"/>
    <n v="720.32"/>
  </r>
  <r>
    <x v="0"/>
    <x v="0"/>
    <x v="7"/>
    <x v="7"/>
    <x v="77"/>
    <x v="77"/>
    <x v="2"/>
    <n v="16"/>
    <n v="1280.56"/>
  </r>
  <r>
    <x v="0"/>
    <x v="0"/>
    <x v="7"/>
    <x v="7"/>
    <x v="77"/>
    <x v="77"/>
    <x v="2"/>
    <n v="6"/>
    <n v="480.21"/>
  </r>
  <r>
    <x v="0"/>
    <x v="0"/>
    <x v="7"/>
    <x v="7"/>
    <x v="77"/>
    <x v="77"/>
    <x v="2"/>
    <n v="2"/>
    <n v="165.61"/>
  </r>
  <r>
    <x v="0"/>
    <x v="0"/>
    <x v="7"/>
    <x v="7"/>
    <x v="77"/>
    <x v="77"/>
    <x v="2"/>
    <n v="16"/>
    <n v="1324.9"/>
  </r>
  <r>
    <x v="0"/>
    <x v="0"/>
    <x v="7"/>
    <x v="7"/>
    <x v="77"/>
    <x v="77"/>
    <x v="2"/>
    <n v="6"/>
    <n v="496.84"/>
  </r>
  <r>
    <x v="0"/>
    <x v="0"/>
    <x v="7"/>
    <x v="7"/>
    <x v="77"/>
    <x v="77"/>
    <x v="2"/>
    <n v="8"/>
    <n v="792.35"/>
  </r>
  <r>
    <x v="0"/>
    <x v="0"/>
    <x v="7"/>
    <x v="7"/>
    <x v="77"/>
    <x v="77"/>
    <x v="2"/>
    <n v="3"/>
    <n v="297.13"/>
  </r>
  <r>
    <x v="0"/>
    <x v="0"/>
    <x v="7"/>
    <x v="7"/>
    <x v="78"/>
    <x v="78"/>
    <x v="4"/>
    <n v="1"/>
    <n v="5937.27"/>
  </r>
  <r>
    <x v="0"/>
    <x v="0"/>
    <x v="7"/>
    <x v="7"/>
    <x v="78"/>
    <x v="78"/>
    <x v="4"/>
    <n v="1"/>
    <n v="3219.91"/>
  </r>
  <r>
    <x v="0"/>
    <x v="0"/>
    <x v="7"/>
    <x v="7"/>
    <x v="78"/>
    <x v="78"/>
    <x v="4"/>
    <n v="1"/>
    <n v="3043"/>
  </r>
  <r>
    <x v="0"/>
    <x v="0"/>
    <x v="7"/>
    <x v="7"/>
    <x v="79"/>
    <x v="79"/>
    <x v="2"/>
    <n v="2"/>
    <n v="2990.76"/>
  </r>
  <r>
    <x v="0"/>
    <x v="0"/>
    <x v="7"/>
    <x v="7"/>
    <x v="79"/>
    <x v="79"/>
    <x v="2"/>
    <n v="2"/>
    <n v="2990.76"/>
  </r>
  <r>
    <x v="0"/>
    <x v="0"/>
    <x v="7"/>
    <x v="7"/>
    <x v="80"/>
    <x v="80"/>
    <x v="2"/>
    <n v="7"/>
    <n v="1024.67"/>
  </r>
  <r>
    <x v="0"/>
    <x v="0"/>
    <x v="7"/>
    <x v="7"/>
    <x v="80"/>
    <x v="80"/>
    <x v="2"/>
    <n v="5"/>
    <n v="731.9"/>
  </r>
  <r>
    <x v="0"/>
    <x v="0"/>
    <x v="7"/>
    <x v="7"/>
    <x v="81"/>
    <x v="81"/>
    <x v="4"/>
    <n v="1"/>
    <n v="201.43"/>
  </r>
  <r>
    <x v="0"/>
    <x v="0"/>
    <x v="7"/>
    <x v="7"/>
    <x v="81"/>
    <x v="81"/>
    <x v="4"/>
    <n v="1"/>
    <n v="231.08"/>
  </r>
  <r>
    <x v="0"/>
    <x v="0"/>
    <x v="7"/>
    <x v="7"/>
    <x v="82"/>
    <x v="82"/>
    <x v="4"/>
    <n v="1"/>
    <n v="927.09"/>
  </r>
  <r>
    <x v="0"/>
    <x v="0"/>
    <x v="7"/>
    <x v="7"/>
    <x v="82"/>
    <x v="82"/>
    <x v="4"/>
    <n v="2"/>
    <n v="1852.63"/>
  </r>
  <r>
    <x v="0"/>
    <x v="0"/>
    <x v="7"/>
    <x v="7"/>
    <x v="82"/>
    <x v="82"/>
    <x v="4"/>
    <n v="1"/>
    <n v="1129.6600000000001"/>
  </r>
  <r>
    <x v="0"/>
    <x v="0"/>
    <x v="7"/>
    <x v="7"/>
    <x v="82"/>
    <x v="82"/>
    <x v="4"/>
    <n v="1"/>
    <n v="1201.1300000000001"/>
  </r>
  <r>
    <x v="0"/>
    <x v="0"/>
    <x v="7"/>
    <x v="7"/>
    <x v="82"/>
    <x v="82"/>
    <x v="4"/>
    <n v="1"/>
    <n v="1166.83"/>
  </r>
  <r>
    <x v="0"/>
    <x v="0"/>
    <x v="7"/>
    <x v="7"/>
    <x v="82"/>
    <x v="82"/>
    <x v="4"/>
    <n v="4"/>
    <n v="4335.0200000000004"/>
  </r>
  <r>
    <x v="0"/>
    <x v="0"/>
    <x v="7"/>
    <x v="7"/>
    <x v="83"/>
    <x v="83"/>
    <x v="2"/>
    <n v="2"/>
    <n v="1545"/>
  </r>
  <r>
    <x v="0"/>
    <x v="0"/>
    <x v="7"/>
    <x v="7"/>
    <x v="84"/>
    <x v="84"/>
    <x v="4"/>
    <n v="1"/>
    <n v="26.92"/>
  </r>
  <r>
    <x v="0"/>
    <x v="0"/>
    <x v="7"/>
    <x v="7"/>
    <x v="84"/>
    <x v="84"/>
    <x v="4"/>
    <n v="1"/>
    <n v="28.62"/>
  </r>
  <r>
    <x v="0"/>
    <x v="0"/>
    <x v="7"/>
    <x v="7"/>
    <x v="84"/>
    <x v="84"/>
    <x v="4"/>
    <n v="1"/>
    <n v="29.35"/>
  </r>
  <r>
    <x v="0"/>
    <x v="0"/>
    <x v="7"/>
    <x v="7"/>
    <x v="84"/>
    <x v="84"/>
    <x v="4"/>
    <n v="1"/>
    <n v="29.65"/>
  </r>
  <r>
    <x v="0"/>
    <x v="0"/>
    <x v="7"/>
    <x v="7"/>
    <x v="84"/>
    <x v="84"/>
    <x v="4"/>
    <n v="1"/>
    <n v="29.79"/>
  </r>
  <r>
    <x v="0"/>
    <x v="0"/>
    <x v="7"/>
    <x v="7"/>
    <x v="84"/>
    <x v="84"/>
    <x v="4"/>
    <n v="1"/>
    <n v="29.85"/>
  </r>
  <r>
    <x v="0"/>
    <x v="0"/>
    <x v="7"/>
    <x v="7"/>
    <x v="84"/>
    <x v="84"/>
    <x v="4"/>
    <n v="1"/>
    <n v="29.88"/>
  </r>
  <r>
    <x v="0"/>
    <x v="0"/>
    <x v="7"/>
    <x v="7"/>
    <x v="84"/>
    <x v="84"/>
    <x v="4"/>
    <n v="1"/>
    <n v="29.89"/>
  </r>
  <r>
    <x v="0"/>
    <x v="0"/>
    <x v="7"/>
    <x v="7"/>
    <x v="84"/>
    <x v="84"/>
    <x v="4"/>
    <n v="1"/>
    <n v="29.9"/>
  </r>
  <r>
    <x v="0"/>
    <x v="0"/>
    <x v="7"/>
    <x v="7"/>
    <x v="84"/>
    <x v="84"/>
    <x v="4"/>
    <n v="1"/>
    <n v="29.9"/>
  </r>
  <r>
    <x v="0"/>
    <x v="0"/>
    <x v="7"/>
    <x v="7"/>
    <x v="84"/>
    <x v="84"/>
    <x v="4"/>
    <n v="1"/>
    <n v="24.72"/>
  </r>
  <r>
    <x v="0"/>
    <x v="0"/>
    <x v="7"/>
    <x v="7"/>
    <x v="84"/>
    <x v="84"/>
    <x v="4"/>
    <n v="1"/>
    <n v="24.72"/>
  </r>
  <r>
    <x v="0"/>
    <x v="0"/>
    <x v="7"/>
    <x v="7"/>
    <x v="84"/>
    <x v="84"/>
    <x v="4"/>
    <n v="1"/>
    <n v="24.72"/>
  </r>
  <r>
    <x v="0"/>
    <x v="0"/>
    <x v="7"/>
    <x v="7"/>
    <x v="85"/>
    <x v="85"/>
    <x v="4"/>
    <n v="1"/>
    <n v="744.26"/>
  </r>
  <r>
    <x v="0"/>
    <x v="0"/>
    <x v="7"/>
    <x v="7"/>
    <x v="85"/>
    <x v="85"/>
    <x v="4"/>
    <n v="1"/>
    <n v="746.89"/>
  </r>
  <r>
    <x v="0"/>
    <x v="0"/>
    <x v="7"/>
    <x v="7"/>
    <x v="85"/>
    <x v="85"/>
    <x v="4"/>
    <n v="1"/>
    <n v="746.89"/>
  </r>
  <r>
    <x v="0"/>
    <x v="0"/>
    <x v="7"/>
    <x v="7"/>
    <x v="85"/>
    <x v="85"/>
    <x v="4"/>
    <n v="4"/>
    <n v="3066.78"/>
  </r>
  <r>
    <x v="0"/>
    <x v="0"/>
    <x v="7"/>
    <x v="7"/>
    <x v="85"/>
    <x v="85"/>
    <x v="4"/>
    <n v="2"/>
    <n v="1541.8"/>
  </r>
  <r>
    <x v="0"/>
    <x v="0"/>
    <x v="7"/>
    <x v="7"/>
    <x v="86"/>
    <x v="86"/>
    <x v="4"/>
    <n v="9"/>
    <n v="15192.39"/>
  </r>
  <r>
    <x v="0"/>
    <x v="0"/>
    <x v="7"/>
    <x v="7"/>
    <x v="86"/>
    <x v="86"/>
    <x v="4"/>
    <n v="1"/>
    <n v="1714.3"/>
  </r>
  <r>
    <x v="0"/>
    <x v="0"/>
    <x v="7"/>
    <x v="7"/>
    <x v="86"/>
    <x v="86"/>
    <x v="4"/>
    <n v="1"/>
    <n v="1728.74"/>
  </r>
  <r>
    <x v="0"/>
    <x v="0"/>
    <x v="7"/>
    <x v="7"/>
    <x v="86"/>
    <x v="86"/>
    <x v="4"/>
    <n v="1"/>
    <n v="1728.74"/>
  </r>
  <r>
    <x v="0"/>
    <x v="0"/>
    <x v="7"/>
    <x v="7"/>
    <x v="86"/>
    <x v="86"/>
    <x v="4"/>
    <n v="2"/>
    <n v="2113.02"/>
  </r>
  <r>
    <x v="0"/>
    <x v="0"/>
    <x v="7"/>
    <x v="7"/>
    <x v="86"/>
    <x v="86"/>
    <x v="4"/>
    <n v="4"/>
    <n v="4226.04"/>
  </r>
  <r>
    <x v="0"/>
    <x v="0"/>
    <x v="7"/>
    <x v="7"/>
    <x v="86"/>
    <x v="86"/>
    <x v="4"/>
    <n v="2"/>
    <n v="2107.77"/>
  </r>
  <r>
    <x v="0"/>
    <x v="0"/>
    <x v="7"/>
    <x v="7"/>
    <x v="86"/>
    <x v="86"/>
    <x v="4"/>
    <n v="1"/>
    <n v="1053.8800000000001"/>
  </r>
  <r>
    <x v="0"/>
    <x v="0"/>
    <x v="7"/>
    <x v="7"/>
    <x v="86"/>
    <x v="86"/>
    <x v="4"/>
    <n v="3"/>
    <n v="3161.65"/>
  </r>
  <r>
    <x v="0"/>
    <x v="0"/>
    <x v="7"/>
    <x v="7"/>
    <x v="86"/>
    <x v="86"/>
    <x v="4"/>
    <n v="1"/>
    <n v="1053.8900000000001"/>
  </r>
  <r>
    <x v="0"/>
    <x v="0"/>
    <x v="7"/>
    <x v="7"/>
    <x v="86"/>
    <x v="86"/>
    <x v="4"/>
    <n v="4"/>
    <n v="4154.08"/>
  </r>
  <r>
    <x v="0"/>
    <x v="0"/>
    <x v="7"/>
    <x v="7"/>
    <x v="86"/>
    <x v="86"/>
    <x v="4"/>
    <n v="2"/>
    <n v="2077.04"/>
  </r>
  <r>
    <x v="0"/>
    <x v="0"/>
    <x v="7"/>
    <x v="7"/>
    <x v="87"/>
    <x v="87"/>
    <x v="2"/>
    <n v="13"/>
    <n v="8770.06"/>
  </r>
  <r>
    <x v="0"/>
    <x v="0"/>
    <x v="7"/>
    <x v="7"/>
    <x v="88"/>
    <x v="88"/>
    <x v="4"/>
    <n v="9"/>
    <n v="761.4"/>
  </r>
  <r>
    <x v="0"/>
    <x v="0"/>
    <x v="7"/>
    <x v="7"/>
    <x v="88"/>
    <x v="88"/>
    <x v="4"/>
    <n v="1"/>
    <n v="84.6"/>
  </r>
  <r>
    <x v="0"/>
    <x v="0"/>
    <x v="7"/>
    <x v="7"/>
    <x v="88"/>
    <x v="88"/>
    <x v="4"/>
    <n v="8"/>
    <n v="620.15"/>
  </r>
  <r>
    <x v="0"/>
    <x v="0"/>
    <x v="7"/>
    <x v="7"/>
    <x v="88"/>
    <x v="88"/>
    <x v="4"/>
    <n v="1"/>
    <n v="77.52"/>
  </r>
  <r>
    <x v="0"/>
    <x v="0"/>
    <x v="7"/>
    <x v="7"/>
    <x v="88"/>
    <x v="88"/>
    <x v="4"/>
    <n v="1"/>
    <n v="74.72"/>
  </r>
  <r>
    <x v="0"/>
    <x v="0"/>
    <x v="7"/>
    <x v="7"/>
    <x v="88"/>
    <x v="88"/>
    <x v="4"/>
    <n v="8"/>
    <n v="597.77"/>
  </r>
  <r>
    <x v="0"/>
    <x v="0"/>
    <x v="7"/>
    <x v="7"/>
    <x v="88"/>
    <x v="88"/>
    <x v="4"/>
    <n v="1"/>
    <n v="73.36"/>
  </r>
  <r>
    <x v="0"/>
    <x v="0"/>
    <x v="7"/>
    <x v="7"/>
    <x v="88"/>
    <x v="88"/>
    <x v="4"/>
    <n v="8"/>
    <n v="586.86"/>
  </r>
  <r>
    <x v="0"/>
    <x v="0"/>
    <x v="7"/>
    <x v="7"/>
    <x v="88"/>
    <x v="88"/>
    <x v="4"/>
    <n v="1"/>
    <n v="73.36"/>
  </r>
  <r>
    <x v="0"/>
    <x v="0"/>
    <x v="7"/>
    <x v="7"/>
    <x v="88"/>
    <x v="88"/>
    <x v="4"/>
    <n v="8"/>
    <n v="861.27"/>
  </r>
  <r>
    <x v="0"/>
    <x v="0"/>
    <x v="7"/>
    <x v="7"/>
    <x v="88"/>
    <x v="88"/>
    <x v="4"/>
    <n v="8"/>
    <n v="956.29"/>
  </r>
  <r>
    <x v="0"/>
    <x v="0"/>
    <x v="7"/>
    <x v="7"/>
    <x v="88"/>
    <x v="88"/>
    <x v="4"/>
    <n v="8"/>
    <n v="956.29"/>
  </r>
  <r>
    <x v="0"/>
    <x v="0"/>
    <x v="7"/>
    <x v="7"/>
    <x v="88"/>
    <x v="88"/>
    <x v="4"/>
    <n v="1"/>
    <n v="119.54"/>
  </r>
  <r>
    <x v="0"/>
    <x v="0"/>
    <x v="7"/>
    <x v="7"/>
    <x v="88"/>
    <x v="88"/>
    <x v="4"/>
    <n v="1"/>
    <n v="119.54"/>
  </r>
  <r>
    <x v="0"/>
    <x v="0"/>
    <x v="7"/>
    <x v="7"/>
    <x v="88"/>
    <x v="88"/>
    <x v="4"/>
    <n v="8"/>
    <n v="976.14"/>
  </r>
  <r>
    <x v="0"/>
    <x v="0"/>
    <x v="7"/>
    <x v="7"/>
    <x v="88"/>
    <x v="88"/>
    <x v="4"/>
    <n v="1"/>
    <n v="122.02"/>
  </r>
  <r>
    <x v="0"/>
    <x v="0"/>
    <x v="7"/>
    <x v="7"/>
    <x v="88"/>
    <x v="88"/>
    <x v="4"/>
    <n v="7"/>
    <n v="657.63"/>
  </r>
  <r>
    <x v="0"/>
    <x v="0"/>
    <x v="7"/>
    <x v="7"/>
    <x v="88"/>
    <x v="88"/>
    <x v="4"/>
    <n v="8"/>
    <n v="751.58"/>
  </r>
  <r>
    <x v="0"/>
    <x v="0"/>
    <x v="7"/>
    <x v="7"/>
    <x v="88"/>
    <x v="88"/>
    <x v="4"/>
    <n v="1"/>
    <n v="93.95"/>
  </r>
  <r>
    <x v="0"/>
    <x v="0"/>
    <x v="7"/>
    <x v="7"/>
    <x v="88"/>
    <x v="88"/>
    <x v="4"/>
    <n v="2"/>
    <n v="187.89"/>
  </r>
  <r>
    <x v="0"/>
    <x v="0"/>
    <x v="7"/>
    <x v="7"/>
    <x v="88"/>
    <x v="88"/>
    <x v="4"/>
    <n v="1"/>
    <n v="93.95"/>
  </r>
  <r>
    <x v="0"/>
    <x v="0"/>
    <x v="7"/>
    <x v="7"/>
    <x v="88"/>
    <x v="88"/>
    <x v="4"/>
    <n v="8"/>
    <n v="747.55"/>
  </r>
  <r>
    <x v="0"/>
    <x v="0"/>
    <x v="7"/>
    <x v="7"/>
    <x v="88"/>
    <x v="88"/>
    <x v="4"/>
    <n v="7"/>
    <n v="654.11"/>
  </r>
  <r>
    <x v="0"/>
    <x v="0"/>
    <x v="7"/>
    <x v="7"/>
    <x v="88"/>
    <x v="88"/>
    <x v="4"/>
    <n v="1"/>
    <n v="93.44"/>
  </r>
  <r>
    <x v="0"/>
    <x v="0"/>
    <x v="7"/>
    <x v="7"/>
    <x v="88"/>
    <x v="88"/>
    <x v="4"/>
    <n v="2"/>
    <n v="186.89"/>
  </r>
  <r>
    <x v="0"/>
    <x v="0"/>
    <x v="7"/>
    <x v="7"/>
    <x v="88"/>
    <x v="88"/>
    <x v="4"/>
    <n v="1"/>
    <n v="108.45"/>
  </r>
  <r>
    <x v="0"/>
    <x v="0"/>
    <x v="7"/>
    <x v="7"/>
    <x v="88"/>
    <x v="88"/>
    <x v="4"/>
    <n v="7"/>
    <n v="759.16"/>
  </r>
  <r>
    <x v="0"/>
    <x v="0"/>
    <x v="7"/>
    <x v="7"/>
    <x v="89"/>
    <x v="89"/>
    <x v="4"/>
    <n v="6"/>
    <n v="365.61"/>
  </r>
  <r>
    <x v="0"/>
    <x v="0"/>
    <x v="7"/>
    <x v="7"/>
    <x v="90"/>
    <x v="90"/>
    <x v="2"/>
    <n v="10"/>
    <n v="4243.03"/>
  </r>
  <r>
    <x v="0"/>
    <x v="0"/>
    <x v="7"/>
    <x v="7"/>
    <x v="90"/>
    <x v="90"/>
    <x v="2"/>
    <n v="10"/>
    <n v="4190.76"/>
  </r>
  <r>
    <x v="0"/>
    <x v="0"/>
    <x v="7"/>
    <x v="7"/>
    <x v="90"/>
    <x v="90"/>
    <x v="2"/>
    <n v="13"/>
    <n v="5447.99"/>
  </r>
  <r>
    <x v="0"/>
    <x v="0"/>
    <x v="7"/>
    <x v="7"/>
    <x v="90"/>
    <x v="90"/>
    <x v="2"/>
    <n v="31"/>
    <n v="14720.86"/>
  </r>
  <r>
    <x v="0"/>
    <x v="0"/>
    <x v="7"/>
    <x v="7"/>
    <x v="90"/>
    <x v="90"/>
    <x v="2"/>
    <n v="5"/>
    <n v="2389"/>
  </r>
  <r>
    <x v="0"/>
    <x v="0"/>
    <x v="7"/>
    <x v="7"/>
    <x v="90"/>
    <x v="90"/>
    <x v="2"/>
    <n v="19"/>
    <n v="9078.2099999999991"/>
  </r>
  <r>
    <x v="0"/>
    <x v="0"/>
    <x v="7"/>
    <x v="7"/>
    <x v="90"/>
    <x v="90"/>
    <x v="2"/>
    <n v="4"/>
    <n v="1916.06"/>
  </r>
  <r>
    <x v="0"/>
    <x v="0"/>
    <x v="7"/>
    <x v="7"/>
    <x v="91"/>
    <x v="91"/>
    <x v="4"/>
    <n v="7"/>
    <n v="211.78"/>
  </r>
  <r>
    <x v="0"/>
    <x v="0"/>
    <x v="7"/>
    <x v="7"/>
    <x v="91"/>
    <x v="91"/>
    <x v="4"/>
    <n v="6"/>
    <n v="181.52"/>
  </r>
  <r>
    <x v="0"/>
    <x v="0"/>
    <x v="7"/>
    <x v="7"/>
    <x v="91"/>
    <x v="91"/>
    <x v="4"/>
    <n v="38"/>
    <n v="1149.6500000000001"/>
  </r>
  <r>
    <x v="0"/>
    <x v="0"/>
    <x v="7"/>
    <x v="7"/>
    <x v="91"/>
    <x v="91"/>
    <x v="4"/>
    <n v="8"/>
    <n v="242.03"/>
  </r>
  <r>
    <x v="0"/>
    <x v="0"/>
    <x v="7"/>
    <x v="7"/>
    <x v="91"/>
    <x v="91"/>
    <x v="4"/>
    <n v="15"/>
    <n v="453.81"/>
  </r>
  <r>
    <x v="0"/>
    <x v="0"/>
    <x v="7"/>
    <x v="7"/>
    <x v="91"/>
    <x v="91"/>
    <x v="4"/>
    <n v="38"/>
    <n v="1149.54"/>
  </r>
  <r>
    <x v="0"/>
    <x v="0"/>
    <x v="7"/>
    <x v="7"/>
    <x v="91"/>
    <x v="91"/>
    <x v="4"/>
    <n v="8"/>
    <n v="242.01"/>
  </r>
  <r>
    <x v="0"/>
    <x v="0"/>
    <x v="7"/>
    <x v="7"/>
    <x v="91"/>
    <x v="91"/>
    <x v="4"/>
    <n v="8"/>
    <n v="242.01"/>
  </r>
  <r>
    <x v="0"/>
    <x v="0"/>
    <x v="7"/>
    <x v="7"/>
    <x v="91"/>
    <x v="91"/>
    <x v="4"/>
    <n v="8"/>
    <n v="242.01"/>
  </r>
  <r>
    <x v="0"/>
    <x v="0"/>
    <x v="7"/>
    <x v="7"/>
    <x v="91"/>
    <x v="91"/>
    <x v="4"/>
    <n v="9"/>
    <n v="272.26"/>
  </r>
  <r>
    <x v="0"/>
    <x v="0"/>
    <x v="7"/>
    <x v="7"/>
    <x v="91"/>
    <x v="91"/>
    <x v="4"/>
    <n v="7"/>
    <n v="211.76"/>
  </r>
  <r>
    <x v="0"/>
    <x v="0"/>
    <x v="7"/>
    <x v="7"/>
    <x v="91"/>
    <x v="91"/>
    <x v="4"/>
    <n v="15"/>
    <n v="453.76"/>
  </r>
  <r>
    <x v="0"/>
    <x v="0"/>
    <x v="7"/>
    <x v="7"/>
    <x v="91"/>
    <x v="91"/>
    <x v="4"/>
    <n v="9"/>
    <n v="272.26"/>
  </r>
  <r>
    <x v="0"/>
    <x v="0"/>
    <x v="7"/>
    <x v="7"/>
    <x v="91"/>
    <x v="91"/>
    <x v="4"/>
    <n v="9"/>
    <n v="272.26"/>
  </r>
  <r>
    <x v="0"/>
    <x v="0"/>
    <x v="7"/>
    <x v="7"/>
    <x v="91"/>
    <x v="91"/>
    <x v="4"/>
    <n v="8"/>
    <n v="242.01"/>
  </r>
  <r>
    <x v="0"/>
    <x v="0"/>
    <x v="7"/>
    <x v="7"/>
    <x v="91"/>
    <x v="91"/>
    <x v="4"/>
    <n v="8"/>
    <n v="242.01"/>
  </r>
  <r>
    <x v="0"/>
    <x v="0"/>
    <x v="7"/>
    <x v="7"/>
    <x v="91"/>
    <x v="91"/>
    <x v="4"/>
    <n v="16"/>
    <n v="484.02"/>
  </r>
  <r>
    <x v="0"/>
    <x v="0"/>
    <x v="7"/>
    <x v="7"/>
    <x v="91"/>
    <x v="91"/>
    <x v="4"/>
    <n v="15"/>
    <n v="453.75"/>
  </r>
  <r>
    <x v="0"/>
    <x v="0"/>
    <x v="7"/>
    <x v="7"/>
    <x v="91"/>
    <x v="91"/>
    <x v="4"/>
    <n v="14"/>
    <n v="423.5"/>
  </r>
  <r>
    <x v="0"/>
    <x v="0"/>
    <x v="7"/>
    <x v="7"/>
    <x v="91"/>
    <x v="91"/>
    <x v="4"/>
    <n v="15"/>
    <n v="453.75"/>
  </r>
  <r>
    <x v="0"/>
    <x v="0"/>
    <x v="7"/>
    <x v="7"/>
    <x v="91"/>
    <x v="91"/>
    <x v="4"/>
    <n v="1"/>
    <n v="30.25"/>
  </r>
  <r>
    <x v="0"/>
    <x v="0"/>
    <x v="7"/>
    <x v="7"/>
    <x v="91"/>
    <x v="91"/>
    <x v="4"/>
    <n v="7"/>
    <n v="211.75"/>
  </r>
  <r>
    <x v="0"/>
    <x v="0"/>
    <x v="7"/>
    <x v="7"/>
    <x v="91"/>
    <x v="91"/>
    <x v="4"/>
    <n v="7"/>
    <n v="211.75"/>
  </r>
  <r>
    <x v="0"/>
    <x v="0"/>
    <x v="7"/>
    <x v="7"/>
    <x v="91"/>
    <x v="91"/>
    <x v="4"/>
    <n v="8"/>
    <n v="242"/>
  </r>
  <r>
    <x v="0"/>
    <x v="0"/>
    <x v="7"/>
    <x v="7"/>
    <x v="91"/>
    <x v="91"/>
    <x v="4"/>
    <n v="13"/>
    <n v="393.25"/>
  </r>
  <r>
    <x v="0"/>
    <x v="0"/>
    <x v="7"/>
    <x v="7"/>
    <x v="91"/>
    <x v="91"/>
    <x v="4"/>
    <n v="7"/>
    <n v="211.75"/>
  </r>
  <r>
    <x v="0"/>
    <x v="0"/>
    <x v="7"/>
    <x v="7"/>
    <x v="91"/>
    <x v="91"/>
    <x v="4"/>
    <n v="35"/>
    <n v="1058.75"/>
  </r>
  <r>
    <x v="0"/>
    <x v="0"/>
    <x v="7"/>
    <x v="7"/>
    <x v="91"/>
    <x v="91"/>
    <x v="4"/>
    <n v="35"/>
    <n v="1058.75"/>
  </r>
  <r>
    <x v="0"/>
    <x v="0"/>
    <x v="7"/>
    <x v="7"/>
    <x v="91"/>
    <x v="91"/>
    <x v="4"/>
    <n v="8"/>
    <n v="242"/>
  </r>
  <r>
    <x v="0"/>
    <x v="0"/>
    <x v="7"/>
    <x v="7"/>
    <x v="91"/>
    <x v="91"/>
    <x v="4"/>
    <n v="7"/>
    <n v="211.75"/>
  </r>
  <r>
    <x v="0"/>
    <x v="0"/>
    <x v="7"/>
    <x v="7"/>
    <x v="91"/>
    <x v="91"/>
    <x v="4"/>
    <n v="8"/>
    <n v="242"/>
  </r>
  <r>
    <x v="0"/>
    <x v="0"/>
    <x v="7"/>
    <x v="7"/>
    <x v="91"/>
    <x v="91"/>
    <x v="4"/>
    <n v="8"/>
    <n v="242"/>
  </r>
  <r>
    <x v="0"/>
    <x v="0"/>
    <x v="7"/>
    <x v="7"/>
    <x v="91"/>
    <x v="91"/>
    <x v="4"/>
    <n v="1"/>
    <n v="30.25"/>
  </r>
  <r>
    <x v="0"/>
    <x v="0"/>
    <x v="7"/>
    <x v="7"/>
    <x v="91"/>
    <x v="91"/>
    <x v="4"/>
    <n v="5"/>
    <n v="151.25"/>
  </r>
  <r>
    <x v="0"/>
    <x v="0"/>
    <x v="7"/>
    <x v="7"/>
    <x v="91"/>
    <x v="91"/>
    <x v="4"/>
    <n v="7"/>
    <n v="268.25"/>
  </r>
  <r>
    <x v="0"/>
    <x v="0"/>
    <x v="7"/>
    <x v="7"/>
    <x v="91"/>
    <x v="91"/>
    <x v="4"/>
    <n v="8"/>
    <n v="306.57"/>
  </r>
  <r>
    <x v="0"/>
    <x v="0"/>
    <x v="7"/>
    <x v="7"/>
    <x v="91"/>
    <x v="91"/>
    <x v="4"/>
    <n v="14"/>
    <n v="536.49"/>
  </r>
  <r>
    <x v="0"/>
    <x v="0"/>
    <x v="7"/>
    <x v="7"/>
    <x v="91"/>
    <x v="91"/>
    <x v="4"/>
    <n v="16"/>
    <n v="613.14"/>
  </r>
  <r>
    <x v="0"/>
    <x v="0"/>
    <x v="7"/>
    <x v="7"/>
    <x v="91"/>
    <x v="91"/>
    <x v="4"/>
    <n v="35"/>
    <n v="1341.24"/>
  </r>
  <r>
    <x v="0"/>
    <x v="0"/>
    <x v="7"/>
    <x v="7"/>
    <x v="91"/>
    <x v="91"/>
    <x v="4"/>
    <n v="35"/>
    <n v="1341.24"/>
  </r>
  <r>
    <x v="0"/>
    <x v="0"/>
    <x v="7"/>
    <x v="7"/>
    <x v="91"/>
    <x v="91"/>
    <x v="4"/>
    <n v="4"/>
    <n v="153.28"/>
  </r>
  <r>
    <x v="0"/>
    <x v="0"/>
    <x v="7"/>
    <x v="7"/>
    <x v="91"/>
    <x v="91"/>
    <x v="4"/>
    <n v="2"/>
    <n v="76.64"/>
  </r>
  <r>
    <x v="0"/>
    <x v="0"/>
    <x v="7"/>
    <x v="7"/>
    <x v="91"/>
    <x v="91"/>
    <x v="4"/>
    <n v="8"/>
    <n v="306.57"/>
  </r>
  <r>
    <x v="0"/>
    <x v="0"/>
    <x v="7"/>
    <x v="7"/>
    <x v="91"/>
    <x v="91"/>
    <x v="4"/>
    <n v="12"/>
    <n v="459.85"/>
  </r>
  <r>
    <x v="0"/>
    <x v="0"/>
    <x v="7"/>
    <x v="7"/>
    <x v="91"/>
    <x v="91"/>
    <x v="4"/>
    <n v="8"/>
    <n v="306.57"/>
  </r>
  <r>
    <x v="0"/>
    <x v="0"/>
    <x v="7"/>
    <x v="7"/>
    <x v="91"/>
    <x v="91"/>
    <x v="4"/>
    <n v="8"/>
    <n v="306.57"/>
  </r>
  <r>
    <x v="0"/>
    <x v="0"/>
    <x v="7"/>
    <x v="7"/>
    <x v="91"/>
    <x v="91"/>
    <x v="4"/>
    <n v="4"/>
    <n v="153.28"/>
  </r>
  <r>
    <x v="0"/>
    <x v="0"/>
    <x v="7"/>
    <x v="7"/>
    <x v="91"/>
    <x v="91"/>
    <x v="4"/>
    <n v="10"/>
    <n v="383.21"/>
  </r>
  <r>
    <x v="0"/>
    <x v="0"/>
    <x v="7"/>
    <x v="7"/>
    <x v="91"/>
    <x v="91"/>
    <x v="4"/>
    <n v="14"/>
    <n v="536.49"/>
  </r>
  <r>
    <x v="0"/>
    <x v="0"/>
    <x v="7"/>
    <x v="7"/>
    <x v="91"/>
    <x v="91"/>
    <x v="4"/>
    <n v="8"/>
    <n v="306.57"/>
  </r>
  <r>
    <x v="0"/>
    <x v="0"/>
    <x v="7"/>
    <x v="7"/>
    <x v="91"/>
    <x v="91"/>
    <x v="4"/>
    <n v="7"/>
    <n v="268.25"/>
  </r>
  <r>
    <x v="0"/>
    <x v="0"/>
    <x v="7"/>
    <x v="7"/>
    <x v="91"/>
    <x v="91"/>
    <x v="4"/>
    <n v="6"/>
    <n v="252.34"/>
  </r>
  <r>
    <x v="0"/>
    <x v="0"/>
    <x v="7"/>
    <x v="7"/>
    <x v="91"/>
    <x v="91"/>
    <x v="4"/>
    <n v="9"/>
    <n v="378.51"/>
  </r>
  <r>
    <x v="0"/>
    <x v="0"/>
    <x v="7"/>
    <x v="7"/>
    <x v="91"/>
    <x v="91"/>
    <x v="4"/>
    <n v="14"/>
    <n v="625.86"/>
  </r>
  <r>
    <x v="0"/>
    <x v="0"/>
    <x v="7"/>
    <x v="7"/>
    <x v="91"/>
    <x v="91"/>
    <x v="4"/>
    <n v="7"/>
    <n v="312.93"/>
  </r>
  <r>
    <x v="0"/>
    <x v="0"/>
    <x v="7"/>
    <x v="7"/>
    <x v="91"/>
    <x v="91"/>
    <x v="4"/>
    <n v="8"/>
    <n v="357.64"/>
  </r>
  <r>
    <x v="0"/>
    <x v="0"/>
    <x v="7"/>
    <x v="7"/>
    <x v="91"/>
    <x v="91"/>
    <x v="4"/>
    <n v="35"/>
    <n v="1564.66"/>
  </r>
  <r>
    <x v="0"/>
    <x v="0"/>
    <x v="7"/>
    <x v="7"/>
    <x v="91"/>
    <x v="91"/>
    <x v="4"/>
    <n v="8"/>
    <n v="357.64"/>
  </r>
  <r>
    <x v="0"/>
    <x v="0"/>
    <x v="7"/>
    <x v="7"/>
    <x v="91"/>
    <x v="91"/>
    <x v="4"/>
    <n v="14"/>
    <n v="625.86"/>
  </r>
  <r>
    <x v="0"/>
    <x v="0"/>
    <x v="7"/>
    <x v="7"/>
    <x v="91"/>
    <x v="91"/>
    <x v="4"/>
    <n v="1"/>
    <n v="44.7"/>
  </r>
  <r>
    <x v="0"/>
    <x v="0"/>
    <x v="7"/>
    <x v="7"/>
    <x v="91"/>
    <x v="91"/>
    <x v="4"/>
    <n v="8"/>
    <n v="357.64"/>
  </r>
  <r>
    <x v="0"/>
    <x v="0"/>
    <x v="7"/>
    <x v="7"/>
    <x v="91"/>
    <x v="91"/>
    <x v="4"/>
    <n v="8"/>
    <n v="357.64"/>
  </r>
  <r>
    <x v="0"/>
    <x v="0"/>
    <x v="7"/>
    <x v="7"/>
    <x v="91"/>
    <x v="91"/>
    <x v="4"/>
    <n v="15"/>
    <n v="670.57"/>
  </r>
  <r>
    <x v="0"/>
    <x v="0"/>
    <x v="7"/>
    <x v="7"/>
    <x v="91"/>
    <x v="91"/>
    <x v="4"/>
    <n v="8"/>
    <n v="357.64"/>
  </r>
  <r>
    <x v="0"/>
    <x v="0"/>
    <x v="7"/>
    <x v="7"/>
    <x v="91"/>
    <x v="91"/>
    <x v="4"/>
    <n v="9"/>
    <n v="402.34"/>
  </r>
  <r>
    <x v="0"/>
    <x v="0"/>
    <x v="7"/>
    <x v="7"/>
    <x v="91"/>
    <x v="91"/>
    <x v="4"/>
    <n v="35"/>
    <n v="1564.66"/>
  </r>
  <r>
    <x v="0"/>
    <x v="0"/>
    <x v="7"/>
    <x v="7"/>
    <x v="91"/>
    <x v="91"/>
    <x v="4"/>
    <n v="7"/>
    <n v="312.93"/>
  </r>
  <r>
    <x v="0"/>
    <x v="0"/>
    <x v="7"/>
    <x v="7"/>
    <x v="91"/>
    <x v="91"/>
    <x v="4"/>
    <n v="14"/>
    <n v="625.86"/>
  </r>
  <r>
    <x v="0"/>
    <x v="0"/>
    <x v="7"/>
    <x v="7"/>
    <x v="91"/>
    <x v="91"/>
    <x v="4"/>
    <n v="8"/>
    <n v="357.64"/>
  </r>
  <r>
    <x v="0"/>
    <x v="0"/>
    <x v="7"/>
    <x v="7"/>
    <x v="91"/>
    <x v="91"/>
    <x v="4"/>
    <n v="12"/>
    <n v="536.45000000000005"/>
  </r>
  <r>
    <x v="0"/>
    <x v="0"/>
    <x v="7"/>
    <x v="7"/>
    <x v="91"/>
    <x v="91"/>
    <x v="4"/>
    <n v="7"/>
    <n v="309.8"/>
  </r>
  <r>
    <x v="0"/>
    <x v="0"/>
    <x v="7"/>
    <x v="7"/>
    <x v="91"/>
    <x v="91"/>
    <x v="4"/>
    <n v="14"/>
    <n v="619.59"/>
  </r>
  <r>
    <x v="0"/>
    <x v="0"/>
    <x v="7"/>
    <x v="7"/>
    <x v="91"/>
    <x v="91"/>
    <x v="4"/>
    <n v="8"/>
    <n v="354.05"/>
  </r>
  <r>
    <x v="0"/>
    <x v="0"/>
    <x v="7"/>
    <x v="7"/>
    <x v="91"/>
    <x v="91"/>
    <x v="4"/>
    <n v="35"/>
    <n v="1548.98"/>
  </r>
  <r>
    <x v="0"/>
    <x v="0"/>
    <x v="7"/>
    <x v="7"/>
    <x v="91"/>
    <x v="91"/>
    <x v="4"/>
    <n v="8"/>
    <n v="354.05"/>
  </r>
  <r>
    <x v="0"/>
    <x v="0"/>
    <x v="7"/>
    <x v="7"/>
    <x v="91"/>
    <x v="91"/>
    <x v="4"/>
    <n v="14"/>
    <n v="619.59"/>
  </r>
  <r>
    <x v="0"/>
    <x v="0"/>
    <x v="7"/>
    <x v="7"/>
    <x v="91"/>
    <x v="91"/>
    <x v="4"/>
    <n v="8"/>
    <n v="354.05"/>
  </r>
  <r>
    <x v="0"/>
    <x v="0"/>
    <x v="7"/>
    <x v="7"/>
    <x v="91"/>
    <x v="91"/>
    <x v="4"/>
    <n v="8"/>
    <n v="354.05"/>
  </r>
  <r>
    <x v="0"/>
    <x v="0"/>
    <x v="7"/>
    <x v="7"/>
    <x v="91"/>
    <x v="91"/>
    <x v="4"/>
    <n v="9"/>
    <n v="398.31"/>
  </r>
  <r>
    <x v="0"/>
    <x v="0"/>
    <x v="7"/>
    <x v="7"/>
    <x v="91"/>
    <x v="91"/>
    <x v="4"/>
    <n v="10"/>
    <n v="442.56"/>
  </r>
  <r>
    <x v="0"/>
    <x v="0"/>
    <x v="7"/>
    <x v="7"/>
    <x v="91"/>
    <x v="91"/>
    <x v="4"/>
    <n v="12"/>
    <n v="516.1"/>
  </r>
  <r>
    <x v="0"/>
    <x v="0"/>
    <x v="7"/>
    <x v="7"/>
    <x v="91"/>
    <x v="91"/>
    <x v="4"/>
    <n v="34"/>
    <n v="1462.27"/>
  </r>
  <r>
    <x v="0"/>
    <x v="0"/>
    <x v="7"/>
    <x v="7"/>
    <x v="91"/>
    <x v="91"/>
    <x v="4"/>
    <n v="2"/>
    <n v="86.02"/>
  </r>
  <r>
    <x v="0"/>
    <x v="0"/>
    <x v="7"/>
    <x v="7"/>
    <x v="91"/>
    <x v="91"/>
    <x v="4"/>
    <n v="4"/>
    <n v="172.03"/>
  </r>
  <r>
    <x v="0"/>
    <x v="0"/>
    <x v="7"/>
    <x v="7"/>
    <x v="91"/>
    <x v="91"/>
    <x v="4"/>
    <n v="7"/>
    <n v="301.06"/>
  </r>
  <r>
    <x v="0"/>
    <x v="0"/>
    <x v="7"/>
    <x v="7"/>
    <x v="91"/>
    <x v="91"/>
    <x v="4"/>
    <n v="13"/>
    <n v="559.1"/>
  </r>
  <r>
    <x v="0"/>
    <x v="0"/>
    <x v="7"/>
    <x v="7"/>
    <x v="91"/>
    <x v="91"/>
    <x v="4"/>
    <n v="6"/>
    <n v="258.05"/>
  </r>
  <r>
    <x v="0"/>
    <x v="0"/>
    <x v="7"/>
    <x v="7"/>
    <x v="91"/>
    <x v="91"/>
    <x v="4"/>
    <n v="8"/>
    <n v="344.06"/>
  </r>
  <r>
    <x v="0"/>
    <x v="0"/>
    <x v="7"/>
    <x v="7"/>
    <x v="91"/>
    <x v="91"/>
    <x v="4"/>
    <n v="8"/>
    <n v="340.87"/>
  </r>
  <r>
    <x v="0"/>
    <x v="0"/>
    <x v="7"/>
    <x v="7"/>
    <x v="91"/>
    <x v="91"/>
    <x v="4"/>
    <n v="12"/>
    <n v="511.3"/>
  </r>
  <r>
    <x v="0"/>
    <x v="0"/>
    <x v="7"/>
    <x v="7"/>
    <x v="91"/>
    <x v="91"/>
    <x v="4"/>
    <n v="35"/>
    <n v="1491.29"/>
  </r>
  <r>
    <x v="0"/>
    <x v="0"/>
    <x v="7"/>
    <x v="7"/>
    <x v="91"/>
    <x v="91"/>
    <x v="4"/>
    <n v="34"/>
    <n v="1448.68"/>
  </r>
  <r>
    <x v="0"/>
    <x v="0"/>
    <x v="7"/>
    <x v="7"/>
    <x v="91"/>
    <x v="91"/>
    <x v="4"/>
    <n v="8"/>
    <n v="340.87"/>
  </r>
  <r>
    <x v="0"/>
    <x v="0"/>
    <x v="7"/>
    <x v="7"/>
    <x v="91"/>
    <x v="91"/>
    <x v="4"/>
    <n v="8"/>
    <n v="340.87"/>
  </r>
  <r>
    <x v="0"/>
    <x v="0"/>
    <x v="7"/>
    <x v="7"/>
    <x v="91"/>
    <x v="91"/>
    <x v="4"/>
    <n v="14"/>
    <n v="596.51"/>
  </r>
  <r>
    <x v="0"/>
    <x v="0"/>
    <x v="7"/>
    <x v="7"/>
    <x v="91"/>
    <x v="91"/>
    <x v="4"/>
    <n v="16"/>
    <n v="681.73"/>
  </r>
  <r>
    <x v="0"/>
    <x v="0"/>
    <x v="7"/>
    <x v="7"/>
    <x v="91"/>
    <x v="91"/>
    <x v="4"/>
    <n v="8"/>
    <n v="340.87"/>
  </r>
  <r>
    <x v="0"/>
    <x v="0"/>
    <x v="7"/>
    <x v="7"/>
    <x v="91"/>
    <x v="91"/>
    <x v="4"/>
    <n v="24"/>
    <n v="1022.6"/>
  </r>
  <r>
    <x v="0"/>
    <x v="0"/>
    <x v="7"/>
    <x v="7"/>
    <x v="91"/>
    <x v="91"/>
    <x v="4"/>
    <n v="7"/>
    <n v="298.26"/>
  </r>
  <r>
    <x v="0"/>
    <x v="0"/>
    <x v="7"/>
    <x v="7"/>
    <x v="91"/>
    <x v="91"/>
    <x v="4"/>
    <n v="8"/>
    <n v="340.87"/>
  </r>
  <r>
    <x v="0"/>
    <x v="0"/>
    <x v="7"/>
    <x v="7"/>
    <x v="91"/>
    <x v="91"/>
    <x v="4"/>
    <n v="8"/>
    <n v="340.87"/>
  </r>
  <r>
    <x v="0"/>
    <x v="0"/>
    <x v="7"/>
    <x v="7"/>
    <x v="91"/>
    <x v="91"/>
    <x v="4"/>
    <n v="6"/>
    <n v="255.65"/>
  </r>
  <r>
    <x v="0"/>
    <x v="0"/>
    <x v="7"/>
    <x v="7"/>
    <x v="91"/>
    <x v="91"/>
    <x v="4"/>
    <n v="14"/>
    <n v="596.51"/>
  </r>
  <r>
    <x v="0"/>
    <x v="0"/>
    <x v="7"/>
    <x v="7"/>
    <x v="91"/>
    <x v="91"/>
    <x v="4"/>
    <n v="8"/>
    <n v="339.89"/>
  </r>
  <r>
    <x v="0"/>
    <x v="0"/>
    <x v="7"/>
    <x v="7"/>
    <x v="91"/>
    <x v="91"/>
    <x v="4"/>
    <n v="17"/>
    <n v="722.26"/>
  </r>
  <r>
    <x v="0"/>
    <x v="0"/>
    <x v="7"/>
    <x v="7"/>
    <x v="91"/>
    <x v="91"/>
    <x v="4"/>
    <n v="8"/>
    <n v="339.89"/>
  </r>
  <r>
    <x v="0"/>
    <x v="0"/>
    <x v="7"/>
    <x v="7"/>
    <x v="91"/>
    <x v="91"/>
    <x v="4"/>
    <n v="12"/>
    <n v="509.83"/>
  </r>
  <r>
    <x v="0"/>
    <x v="0"/>
    <x v="7"/>
    <x v="7"/>
    <x v="91"/>
    <x v="91"/>
    <x v="4"/>
    <n v="5"/>
    <n v="212.43"/>
  </r>
  <r>
    <x v="0"/>
    <x v="0"/>
    <x v="7"/>
    <x v="7"/>
    <x v="91"/>
    <x v="91"/>
    <x v="4"/>
    <n v="34"/>
    <n v="1444.52"/>
  </r>
  <r>
    <x v="0"/>
    <x v="0"/>
    <x v="7"/>
    <x v="7"/>
    <x v="92"/>
    <x v="92"/>
    <x v="5"/>
    <n v="1"/>
    <n v="2761.48"/>
  </r>
  <r>
    <x v="0"/>
    <x v="0"/>
    <x v="7"/>
    <x v="7"/>
    <x v="92"/>
    <x v="92"/>
    <x v="5"/>
    <n v="1"/>
    <n v="2974.87"/>
  </r>
  <r>
    <x v="0"/>
    <x v="0"/>
    <x v="7"/>
    <x v="7"/>
    <x v="92"/>
    <x v="92"/>
    <x v="5"/>
    <n v="1"/>
    <n v="3056.11"/>
  </r>
  <r>
    <x v="0"/>
    <x v="0"/>
    <x v="7"/>
    <x v="7"/>
    <x v="92"/>
    <x v="92"/>
    <x v="5"/>
    <n v="1"/>
    <n v="3056.11"/>
  </r>
  <r>
    <x v="0"/>
    <x v="0"/>
    <x v="7"/>
    <x v="7"/>
    <x v="92"/>
    <x v="92"/>
    <x v="5"/>
    <n v="1"/>
    <n v="3071.44"/>
  </r>
  <r>
    <x v="0"/>
    <x v="0"/>
    <x v="7"/>
    <x v="7"/>
    <x v="92"/>
    <x v="92"/>
    <x v="5"/>
    <n v="1"/>
    <n v="3072.45"/>
  </r>
  <r>
    <x v="0"/>
    <x v="0"/>
    <x v="7"/>
    <x v="7"/>
    <x v="93"/>
    <x v="93"/>
    <x v="2"/>
    <n v="2"/>
    <n v="658.9"/>
  </r>
  <r>
    <x v="0"/>
    <x v="0"/>
    <x v="7"/>
    <x v="7"/>
    <x v="93"/>
    <x v="93"/>
    <x v="2"/>
    <n v="2"/>
    <n v="658.24"/>
  </r>
  <r>
    <x v="0"/>
    <x v="0"/>
    <x v="7"/>
    <x v="7"/>
    <x v="94"/>
    <x v="94"/>
    <x v="2"/>
    <n v="9"/>
    <n v="6290.36"/>
  </r>
  <r>
    <x v="0"/>
    <x v="0"/>
    <x v="7"/>
    <x v="7"/>
    <x v="94"/>
    <x v="94"/>
    <x v="2"/>
    <n v="4"/>
    <n v="2795.72"/>
  </r>
  <r>
    <x v="0"/>
    <x v="0"/>
    <x v="7"/>
    <x v="7"/>
    <x v="95"/>
    <x v="95"/>
    <x v="2"/>
    <n v="1"/>
    <n v="104.99"/>
  </r>
  <r>
    <x v="0"/>
    <x v="0"/>
    <x v="7"/>
    <x v="7"/>
    <x v="95"/>
    <x v="95"/>
    <x v="2"/>
    <n v="1"/>
    <n v="104.99"/>
  </r>
  <r>
    <x v="0"/>
    <x v="0"/>
    <x v="7"/>
    <x v="7"/>
    <x v="95"/>
    <x v="95"/>
    <x v="2"/>
    <n v="2"/>
    <n v="209.98"/>
  </r>
  <r>
    <x v="0"/>
    <x v="0"/>
    <x v="7"/>
    <x v="7"/>
    <x v="96"/>
    <x v="96"/>
    <x v="2"/>
    <n v="4"/>
    <n v="420"/>
  </r>
  <r>
    <x v="0"/>
    <x v="0"/>
    <x v="7"/>
    <x v="7"/>
    <x v="96"/>
    <x v="96"/>
    <x v="2"/>
    <n v="2"/>
    <n v="210"/>
  </r>
  <r>
    <x v="0"/>
    <x v="0"/>
    <x v="7"/>
    <x v="7"/>
    <x v="96"/>
    <x v="96"/>
    <x v="2"/>
    <n v="1"/>
    <n v="105"/>
  </r>
  <r>
    <x v="0"/>
    <x v="0"/>
    <x v="7"/>
    <x v="7"/>
    <x v="96"/>
    <x v="96"/>
    <x v="2"/>
    <n v="3"/>
    <n v="315"/>
  </r>
  <r>
    <x v="0"/>
    <x v="0"/>
    <x v="7"/>
    <x v="7"/>
    <x v="96"/>
    <x v="96"/>
    <x v="2"/>
    <n v="3"/>
    <n v="315"/>
  </r>
  <r>
    <x v="0"/>
    <x v="0"/>
    <x v="7"/>
    <x v="7"/>
    <x v="96"/>
    <x v="96"/>
    <x v="2"/>
    <n v="1"/>
    <n v="107.11"/>
  </r>
  <r>
    <x v="0"/>
    <x v="0"/>
    <x v="7"/>
    <x v="7"/>
    <x v="96"/>
    <x v="96"/>
    <x v="2"/>
    <n v="3"/>
    <n v="316.48"/>
  </r>
  <r>
    <x v="0"/>
    <x v="0"/>
    <x v="7"/>
    <x v="7"/>
    <x v="97"/>
    <x v="97"/>
    <x v="2"/>
    <n v="1"/>
    <n v="14006.95"/>
  </r>
  <r>
    <x v="0"/>
    <x v="0"/>
    <x v="7"/>
    <x v="7"/>
    <x v="97"/>
    <x v="97"/>
    <x v="2"/>
    <n v="8"/>
    <n v="112055.63"/>
  </r>
  <r>
    <x v="0"/>
    <x v="0"/>
    <x v="7"/>
    <x v="7"/>
    <x v="97"/>
    <x v="97"/>
    <x v="2"/>
    <n v="4"/>
    <n v="55885.95"/>
  </r>
  <r>
    <x v="0"/>
    <x v="0"/>
    <x v="7"/>
    <x v="7"/>
    <x v="97"/>
    <x v="97"/>
    <x v="2"/>
    <n v="2"/>
    <n v="27942.98"/>
  </r>
  <r>
    <x v="0"/>
    <x v="0"/>
    <x v="7"/>
    <x v="7"/>
    <x v="97"/>
    <x v="97"/>
    <x v="2"/>
    <n v="1"/>
    <n v="13939.96"/>
  </r>
  <r>
    <x v="0"/>
    <x v="0"/>
    <x v="7"/>
    <x v="7"/>
    <x v="97"/>
    <x v="97"/>
    <x v="2"/>
    <n v="1"/>
    <n v="13939.97"/>
  </r>
  <r>
    <x v="0"/>
    <x v="0"/>
    <x v="7"/>
    <x v="7"/>
    <x v="97"/>
    <x v="97"/>
    <x v="2"/>
    <n v="1"/>
    <n v="13928.14"/>
  </r>
  <r>
    <x v="0"/>
    <x v="0"/>
    <x v="7"/>
    <x v="7"/>
    <x v="97"/>
    <x v="97"/>
    <x v="2"/>
    <n v="2"/>
    <n v="27856.28"/>
  </r>
  <r>
    <x v="0"/>
    <x v="0"/>
    <x v="7"/>
    <x v="7"/>
    <x v="97"/>
    <x v="97"/>
    <x v="2"/>
    <n v="1"/>
    <n v="13928.14"/>
  </r>
  <r>
    <x v="0"/>
    <x v="0"/>
    <x v="7"/>
    <x v="7"/>
    <x v="97"/>
    <x v="97"/>
    <x v="2"/>
    <n v="1"/>
    <n v="14493.15"/>
  </r>
  <r>
    <x v="0"/>
    <x v="0"/>
    <x v="7"/>
    <x v="7"/>
    <x v="97"/>
    <x v="97"/>
    <x v="2"/>
    <n v="2"/>
    <n v="28986.3"/>
  </r>
  <r>
    <x v="0"/>
    <x v="0"/>
    <x v="7"/>
    <x v="7"/>
    <x v="97"/>
    <x v="97"/>
    <x v="2"/>
    <n v="1"/>
    <n v="15986.64"/>
  </r>
  <r>
    <x v="0"/>
    <x v="0"/>
    <x v="7"/>
    <x v="7"/>
    <x v="97"/>
    <x v="97"/>
    <x v="2"/>
    <n v="6"/>
    <n v="95919.87"/>
  </r>
  <r>
    <x v="0"/>
    <x v="0"/>
    <x v="7"/>
    <x v="7"/>
    <x v="97"/>
    <x v="97"/>
    <x v="2"/>
    <n v="1"/>
    <n v="16188.15"/>
  </r>
  <r>
    <x v="0"/>
    <x v="0"/>
    <x v="7"/>
    <x v="7"/>
    <x v="97"/>
    <x v="97"/>
    <x v="2"/>
    <n v="8"/>
    <n v="129505.17"/>
  </r>
  <r>
    <x v="0"/>
    <x v="0"/>
    <x v="7"/>
    <x v="7"/>
    <x v="97"/>
    <x v="97"/>
    <x v="2"/>
    <n v="1"/>
    <n v="16188.15"/>
  </r>
  <r>
    <x v="0"/>
    <x v="0"/>
    <x v="7"/>
    <x v="7"/>
    <x v="97"/>
    <x v="97"/>
    <x v="2"/>
    <n v="3"/>
    <n v="48564.44"/>
  </r>
  <r>
    <x v="0"/>
    <x v="0"/>
    <x v="7"/>
    <x v="7"/>
    <x v="97"/>
    <x v="97"/>
    <x v="2"/>
    <n v="3"/>
    <n v="48564.44"/>
  </r>
  <r>
    <x v="0"/>
    <x v="0"/>
    <x v="7"/>
    <x v="7"/>
    <x v="97"/>
    <x v="97"/>
    <x v="2"/>
    <n v="2"/>
    <n v="32071.18"/>
  </r>
  <r>
    <x v="0"/>
    <x v="0"/>
    <x v="7"/>
    <x v="7"/>
    <x v="97"/>
    <x v="97"/>
    <x v="2"/>
    <n v="2"/>
    <n v="32071.17"/>
  </r>
  <r>
    <x v="0"/>
    <x v="0"/>
    <x v="7"/>
    <x v="7"/>
    <x v="97"/>
    <x v="97"/>
    <x v="2"/>
    <n v="5"/>
    <n v="80043.820000000007"/>
  </r>
  <r>
    <x v="0"/>
    <x v="0"/>
    <x v="7"/>
    <x v="7"/>
    <x v="97"/>
    <x v="97"/>
    <x v="2"/>
    <n v="3"/>
    <n v="48026.3"/>
  </r>
  <r>
    <x v="0"/>
    <x v="0"/>
    <x v="7"/>
    <x v="7"/>
    <x v="98"/>
    <x v="98"/>
    <x v="2"/>
    <n v="13"/>
    <n v="625.97"/>
  </r>
  <r>
    <x v="0"/>
    <x v="0"/>
    <x v="7"/>
    <x v="7"/>
    <x v="98"/>
    <x v="98"/>
    <x v="2"/>
    <n v="15"/>
    <n v="722.28"/>
  </r>
  <r>
    <x v="0"/>
    <x v="0"/>
    <x v="7"/>
    <x v="7"/>
    <x v="98"/>
    <x v="98"/>
    <x v="2"/>
    <n v="36"/>
    <n v="1733.47"/>
  </r>
  <r>
    <x v="0"/>
    <x v="0"/>
    <x v="7"/>
    <x v="7"/>
    <x v="98"/>
    <x v="98"/>
    <x v="2"/>
    <n v="8"/>
    <n v="385.22"/>
  </r>
  <r>
    <x v="0"/>
    <x v="0"/>
    <x v="7"/>
    <x v="7"/>
    <x v="98"/>
    <x v="98"/>
    <x v="2"/>
    <n v="7"/>
    <n v="337.06"/>
  </r>
  <r>
    <x v="0"/>
    <x v="0"/>
    <x v="7"/>
    <x v="7"/>
    <x v="98"/>
    <x v="98"/>
    <x v="2"/>
    <n v="1"/>
    <n v="48.15"/>
  </r>
  <r>
    <x v="0"/>
    <x v="0"/>
    <x v="7"/>
    <x v="7"/>
    <x v="98"/>
    <x v="98"/>
    <x v="2"/>
    <n v="14"/>
    <n v="674.13"/>
  </r>
  <r>
    <x v="0"/>
    <x v="0"/>
    <x v="7"/>
    <x v="7"/>
    <x v="98"/>
    <x v="98"/>
    <x v="2"/>
    <n v="36"/>
    <n v="1733.47"/>
  </r>
  <r>
    <x v="0"/>
    <x v="0"/>
    <x v="7"/>
    <x v="7"/>
    <x v="98"/>
    <x v="98"/>
    <x v="2"/>
    <n v="7"/>
    <n v="337.06"/>
  </r>
  <r>
    <x v="0"/>
    <x v="0"/>
    <x v="7"/>
    <x v="7"/>
    <x v="98"/>
    <x v="98"/>
    <x v="2"/>
    <n v="15"/>
    <n v="722.28"/>
  </r>
  <r>
    <x v="0"/>
    <x v="0"/>
    <x v="7"/>
    <x v="7"/>
    <x v="98"/>
    <x v="98"/>
    <x v="2"/>
    <n v="14"/>
    <n v="674.13"/>
  </r>
  <r>
    <x v="0"/>
    <x v="0"/>
    <x v="7"/>
    <x v="7"/>
    <x v="98"/>
    <x v="98"/>
    <x v="2"/>
    <n v="1"/>
    <n v="48.15"/>
  </r>
  <r>
    <x v="0"/>
    <x v="0"/>
    <x v="7"/>
    <x v="7"/>
    <x v="98"/>
    <x v="98"/>
    <x v="2"/>
    <n v="36"/>
    <n v="1733.47"/>
  </r>
  <r>
    <x v="0"/>
    <x v="0"/>
    <x v="7"/>
    <x v="7"/>
    <x v="98"/>
    <x v="98"/>
    <x v="2"/>
    <n v="1"/>
    <n v="48.15"/>
  </r>
  <r>
    <x v="0"/>
    <x v="0"/>
    <x v="7"/>
    <x v="7"/>
    <x v="98"/>
    <x v="98"/>
    <x v="2"/>
    <n v="7"/>
    <n v="337.06"/>
  </r>
  <r>
    <x v="0"/>
    <x v="0"/>
    <x v="7"/>
    <x v="7"/>
    <x v="98"/>
    <x v="98"/>
    <x v="2"/>
    <n v="10"/>
    <n v="481.52"/>
  </r>
  <r>
    <x v="0"/>
    <x v="0"/>
    <x v="7"/>
    <x v="7"/>
    <x v="98"/>
    <x v="98"/>
    <x v="2"/>
    <n v="15"/>
    <n v="722.28"/>
  </r>
  <r>
    <x v="0"/>
    <x v="0"/>
    <x v="7"/>
    <x v="7"/>
    <x v="98"/>
    <x v="98"/>
    <x v="2"/>
    <n v="14"/>
    <n v="674.13"/>
  </r>
  <r>
    <x v="0"/>
    <x v="0"/>
    <x v="7"/>
    <x v="7"/>
    <x v="98"/>
    <x v="98"/>
    <x v="2"/>
    <n v="8"/>
    <n v="385.22"/>
  </r>
  <r>
    <x v="0"/>
    <x v="0"/>
    <x v="7"/>
    <x v="7"/>
    <x v="98"/>
    <x v="98"/>
    <x v="2"/>
    <n v="7"/>
    <n v="337.06"/>
  </r>
  <r>
    <x v="0"/>
    <x v="0"/>
    <x v="7"/>
    <x v="7"/>
    <x v="98"/>
    <x v="98"/>
    <x v="2"/>
    <n v="1"/>
    <n v="48.15"/>
  </r>
  <r>
    <x v="0"/>
    <x v="0"/>
    <x v="7"/>
    <x v="7"/>
    <x v="98"/>
    <x v="98"/>
    <x v="2"/>
    <n v="15"/>
    <n v="722.28"/>
  </r>
  <r>
    <x v="0"/>
    <x v="0"/>
    <x v="7"/>
    <x v="7"/>
    <x v="98"/>
    <x v="98"/>
    <x v="2"/>
    <n v="36"/>
    <n v="1733.47"/>
  </r>
  <r>
    <x v="0"/>
    <x v="0"/>
    <x v="7"/>
    <x v="7"/>
    <x v="98"/>
    <x v="98"/>
    <x v="2"/>
    <n v="26"/>
    <n v="1251.95"/>
  </r>
  <r>
    <x v="0"/>
    <x v="0"/>
    <x v="7"/>
    <x v="7"/>
    <x v="98"/>
    <x v="98"/>
    <x v="2"/>
    <n v="15"/>
    <n v="722.98"/>
  </r>
  <r>
    <x v="0"/>
    <x v="0"/>
    <x v="7"/>
    <x v="7"/>
    <x v="98"/>
    <x v="98"/>
    <x v="2"/>
    <n v="15"/>
    <n v="722.98"/>
  </r>
  <r>
    <x v="0"/>
    <x v="0"/>
    <x v="7"/>
    <x v="7"/>
    <x v="98"/>
    <x v="98"/>
    <x v="2"/>
    <n v="36"/>
    <n v="1735.15"/>
  </r>
  <r>
    <x v="0"/>
    <x v="0"/>
    <x v="7"/>
    <x v="7"/>
    <x v="98"/>
    <x v="98"/>
    <x v="2"/>
    <n v="36"/>
    <n v="1735.15"/>
  </r>
  <r>
    <x v="0"/>
    <x v="0"/>
    <x v="7"/>
    <x v="7"/>
    <x v="98"/>
    <x v="98"/>
    <x v="2"/>
    <n v="1"/>
    <n v="48.2"/>
  </r>
  <r>
    <x v="0"/>
    <x v="0"/>
    <x v="7"/>
    <x v="7"/>
    <x v="98"/>
    <x v="98"/>
    <x v="2"/>
    <n v="7"/>
    <n v="337.39"/>
  </r>
  <r>
    <x v="0"/>
    <x v="0"/>
    <x v="7"/>
    <x v="7"/>
    <x v="98"/>
    <x v="98"/>
    <x v="2"/>
    <n v="1"/>
    <n v="48.2"/>
  </r>
  <r>
    <x v="0"/>
    <x v="0"/>
    <x v="7"/>
    <x v="7"/>
    <x v="98"/>
    <x v="98"/>
    <x v="2"/>
    <n v="7"/>
    <n v="337.39"/>
  </r>
  <r>
    <x v="0"/>
    <x v="0"/>
    <x v="7"/>
    <x v="7"/>
    <x v="99"/>
    <x v="99"/>
    <x v="2"/>
    <n v="2"/>
    <n v="4516.5200000000004"/>
  </r>
  <r>
    <x v="0"/>
    <x v="0"/>
    <x v="7"/>
    <x v="7"/>
    <x v="100"/>
    <x v="100"/>
    <x v="4"/>
    <n v="1"/>
    <n v="1158"/>
  </r>
  <r>
    <x v="0"/>
    <x v="0"/>
    <x v="7"/>
    <x v="7"/>
    <x v="100"/>
    <x v="100"/>
    <x v="4"/>
    <n v="12"/>
    <n v="13896"/>
  </r>
  <r>
    <x v="0"/>
    <x v="0"/>
    <x v="7"/>
    <x v="7"/>
    <x v="100"/>
    <x v="100"/>
    <x v="4"/>
    <n v="7"/>
    <n v="3626"/>
  </r>
  <r>
    <x v="0"/>
    <x v="0"/>
    <x v="7"/>
    <x v="7"/>
    <x v="101"/>
    <x v="101"/>
    <x v="4"/>
    <n v="1"/>
    <n v="1785"/>
  </r>
  <r>
    <x v="0"/>
    <x v="0"/>
    <x v="7"/>
    <x v="7"/>
    <x v="101"/>
    <x v="101"/>
    <x v="4"/>
    <n v="1"/>
    <n v="1785"/>
  </r>
  <r>
    <x v="0"/>
    <x v="0"/>
    <x v="7"/>
    <x v="7"/>
    <x v="101"/>
    <x v="101"/>
    <x v="4"/>
    <n v="1"/>
    <n v="2314.3000000000002"/>
  </r>
  <r>
    <x v="0"/>
    <x v="0"/>
    <x v="7"/>
    <x v="7"/>
    <x v="101"/>
    <x v="101"/>
    <x v="4"/>
    <n v="1"/>
    <n v="2159.87"/>
  </r>
  <r>
    <x v="0"/>
    <x v="0"/>
    <x v="7"/>
    <x v="7"/>
    <x v="102"/>
    <x v="102"/>
    <x v="2"/>
    <n v="12"/>
    <n v="209.04"/>
  </r>
  <r>
    <x v="0"/>
    <x v="0"/>
    <x v="7"/>
    <x v="7"/>
    <x v="102"/>
    <x v="102"/>
    <x v="2"/>
    <n v="8"/>
    <n v="139.36000000000001"/>
  </r>
  <r>
    <x v="0"/>
    <x v="0"/>
    <x v="7"/>
    <x v="7"/>
    <x v="102"/>
    <x v="102"/>
    <x v="2"/>
    <n v="1"/>
    <n v="17.420000000000002"/>
  </r>
  <r>
    <x v="0"/>
    <x v="0"/>
    <x v="7"/>
    <x v="7"/>
    <x v="102"/>
    <x v="102"/>
    <x v="2"/>
    <n v="10"/>
    <n v="174.2"/>
  </r>
  <r>
    <x v="0"/>
    <x v="0"/>
    <x v="7"/>
    <x v="7"/>
    <x v="102"/>
    <x v="102"/>
    <x v="2"/>
    <n v="8"/>
    <n v="140.16999999999999"/>
  </r>
  <r>
    <x v="0"/>
    <x v="0"/>
    <x v="7"/>
    <x v="7"/>
    <x v="102"/>
    <x v="102"/>
    <x v="2"/>
    <n v="1"/>
    <n v="17.52"/>
  </r>
  <r>
    <x v="0"/>
    <x v="0"/>
    <x v="7"/>
    <x v="7"/>
    <x v="102"/>
    <x v="102"/>
    <x v="2"/>
    <n v="12"/>
    <n v="210.25"/>
  </r>
  <r>
    <x v="0"/>
    <x v="0"/>
    <x v="7"/>
    <x v="7"/>
    <x v="102"/>
    <x v="102"/>
    <x v="2"/>
    <n v="11"/>
    <n v="192.73"/>
  </r>
  <r>
    <x v="0"/>
    <x v="0"/>
    <x v="7"/>
    <x v="7"/>
    <x v="102"/>
    <x v="102"/>
    <x v="2"/>
    <n v="12"/>
    <n v="210.86"/>
  </r>
  <r>
    <x v="0"/>
    <x v="0"/>
    <x v="7"/>
    <x v="7"/>
    <x v="102"/>
    <x v="102"/>
    <x v="2"/>
    <n v="1"/>
    <n v="17.57"/>
  </r>
  <r>
    <x v="0"/>
    <x v="0"/>
    <x v="7"/>
    <x v="7"/>
    <x v="102"/>
    <x v="102"/>
    <x v="2"/>
    <n v="8"/>
    <n v="140.57"/>
  </r>
  <r>
    <x v="0"/>
    <x v="0"/>
    <x v="7"/>
    <x v="7"/>
    <x v="102"/>
    <x v="102"/>
    <x v="2"/>
    <n v="10"/>
    <n v="175.71"/>
  </r>
  <r>
    <x v="0"/>
    <x v="0"/>
    <x v="7"/>
    <x v="7"/>
    <x v="102"/>
    <x v="102"/>
    <x v="2"/>
    <n v="7"/>
    <n v="123"/>
  </r>
  <r>
    <x v="0"/>
    <x v="0"/>
    <x v="7"/>
    <x v="7"/>
    <x v="102"/>
    <x v="102"/>
    <x v="2"/>
    <n v="10"/>
    <n v="210.02"/>
  </r>
  <r>
    <x v="0"/>
    <x v="0"/>
    <x v="7"/>
    <x v="7"/>
    <x v="102"/>
    <x v="102"/>
    <x v="2"/>
    <n v="2"/>
    <n v="42"/>
  </r>
  <r>
    <x v="0"/>
    <x v="0"/>
    <x v="7"/>
    <x v="7"/>
    <x v="102"/>
    <x v="102"/>
    <x v="2"/>
    <n v="2"/>
    <n v="31.74"/>
  </r>
  <r>
    <x v="0"/>
    <x v="0"/>
    <x v="7"/>
    <x v="7"/>
    <x v="102"/>
    <x v="102"/>
    <x v="2"/>
    <n v="2"/>
    <n v="31.74"/>
  </r>
  <r>
    <x v="0"/>
    <x v="0"/>
    <x v="7"/>
    <x v="7"/>
    <x v="102"/>
    <x v="102"/>
    <x v="2"/>
    <n v="11"/>
    <n v="174.56"/>
  </r>
  <r>
    <x v="0"/>
    <x v="0"/>
    <x v="7"/>
    <x v="7"/>
    <x v="102"/>
    <x v="102"/>
    <x v="2"/>
    <n v="8"/>
    <n v="126.95"/>
  </r>
  <r>
    <x v="0"/>
    <x v="0"/>
    <x v="7"/>
    <x v="7"/>
    <x v="102"/>
    <x v="102"/>
    <x v="2"/>
    <n v="2"/>
    <n v="31.74"/>
  </r>
  <r>
    <x v="0"/>
    <x v="0"/>
    <x v="7"/>
    <x v="7"/>
    <x v="102"/>
    <x v="102"/>
    <x v="2"/>
    <n v="11"/>
    <n v="174.56"/>
  </r>
  <r>
    <x v="0"/>
    <x v="0"/>
    <x v="7"/>
    <x v="7"/>
    <x v="102"/>
    <x v="102"/>
    <x v="2"/>
    <n v="1"/>
    <n v="14.42"/>
  </r>
  <r>
    <x v="0"/>
    <x v="0"/>
    <x v="7"/>
    <x v="7"/>
    <x v="102"/>
    <x v="102"/>
    <x v="2"/>
    <n v="2"/>
    <n v="28.84"/>
  </r>
  <r>
    <x v="0"/>
    <x v="0"/>
    <x v="7"/>
    <x v="7"/>
    <x v="102"/>
    <x v="102"/>
    <x v="2"/>
    <n v="10"/>
    <n v="144.19"/>
  </r>
  <r>
    <x v="0"/>
    <x v="0"/>
    <x v="7"/>
    <x v="7"/>
    <x v="102"/>
    <x v="102"/>
    <x v="2"/>
    <n v="2"/>
    <n v="28.46"/>
  </r>
  <r>
    <x v="0"/>
    <x v="0"/>
    <x v="7"/>
    <x v="7"/>
    <x v="102"/>
    <x v="102"/>
    <x v="2"/>
    <n v="2"/>
    <n v="28.46"/>
  </r>
  <r>
    <x v="0"/>
    <x v="0"/>
    <x v="7"/>
    <x v="7"/>
    <x v="103"/>
    <x v="103"/>
    <x v="2"/>
    <n v="37"/>
    <n v="767.77"/>
  </r>
  <r>
    <x v="0"/>
    <x v="0"/>
    <x v="7"/>
    <x v="7"/>
    <x v="103"/>
    <x v="103"/>
    <x v="2"/>
    <n v="5"/>
    <n v="103.75"/>
  </r>
  <r>
    <x v="0"/>
    <x v="0"/>
    <x v="7"/>
    <x v="7"/>
    <x v="103"/>
    <x v="103"/>
    <x v="2"/>
    <n v="12"/>
    <n v="249.01"/>
  </r>
  <r>
    <x v="0"/>
    <x v="0"/>
    <x v="7"/>
    <x v="7"/>
    <x v="103"/>
    <x v="103"/>
    <x v="2"/>
    <n v="37"/>
    <n v="736.42"/>
  </r>
  <r>
    <x v="0"/>
    <x v="0"/>
    <x v="7"/>
    <x v="7"/>
    <x v="103"/>
    <x v="103"/>
    <x v="2"/>
    <n v="5"/>
    <n v="99.52"/>
  </r>
  <r>
    <x v="0"/>
    <x v="0"/>
    <x v="7"/>
    <x v="7"/>
    <x v="103"/>
    <x v="103"/>
    <x v="2"/>
    <n v="10"/>
    <n v="199.03"/>
  </r>
  <r>
    <x v="0"/>
    <x v="0"/>
    <x v="7"/>
    <x v="7"/>
    <x v="103"/>
    <x v="103"/>
    <x v="2"/>
    <n v="11"/>
    <n v="218.93"/>
  </r>
  <r>
    <x v="0"/>
    <x v="0"/>
    <x v="7"/>
    <x v="7"/>
    <x v="103"/>
    <x v="103"/>
    <x v="2"/>
    <n v="12"/>
    <n v="231.43"/>
  </r>
  <r>
    <x v="0"/>
    <x v="0"/>
    <x v="7"/>
    <x v="7"/>
    <x v="103"/>
    <x v="103"/>
    <x v="2"/>
    <n v="5"/>
    <n v="96.43"/>
  </r>
  <r>
    <x v="0"/>
    <x v="0"/>
    <x v="7"/>
    <x v="7"/>
    <x v="103"/>
    <x v="103"/>
    <x v="2"/>
    <n v="35"/>
    <n v="675.01"/>
  </r>
  <r>
    <x v="0"/>
    <x v="0"/>
    <x v="7"/>
    <x v="7"/>
    <x v="103"/>
    <x v="103"/>
    <x v="2"/>
    <n v="10"/>
    <n v="190.85"/>
  </r>
  <r>
    <x v="0"/>
    <x v="0"/>
    <x v="7"/>
    <x v="7"/>
    <x v="103"/>
    <x v="103"/>
    <x v="2"/>
    <n v="35"/>
    <n v="667.98"/>
  </r>
  <r>
    <x v="0"/>
    <x v="0"/>
    <x v="7"/>
    <x v="7"/>
    <x v="103"/>
    <x v="103"/>
    <x v="2"/>
    <n v="10"/>
    <n v="166.82"/>
  </r>
  <r>
    <x v="0"/>
    <x v="0"/>
    <x v="7"/>
    <x v="7"/>
    <x v="103"/>
    <x v="103"/>
    <x v="2"/>
    <n v="11"/>
    <n v="183.51"/>
  </r>
  <r>
    <x v="0"/>
    <x v="0"/>
    <x v="7"/>
    <x v="7"/>
    <x v="103"/>
    <x v="103"/>
    <x v="2"/>
    <n v="8"/>
    <n v="133.46"/>
  </r>
  <r>
    <x v="0"/>
    <x v="0"/>
    <x v="7"/>
    <x v="7"/>
    <x v="103"/>
    <x v="103"/>
    <x v="2"/>
    <n v="11"/>
    <n v="183.51"/>
  </r>
  <r>
    <x v="0"/>
    <x v="0"/>
    <x v="7"/>
    <x v="7"/>
    <x v="103"/>
    <x v="103"/>
    <x v="2"/>
    <n v="6"/>
    <n v="90.62"/>
  </r>
  <r>
    <x v="0"/>
    <x v="0"/>
    <x v="7"/>
    <x v="7"/>
    <x v="104"/>
    <x v="104"/>
    <x v="2"/>
    <n v="6"/>
    <n v="202.46"/>
  </r>
  <r>
    <x v="0"/>
    <x v="0"/>
    <x v="7"/>
    <x v="7"/>
    <x v="104"/>
    <x v="104"/>
    <x v="2"/>
    <n v="3"/>
    <n v="101.23"/>
  </r>
  <r>
    <x v="0"/>
    <x v="0"/>
    <x v="7"/>
    <x v="7"/>
    <x v="104"/>
    <x v="104"/>
    <x v="2"/>
    <n v="3"/>
    <n v="101.23"/>
  </r>
  <r>
    <x v="0"/>
    <x v="0"/>
    <x v="7"/>
    <x v="7"/>
    <x v="104"/>
    <x v="104"/>
    <x v="2"/>
    <n v="8"/>
    <n v="269.94"/>
  </r>
  <r>
    <x v="0"/>
    <x v="0"/>
    <x v="7"/>
    <x v="7"/>
    <x v="104"/>
    <x v="104"/>
    <x v="2"/>
    <n v="12"/>
    <n v="404.91"/>
  </r>
  <r>
    <x v="0"/>
    <x v="0"/>
    <x v="7"/>
    <x v="7"/>
    <x v="104"/>
    <x v="104"/>
    <x v="2"/>
    <n v="10"/>
    <n v="337.43"/>
  </r>
  <r>
    <x v="0"/>
    <x v="0"/>
    <x v="7"/>
    <x v="7"/>
    <x v="104"/>
    <x v="104"/>
    <x v="2"/>
    <n v="8"/>
    <n v="244.22"/>
  </r>
  <r>
    <x v="0"/>
    <x v="0"/>
    <x v="7"/>
    <x v="7"/>
    <x v="104"/>
    <x v="104"/>
    <x v="2"/>
    <n v="2"/>
    <n v="61.05"/>
  </r>
  <r>
    <x v="0"/>
    <x v="0"/>
    <x v="7"/>
    <x v="7"/>
    <x v="104"/>
    <x v="104"/>
    <x v="2"/>
    <n v="11"/>
    <n v="335.8"/>
  </r>
  <r>
    <x v="0"/>
    <x v="0"/>
    <x v="7"/>
    <x v="7"/>
    <x v="104"/>
    <x v="104"/>
    <x v="2"/>
    <n v="12"/>
    <n v="366.33"/>
  </r>
  <r>
    <x v="0"/>
    <x v="0"/>
    <x v="7"/>
    <x v="7"/>
    <x v="104"/>
    <x v="104"/>
    <x v="2"/>
    <n v="3"/>
    <n v="91.58"/>
  </r>
  <r>
    <x v="0"/>
    <x v="0"/>
    <x v="7"/>
    <x v="7"/>
    <x v="104"/>
    <x v="104"/>
    <x v="2"/>
    <n v="8"/>
    <n v="244.22"/>
  </r>
  <r>
    <x v="0"/>
    <x v="0"/>
    <x v="7"/>
    <x v="7"/>
    <x v="104"/>
    <x v="104"/>
    <x v="2"/>
    <n v="10"/>
    <n v="298.25"/>
  </r>
  <r>
    <x v="0"/>
    <x v="0"/>
    <x v="7"/>
    <x v="7"/>
    <x v="104"/>
    <x v="104"/>
    <x v="2"/>
    <n v="7"/>
    <n v="208.78"/>
  </r>
  <r>
    <x v="0"/>
    <x v="0"/>
    <x v="7"/>
    <x v="7"/>
    <x v="104"/>
    <x v="104"/>
    <x v="2"/>
    <n v="10"/>
    <n v="298.25"/>
  </r>
  <r>
    <x v="0"/>
    <x v="0"/>
    <x v="7"/>
    <x v="7"/>
    <x v="104"/>
    <x v="104"/>
    <x v="2"/>
    <n v="11"/>
    <n v="328.08"/>
  </r>
  <r>
    <x v="0"/>
    <x v="0"/>
    <x v="7"/>
    <x v="7"/>
    <x v="104"/>
    <x v="104"/>
    <x v="2"/>
    <n v="7"/>
    <n v="208.78"/>
  </r>
  <r>
    <x v="0"/>
    <x v="0"/>
    <x v="7"/>
    <x v="7"/>
    <x v="104"/>
    <x v="104"/>
    <x v="2"/>
    <n v="7"/>
    <n v="215.73"/>
  </r>
  <r>
    <x v="0"/>
    <x v="0"/>
    <x v="7"/>
    <x v="7"/>
    <x v="104"/>
    <x v="104"/>
    <x v="2"/>
    <n v="8"/>
    <n v="246.55"/>
  </r>
  <r>
    <x v="0"/>
    <x v="0"/>
    <x v="7"/>
    <x v="7"/>
    <x v="104"/>
    <x v="104"/>
    <x v="2"/>
    <n v="1"/>
    <n v="30.82"/>
  </r>
  <r>
    <x v="0"/>
    <x v="0"/>
    <x v="7"/>
    <x v="7"/>
    <x v="104"/>
    <x v="104"/>
    <x v="2"/>
    <n v="7"/>
    <n v="215.73"/>
  </r>
  <r>
    <x v="0"/>
    <x v="0"/>
    <x v="7"/>
    <x v="7"/>
    <x v="104"/>
    <x v="104"/>
    <x v="2"/>
    <n v="11"/>
    <n v="339.01"/>
  </r>
  <r>
    <x v="0"/>
    <x v="0"/>
    <x v="7"/>
    <x v="7"/>
    <x v="104"/>
    <x v="104"/>
    <x v="2"/>
    <n v="2"/>
    <n v="60.58"/>
  </r>
  <r>
    <x v="0"/>
    <x v="0"/>
    <x v="7"/>
    <x v="7"/>
    <x v="104"/>
    <x v="104"/>
    <x v="2"/>
    <n v="7"/>
    <n v="212.04"/>
  </r>
  <r>
    <x v="0"/>
    <x v="0"/>
    <x v="7"/>
    <x v="7"/>
    <x v="104"/>
    <x v="104"/>
    <x v="2"/>
    <n v="7"/>
    <n v="212.04"/>
  </r>
  <r>
    <x v="0"/>
    <x v="0"/>
    <x v="7"/>
    <x v="7"/>
    <x v="104"/>
    <x v="104"/>
    <x v="2"/>
    <n v="7"/>
    <n v="210.14"/>
  </r>
  <r>
    <x v="0"/>
    <x v="0"/>
    <x v="7"/>
    <x v="7"/>
    <x v="105"/>
    <x v="105"/>
    <x v="2"/>
    <n v="1"/>
    <n v="20987.35"/>
  </r>
  <r>
    <x v="0"/>
    <x v="0"/>
    <x v="7"/>
    <x v="7"/>
    <x v="105"/>
    <x v="105"/>
    <x v="2"/>
    <n v="5"/>
    <n v="104936.75"/>
  </r>
  <r>
    <x v="0"/>
    <x v="0"/>
    <x v="7"/>
    <x v="7"/>
    <x v="105"/>
    <x v="105"/>
    <x v="2"/>
    <n v="1"/>
    <n v="20987.35"/>
  </r>
  <r>
    <x v="0"/>
    <x v="0"/>
    <x v="7"/>
    <x v="7"/>
    <x v="105"/>
    <x v="105"/>
    <x v="2"/>
    <n v="3"/>
    <n v="62962.06"/>
  </r>
  <r>
    <x v="0"/>
    <x v="0"/>
    <x v="7"/>
    <x v="7"/>
    <x v="105"/>
    <x v="105"/>
    <x v="2"/>
    <n v="1"/>
    <n v="20987.35"/>
  </r>
  <r>
    <x v="0"/>
    <x v="0"/>
    <x v="7"/>
    <x v="7"/>
    <x v="105"/>
    <x v="105"/>
    <x v="2"/>
    <n v="7"/>
    <n v="157834.92000000001"/>
  </r>
  <r>
    <x v="0"/>
    <x v="0"/>
    <x v="7"/>
    <x v="7"/>
    <x v="105"/>
    <x v="105"/>
    <x v="2"/>
    <n v="5"/>
    <n v="112739.23"/>
  </r>
  <r>
    <x v="0"/>
    <x v="0"/>
    <x v="7"/>
    <x v="7"/>
    <x v="106"/>
    <x v="106"/>
    <x v="2"/>
    <n v="2"/>
    <n v="58.7"/>
  </r>
  <r>
    <x v="0"/>
    <x v="0"/>
    <x v="7"/>
    <x v="7"/>
    <x v="106"/>
    <x v="106"/>
    <x v="2"/>
    <n v="2"/>
    <n v="58.7"/>
  </r>
  <r>
    <x v="0"/>
    <x v="0"/>
    <x v="7"/>
    <x v="7"/>
    <x v="106"/>
    <x v="106"/>
    <x v="2"/>
    <n v="1"/>
    <n v="27.86"/>
  </r>
  <r>
    <x v="0"/>
    <x v="0"/>
    <x v="7"/>
    <x v="7"/>
    <x v="106"/>
    <x v="106"/>
    <x v="2"/>
    <n v="15"/>
    <n v="417.97"/>
  </r>
  <r>
    <x v="0"/>
    <x v="0"/>
    <x v="7"/>
    <x v="7"/>
    <x v="106"/>
    <x v="106"/>
    <x v="2"/>
    <n v="1"/>
    <n v="27.86"/>
  </r>
  <r>
    <x v="0"/>
    <x v="0"/>
    <x v="7"/>
    <x v="7"/>
    <x v="106"/>
    <x v="106"/>
    <x v="2"/>
    <n v="13"/>
    <n v="362.24"/>
  </r>
  <r>
    <x v="0"/>
    <x v="0"/>
    <x v="7"/>
    <x v="7"/>
    <x v="106"/>
    <x v="106"/>
    <x v="2"/>
    <n v="13"/>
    <n v="362.24"/>
  </r>
  <r>
    <x v="0"/>
    <x v="0"/>
    <x v="7"/>
    <x v="7"/>
    <x v="106"/>
    <x v="106"/>
    <x v="2"/>
    <n v="1"/>
    <n v="26.65"/>
  </r>
  <r>
    <x v="0"/>
    <x v="0"/>
    <x v="7"/>
    <x v="7"/>
    <x v="106"/>
    <x v="106"/>
    <x v="2"/>
    <n v="13"/>
    <n v="346.49"/>
  </r>
  <r>
    <x v="0"/>
    <x v="0"/>
    <x v="7"/>
    <x v="7"/>
    <x v="106"/>
    <x v="106"/>
    <x v="2"/>
    <n v="1"/>
    <n v="21.02"/>
  </r>
  <r>
    <x v="0"/>
    <x v="0"/>
    <x v="7"/>
    <x v="7"/>
    <x v="106"/>
    <x v="106"/>
    <x v="2"/>
    <n v="1"/>
    <n v="20.02"/>
  </r>
  <r>
    <x v="0"/>
    <x v="0"/>
    <x v="7"/>
    <x v="7"/>
    <x v="106"/>
    <x v="106"/>
    <x v="2"/>
    <n v="1"/>
    <n v="20.02"/>
  </r>
  <r>
    <x v="0"/>
    <x v="0"/>
    <x v="7"/>
    <x v="7"/>
    <x v="106"/>
    <x v="106"/>
    <x v="2"/>
    <n v="1"/>
    <n v="20.02"/>
  </r>
  <r>
    <x v="0"/>
    <x v="0"/>
    <x v="7"/>
    <x v="7"/>
    <x v="106"/>
    <x v="106"/>
    <x v="2"/>
    <n v="1"/>
    <n v="20.02"/>
  </r>
  <r>
    <x v="0"/>
    <x v="0"/>
    <x v="7"/>
    <x v="7"/>
    <x v="107"/>
    <x v="107"/>
    <x v="2"/>
    <n v="1"/>
    <n v="24.95"/>
  </r>
  <r>
    <x v="0"/>
    <x v="0"/>
    <x v="7"/>
    <x v="7"/>
    <x v="107"/>
    <x v="107"/>
    <x v="2"/>
    <n v="1"/>
    <n v="24.76"/>
  </r>
  <r>
    <x v="0"/>
    <x v="0"/>
    <x v="7"/>
    <x v="7"/>
    <x v="107"/>
    <x v="107"/>
    <x v="2"/>
    <n v="1"/>
    <n v="24.36"/>
  </r>
  <r>
    <x v="0"/>
    <x v="0"/>
    <x v="7"/>
    <x v="7"/>
    <x v="107"/>
    <x v="107"/>
    <x v="2"/>
    <n v="1"/>
    <n v="23.99"/>
  </r>
  <r>
    <x v="0"/>
    <x v="0"/>
    <x v="7"/>
    <x v="7"/>
    <x v="107"/>
    <x v="107"/>
    <x v="2"/>
    <n v="1"/>
    <n v="23.79"/>
  </r>
  <r>
    <x v="0"/>
    <x v="0"/>
    <x v="7"/>
    <x v="7"/>
    <x v="107"/>
    <x v="107"/>
    <x v="2"/>
    <n v="1"/>
    <n v="27.72"/>
  </r>
  <r>
    <x v="0"/>
    <x v="0"/>
    <x v="7"/>
    <x v="7"/>
    <x v="107"/>
    <x v="107"/>
    <x v="2"/>
    <n v="1"/>
    <n v="27.72"/>
  </r>
  <r>
    <x v="0"/>
    <x v="0"/>
    <x v="7"/>
    <x v="7"/>
    <x v="107"/>
    <x v="107"/>
    <x v="2"/>
    <n v="1"/>
    <n v="29.48"/>
  </r>
  <r>
    <x v="0"/>
    <x v="0"/>
    <x v="7"/>
    <x v="7"/>
    <x v="107"/>
    <x v="107"/>
    <x v="2"/>
    <n v="5"/>
    <n v="127"/>
  </r>
  <r>
    <x v="0"/>
    <x v="0"/>
    <x v="7"/>
    <x v="7"/>
    <x v="108"/>
    <x v="108"/>
    <x v="2"/>
    <n v="2"/>
    <n v="237.85"/>
  </r>
  <r>
    <x v="0"/>
    <x v="0"/>
    <x v="7"/>
    <x v="7"/>
    <x v="108"/>
    <x v="108"/>
    <x v="2"/>
    <n v="4"/>
    <n v="388.37"/>
  </r>
  <r>
    <x v="0"/>
    <x v="0"/>
    <x v="7"/>
    <x v="7"/>
    <x v="108"/>
    <x v="108"/>
    <x v="2"/>
    <n v="4"/>
    <n v="401.71"/>
  </r>
  <r>
    <x v="0"/>
    <x v="0"/>
    <x v="7"/>
    <x v="7"/>
    <x v="108"/>
    <x v="108"/>
    <x v="2"/>
    <n v="4"/>
    <n v="355.61"/>
  </r>
  <r>
    <x v="0"/>
    <x v="0"/>
    <x v="7"/>
    <x v="7"/>
    <x v="108"/>
    <x v="108"/>
    <x v="2"/>
    <n v="4"/>
    <n v="355.61"/>
  </r>
  <r>
    <x v="0"/>
    <x v="0"/>
    <x v="7"/>
    <x v="7"/>
    <x v="109"/>
    <x v="109"/>
    <x v="5"/>
    <n v="1"/>
    <n v="2561.87"/>
  </r>
  <r>
    <x v="0"/>
    <x v="0"/>
    <x v="7"/>
    <x v="7"/>
    <x v="109"/>
    <x v="109"/>
    <x v="5"/>
    <n v="3"/>
    <n v="7989.63"/>
  </r>
  <r>
    <x v="0"/>
    <x v="0"/>
    <x v="7"/>
    <x v="7"/>
    <x v="109"/>
    <x v="109"/>
    <x v="5"/>
    <n v="2"/>
    <n v="5340.24"/>
  </r>
  <r>
    <x v="0"/>
    <x v="0"/>
    <x v="7"/>
    <x v="7"/>
    <x v="109"/>
    <x v="109"/>
    <x v="5"/>
    <n v="2"/>
    <n v="5644.05"/>
  </r>
  <r>
    <x v="0"/>
    <x v="0"/>
    <x v="7"/>
    <x v="7"/>
    <x v="109"/>
    <x v="109"/>
    <x v="5"/>
    <n v="2"/>
    <n v="5654.6"/>
  </r>
  <r>
    <x v="0"/>
    <x v="0"/>
    <x v="7"/>
    <x v="7"/>
    <x v="110"/>
    <x v="110"/>
    <x v="4"/>
    <n v="2"/>
    <n v="4820"/>
  </r>
  <r>
    <x v="0"/>
    <x v="0"/>
    <x v="7"/>
    <x v="7"/>
    <x v="110"/>
    <x v="110"/>
    <x v="4"/>
    <n v="2"/>
    <n v="5000"/>
  </r>
  <r>
    <x v="0"/>
    <x v="0"/>
    <x v="7"/>
    <x v="7"/>
    <x v="111"/>
    <x v="111"/>
    <x v="2"/>
    <n v="2"/>
    <n v="606.82000000000005"/>
  </r>
  <r>
    <x v="0"/>
    <x v="0"/>
    <x v="7"/>
    <x v="7"/>
    <x v="111"/>
    <x v="111"/>
    <x v="2"/>
    <n v="3"/>
    <n v="921.31"/>
  </r>
  <r>
    <x v="0"/>
    <x v="0"/>
    <x v="7"/>
    <x v="7"/>
    <x v="111"/>
    <x v="111"/>
    <x v="2"/>
    <n v="5"/>
    <n v="1798.5"/>
  </r>
  <r>
    <x v="0"/>
    <x v="0"/>
    <x v="7"/>
    <x v="7"/>
    <x v="112"/>
    <x v="112"/>
    <x v="2"/>
    <n v="15"/>
    <n v="4844.45"/>
  </r>
  <r>
    <x v="0"/>
    <x v="0"/>
    <x v="7"/>
    <x v="7"/>
    <x v="112"/>
    <x v="112"/>
    <x v="2"/>
    <n v="16"/>
    <n v="5999.77"/>
  </r>
  <r>
    <x v="0"/>
    <x v="0"/>
    <x v="7"/>
    <x v="7"/>
    <x v="113"/>
    <x v="113"/>
    <x v="2"/>
    <n v="7"/>
    <n v="2226.5100000000002"/>
  </r>
  <r>
    <x v="0"/>
    <x v="0"/>
    <x v="7"/>
    <x v="7"/>
    <x v="113"/>
    <x v="113"/>
    <x v="2"/>
    <n v="8"/>
    <n v="3094.75"/>
  </r>
  <r>
    <x v="0"/>
    <x v="0"/>
    <x v="7"/>
    <x v="7"/>
    <x v="113"/>
    <x v="113"/>
    <x v="2"/>
    <n v="8"/>
    <n v="3147.6"/>
  </r>
  <r>
    <x v="0"/>
    <x v="0"/>
    <x v="7"/>
    <x v="7"/>
    <x v="114"/>
    <x v="114"/>
    <x v="2"/>
    <n v="2000"/>
    <n v="6377.76"/>
  </r>
  <r>
    <x v="0"/>
    <x v="0"/>
    <x v="7"/>
    <x v="7"/>
    <x v="114"/>
    <x v="114"/>
    <x v="2"/>
    <n v="352"/>
    <n v="1025.57"/>
  </r>
  <r>
    <x v="0"/>
    <x v="0"/>
    <x v="7"/>
    <x v="7"/>
    <x v="114"/>
    <x v="114"/>
    <x v="2"/>
    <n v="567"/>
    <n v="1651.98"/>
  </r>
  <r>
    <x v="0"/>
    <x v="0"/>
    <x v="7"/>
    <x v="7"/>
    <x v="114"/>
    <x v="114"/>
    <x v="2"/>
    <n v="567"/>
    <n v="1445.43"/>
  </r>
  <r>
    <x v="0"/>
    <x v="0"/>
    <x v="7"/>
    <x v="7"/>
    <x v="114"/>
    <x v="114"/>
    <x v="2"/>
    <n v="352"/>
    <n v="897.34"/>
  </r>
  <r>
    <x v="0"/>
    <x v="0"/>
    <x v="7"/>
    <x v="7"/>
    <x v="114"/>
    <x v="114"/>
    <x v="2"/>
    <n v="1081"/>
    <n v="2755.74"/>
  </r>
  <r>
    <x v="0"/>
    <x v="0"/>
    <x v="7"/>
    <x v="7"/>
    <x v="115"/>
    <x v="115"/>
    <x v="5"/>
    <n v="2"/>
    <n v="6115.96"/>
  </r>
  <r>
    <x v="0"/>
    <x v="0"/>
    <x v="7"/>
    <x v="7"/>
    <x v="115"/>
    <x v="115"/>
    <x v="5"/>
    <n v="1"/>
    <n v="3007.78"/>
  </r>
  <r>
    <x v="0"/>
    <x v="0"/>
    <x v="7"/>
    <x v="7"/>
    <x v="115"/>
    <x v="115"/>
    <x v="5"/>
    <n v="1"/>
    <n v="3007.78"/>
  </r>
  <r>
    <x v="0"/>
    <x v="0"/>
    <x v="7"/>
    <x v="7"/>
    <x v="115"/>
    <x v="115"/>
    <x v="5"/>
    <n v="2"/>
    <n v="6015.55"/>
  </r>
  <r>
    <x v="0"/>
    <x v="0"/>
    <x v="7"/>
    <x v="7"/>
    <x v="115"/>
    <x v="115"/>
    <x v="5"/>
    <n v="6"/>
    <n v="18046.66"/>
  </r>
  <r>
    <x v="0"/>
    <x v="0"/>
    <x v="7"/>
    <x v="7"/>
    <x v="115"/>
    <x v="115"/>
    <x v="5"/>
    <n v="4"/>
    <n v="12031.11"/>
  </r>
  <r>
    <x v="0"/>
    <x v="0"/>
    <x v="7"/>
    <x v="7"/>
    <x v="115"/>
    <x v="115"/>
    <x v="5"/>
    <n v="10"/>
    <n v="30496.97"/>
  </r>
  <r>
    <x v="0"/>
    <x v="0"/>
    <x v="7"/>
    <x v="7"/>
    <x v="115"/>
    <x v="115"/>
    <x v="5"/>
    <n v="2"/>
    <n v="6099.39"/>
  </r>
  <r>
    <x v="0"/>
    <x v="0"/>
    <x v="7"/>
    <x v="7"/>
    <x v="115"/>
    <x v="115"/>
    <x v="5"/>
    <n v="4"/>
    <n v="12198.79"/>
  </r>
  <r>
    <x v="0"/>
    <x v="0"/>
    <x v="7"/>
    <x v="7"/>
    <x v="115"/>
    <x v="115"/>
    <x v="5"/>
    <n v="2"/>
    <n v="6156.88"/>
  </r>
  <r>
    <x v="0"/>
    <x v="0"/>
    <x v="7"/>
    <x v="7"/>
    <x v="115"/>
    <x v="115"/>
    <x v="5"/>
    <n v="4"/>
    <n v="12313.77"/>
  </r>
  <r>
    <x v="0"/>
    <x v="0"/>
    <x v="7"/>
    <x v="7"/>
    <x v="115"/>
    <x v="115"/>
    <x v="5"/>
    <n v="2"/>
    <n v="6156.88"/>
  </r>
  <r>
    <x v="0"/>
    <x v="0"/>
    <x v="7"/>
    <x v="7"/>
    <x v="115"/>
    <x v="115"/>
    <x v="5"/>
    <n v="6"/>
    <n v="18458.849999999999"/>
  </r>
  <r>
    <x v="0"/>
    <x v="0"/>
    <x v="7"/>
    <x v="7"/>
    <x v="115"/>
    <x v="115"/>
    <x v="5"/>
    <n v="4"/>
    <n v="12305.9"/>
  </r>
  <r>
    <x v="0"/>
    <x v="0"/>
    <x v="7"/>
    <x v="7"/>
    <x v="115"/>
    <x v="115"/>
    <x v="5"/>
    <n v="4"/>
    <n v="12252.95"/>
  </r>
  <r>
    <x v="0"/>
    <x v="0"/>
    <x v="7"/>
    <x v="7"/>
    <x v="115"/>
    <x v="115"/>
    <x v="5"/>
    <n v="2"/>
    <n v="6117.65"/>
  </r>
  <r>
    <x v="0"/>
    <x v="0"/>
    <x v="7"/>
    <x v="7"/>
    <x v="115"/>
    <x v="115"/>
    <x v="5"/>
    <n v="2"/>
    <n v="6107.06"/>
  </r>
  <r>
    <x v="0"/>
    <x v="0"/>
    <x v="7"/>
    <x v="7"/>
    <x v="116"/>
    <x v="116"/>
    <x v="4"/>
    <n v="5"/>
    <n v="1272.01"/>
  </r>
  <r>
    <x v="0"/>
    <x v="0"/>
    <x v="7"/>
    <x v="7"/>
    <x v="116"/>
    <x v="116"/>
    <x v="4"/>
    <n v="7"/>
    <n v="1780.81"/>
  </r>
  <r>
    <x v="0"/>
    <x v="0"/>
    <x v="7"/>
    <x v="7"/>
    <x v="116"/>
    <x v="116"/>
    <x v="4"/>
    <n v="5"/>
    <n v="1272.01"/>
  </r>
  <r>
    <x v="0"/>
    <x v="0"/>
    <x v="7"/>
    <x v="7"/>
    <x v="116"/>
    <x v="116"/>
    <x v="4"/>
    <n v="15"/>
    <n v="3983.34"/>
  </r>
  <r>
    <x v="0"/>
    <x v="0"/>
    <x v="7"/>
    <x v="7"/>
    <x v="116"/>
    <x v="116"/>
    <x v="4"/>
    <n v="11"/>
    <n v="3058.43"/>
  </r>
  <r>
    <x v="0"/>
    <x v="0"/>
    <x v="7"/>
    <x v="7"/>
    <x v="116"/>
    <x v="116"/>
    <x v="4"/>
    <n v="5"/>
    <n v="1390.19"/>
  </r>
  <r>
    <x v="0"/>
    <x v="0"/>
    <x v="7"/>
    <x v="7"/>
    <x v="116"/>
    <x v="116"/>
    <x v="4"/>
    <n v="5"/>
    <n v="1975"/>
  </r>
  <r>
    <x v="0"/>
    <x v="0"/>
    <x v="7"/>
    <x v="7"/>
    <x v="116"/>
    <x v="116"/>
    <x v="4"/>
    <n v="9"/>
    <n v="3555"/>
  </r>
  <r>
    <x v="0"/>
    <x v="0"/>
    <x v="7"/>
    <x v="7"/>
    <x v="116"/>
    <x v="116"/>
    <x v="4"/>
    <n v="15"/>
    <n v="5925"/>
  </r>
  <r>
    <x v="0"/>
    <x v="0"/>
    <x v="7"/>
    <x v="7"/>
    <x v="116"/>
    <x v="116"/>
    <x v="4"/>
    <n v="12"/>
    <n v="3886.15"/>
  </r>
  <r>
    <x v="0"/>
    <x v="0"/>
    <x v="7"/>
    <x v="7"/>
    <x v="116"/>
    <x v="116"/>
    <x v="4"/>
    <n v="49"/>
    <n v="15868.46"/>
  </r>
  <r>
    <x v="0"/>
    <x v="0"/>
    <x v="7"/>
    <x v="7"/>
    <x v="116"/>
    <x v="116"/>
    <x v="4"/>
    <n v="8"/>
    <n v="2590.77"/>
  </r>
  <r>
    <x v="0"/>
    <x v="0"/>
    <x v="7"/>
    <x v="7"/>
    <x v="116"/>
    <x v="116"/>
    <x v="4"/>
    <n v="17"/>
    <n v="5505.38"/>
  </r>
  <r>
    <x v="0"/>
    <x v="0"/>
    <x v="7"/>
    <x v="7"/>
    <x v="116"/>
    <x v="116"/>
    <x v="4"/>
    <n v="12"/>
    <n v="3886.16"/>
  </r>
  <r>
    <x v="0"/>
    <x v="0"/>
    <x v="7"/>
    <x v="7"/>
    <x v="116"/>
    <x v="116"/>
    <x v="4"/>
    <n v="12"/>
    <n v="3886.15"/>
  </r>
  <r>
    <x v="0"/>
    <x v="0"/>
    <x v="7"/>
    <x v="7"/>
    <x v="116"/>
    <x v="116"/>
    <x v="4"/>
    <n v="5"/>
    <n v="1578.14"/>
  </r>
  <r>
    <x v="0"/>
    <x v="0"/>
    <x v="7"/>
    <x v="7"/>
    <x v="117"/>
    <x v="117"/>
    <x v="4"/>
    <n v="5"/>
    <n v="1775"/>
  </r>
  <r>
    <x v="0"/>
    <x v="0"/>
    <x v="7"/>
    <x v="7"/>
    <x v="118"/>
    <x v="118"/>
    <x v="2"/>
    <n v="8"/>
    <n v="2662.68"/>
  </r>
  <r>
    <x v="0"/>
    <x v="0"/>
    <x v="7"/>
    <x v="7"/>
    <x v="119"/>
    <x v="119"/>
    <x v="5"/>
    <n v="1"/>
    <n v="899.06"/>
  </r>
  <r>
    <x v="0"/>
    <x v="0"/>
    <x v="7"/>
    <x v="7"/>
    <x v="119"/>
    <x v="119"/>
    <x v="5"/>
    <n v="5"/>
    <n v="4603.9799999999996"/>
  </r>
  <r>
    <x v="0"/>
    <x v="0"/>
    <x v="7"/>
    <x v="7"/>
    <x v="119"/>
    <x v="119"/>
    <x v="5"/>
    <n v="2"/>
    <n v="1841.12"/>
  </r>
  <r>
    <x v="0"/>
    <x v="0"/>
    <x v="7"/>
    <x v="7"/>
    <x v="119"/>
    <x v="119"/>
    <x v="5"/>
    <n v="1"/>
    <n v="933.3"/>
  </r>
  <r>
    <x v="0"/>
    <x v="0"/>
    <x v="7"/>
    <x v="7"/>
    <x v="119"/>
    <x v="119"/>
    <x v="5"/>
    <n v="1"/>
    <n v="927.76"/>
  </r>
  <r>
    <x v="0"/>
    <x v="0"/>
    <x v="7"/>
    <x v="7"/>
    <x v="119"/>
    <x v="119"/>
    <x v="5"/>
    <n v="8"/>
    <n v="7523.61"/>
  </r>
  <r>
    <x v="0"/>
    <x v="0"/>
    <x v="7"/>
    <x v="7"/>
    <x v="119"/>
    <x v="119"/>
    <x v="5"/>
    <n v="8"/>
    <n v="7636.61"/>
  </r>
  <r>
    <x v="0"/>
    <x v="0"/>
    <x v="7"/>
    <x v="7"/>
    <x v="119"/>
    <x v="119"/>
    <x v="5"/>
    <n v="7"/>
    <n v="6704.9"/>
  </r>
  <r>
    <x v="0"/>
    <x v="0"/>
    <x v="7"/>
    <x v="7"/>
    <x v="119"/>
    <x v="119"/>
    <x v="5"/>
    <n v="5"/>
    <n v="4789.22"/>
  </r>
  <r>
    <x v="0"/>
    <x v="0"/>
    <x v="7"/>
    <x v="7"/>
    <x v="119"/>
    <x v="119"/>
    <x v="5"/>
    <n v="6"/>
    <n v="5755.19"/>
  </r>
  <r>
    <x v="0"/>
    <x v="0"/>
    <x v="7"/>
    <x v="7"/>
    <x v="119"/>
    <x v="119"/>
    <x v="5"/>
    <n v="2"/>
    <n v="1910.53"/>
  </r>
  <r>
    <x v="0"/>
    <x v="0"/>
    <x v="7"/>
    <x v="7"/>
    <x v="119"/>
    <x v="119"/>
    <x v="5"/>
    <n v="4"/>
    <n v="3726.25"/>
  </r>
  <r>
    <x v="0"/>
    <x v="0"/>
    <x v="7"/>
    <x v="7"/>
    <x v="119"/>
    <x v="119"/>
    <x v="5"/>
    <n v="7"/>
    <n v="6601.91"/>
  </r>
  <r>
    <x v="0"/>
    <x v="0"/>
    <x v="7"/>
    <x v="7"/>
    <x v="119"/>
    <x v="119"/>
    <x v="5"/>
    <n v="1"/>
    <n v="943.13"/>
  </r>
  <r>
    <x v="0"/>
    <x v="0"/>
    <x v="7"/>
    <x v="7"/>
    <x v="120"/>
    <x v="120"/>
    <x v="5"/>
    <n v="3"/>
    <n v="2774.84"/>
  </r>
  <r>
    <x v="0"/>
    <x v="0"/>
    <x v="7"/>
    <x v="7"/>
    <x v="120"/>
    <x v="120"/>
    <x v="5"/>
    <n v="3"/>
    <n v="2775.46"/>
  </r>
  <r>
    <x v="0"/>
    <x v="0"/>
    <x v="7"/>
    <x v="7"/>
    <x v="120"/>
    <x v="120"/>
    <x v="5"/>
    <n v="1"/>
    <n v="925.15"/>
  </r>
  <r>
    <x v="0"/>
    <x v="0"/>
    <x v="7"/>
    <x v="7"/>
    <x v="120"/>
    <x v="120"/>
    <x v="5"/>
    <n v="5"/>
    <n v="4625.7700000000004"/>
  </r>
  <r>
    <x v="0"/>
    <x v="0"/>
    <x v="7"/>
    <x v="7"/>
    <x v="120"/>
    <x v="120"/>
    <x v="5"/>
    <n v="5"/>
    <n v="4647.3500000000004"/>
  </r>
  <r>
    <x v="0"/>
    <x v="0"/>
    <x v="7"/>
    <x v="7"/>
    <x v="120"/>
    <x v="120"/>
    <x v="5"/>
    <n v="1"/>
    <n v="937.75"/>
  </r>
  <r>
    <x v="0"/>
    <x v="0"/>
    <x v="7"/>
    <x v="7"/>
    <x v="120"/>
    <x v="120"/>
    <x v="5"/>
    <n v="2"/>
    <n v="1887.59"/>
  </r>
  <r>
    <x v="0"/>
    <x v="0"/>
    <x v="7"/>
    <x v="7"/>
    <x v="120"/>
    <x v="120"/>
    <x v="5"/>
    <n v="2"/>
    <n v="1900.62"/>
  </r>
  <r>
    <x v="0"/>
    <x v="0"/>
    <x v="7"/>
    <x v="7"/>
    <x v="121"/>
    <x v="121"/>
    <x v="2"/>
    <n v="10"/>
    <n v="2153.9"/>
  </r>
  <r>
    <x v="0"/>
    <x v="0"/>
    <x v="7"/>
    <x v="7"/>
    <x v="121"/>
    <x v="121"/>
    <x v="2"/>
    <n v="13"/>
    <n v="2379.0300000000002"/>
  </r>
  <r>
    <x v="0"/>
    <x v="0"/>
    <x v="7"/>
    <x v="7"/>
    <x v="122"/>
    <x v="122"/>
    <x v="2"/>
    <n v="2"/>
    <n v="58.06"/>
  </r>
  <r>
    <x v="0"/>
    <x v="0"/>
    <x v="7"/>
    <x v="7"/>
    <x v="122"/>
    <x v="122"/>
    <x v="2"/>
    <n v="6"/>
    <n v="168.8"/>
  </r>
  <r>
    <x v="0"/>
    <x v="0"/>
    <x v="7"/>
    <x v="7"/>
    <x v="122"/>
    <x v="122"/>
    <x v="2"/>
    <n v="6"/>
    <n v="2225.4299999999998"/>
  </r>
  <r>
    <x v="0"/>
    <x v="0"/>
    <x v="7"/>
    <x v="7"/>
    <x v="122"/>
    <x v="122"/>
    <x v="2"/>
    <n v="8"/>
    <n v="1068"/>
  </r>
  <r>
    <x v="0"/>
    <x v="0"/>
    <x v="7"/>
    <x v="7"/>
    <x v="123"/>
    <x v="123"/>
    <x v="2"/>
    <n v="16"/>
    <n v="3267.2"/>
  </r>
  <r>
    <x v="0"/>
    <x v="0"/>
    <x v="7"/>
    <x v="7"/>
    <x v="124"/>
    <x v="124"/>
    <x v="5"/>
    <n v="5"/>
    <n v="16254.18"/>
  </r>
  <r>
    <x v="0"/>
    <x v="0"/>
    <x v="7"/>
    <x v="7"/>
    <x v="124"/>
    <x v="124"/>
    <x v="5"/>
    <n v="2"/>
    <n v="6502.33"/>
  </r>
  <r>
    <x v="0"/>
    <x v="0"/>
    <x v="7"/>
    <x v="7"/>
    <x v="124"/>
    <x v="124"/>
    <x v="5"/>
    <n v="3"/>
    <n v="9753.11"/>
  </r>
  <r>
    <x v="0"/>
    <x v="0"/>
    <x v="7"/>
    <x v="7"/>
    <x v="124"/>
    <x v="124"/>
    <x v="5"/>
    <n v="1"/>
    <n v="3251.04"/>
  </r>
  <r>
    <x v="0"/>
    <x v="0"/>
    <x v="7"/>
    <x v="7"/>
    <x v="124"/>
    <x v="124"/>
    <x v="5"/>
    <n v="8"/>
    <n v="26006.54"/>
  </r>
  <r>
    <x v="0"/>
    <x v="0"/>
    <x v="7"/>
    <x v="7"/>
    <x v="124"/>
    <x v="124"/>
    <x v="5"/>
    <n v="4"/>
    <n v="13003.08"/>
  </r>
  <r>
    <x v="0"/>
    <x v="0"/>
    <x v="7"/>
    <x v="7"/>
    <x v="124"/>
    <x v="124"/>
    <x v="5"/>
    <n v="4"/>
    <n v="13003.03"/>
  </r>
  <r>
    <x v="0"/>
    <x v="0"/>
    <x v="7"/>
    <x v="7"/>
    <x v="124"/>
    <x v="124"/>
    <x v="5"/>
    <n v="3"/>
    <n v="9752.27"/>
  </r>
  <r>
    <x v="0"/>
    <x v="0"/>
    <x v="7"/>
    <x v="7"/>
    <x v="125"/>
    <x v="125"/>
    <x v="2"/>
    <n v="1"/>
    <n v="4000"/>
  </r>
  <r>
    <x v="0"/>
    <x v="0"/>
    <x v="7"/>
    <x v="7"/>
    <x v="125"/>
    <x v="125"/>
    <x v="2"/>
    <n v="1"/>
    <n v="4180"/>
  </r>
  <r>
    <x v="0"/>
    <x v="0"/>
    <x v="7"/>
    <x v="7"/>
    <x v="125"/>
    <x v="125"/>
    <x v="2"/>
    <n v="4"/>
    <n v="16280"/>
  </r>
  <r>
    <x v="0"/>
    <x v="0"/>
    <x v="7"/>
    <x v="7"/>
    <x v="126"/>
    <x v="126"/>
    <x v="5"/>
    <n v="1"/>
    <n v="633.13"/>
  </r>
  <r>
    <x v="0"/>
    <x v="0"/>
    <x v="7"/>
    <x v="7"/>
    <x v="126"/>
    <x v="126"/>
    <x v="5"/>
    <n v="1"/>
    <n v="642.89"/>
  </r>
  <r>
    <x v="0"/>
    <x v="0"/>
    <x v="7"/>
    <x v="7"/>
    <x v="126"/>
    <x v="126"/>
    <x v="5"/>
    <n v="2"/>
    <n v="1290.1199999999999"/>
  </r>
  <r>
    <x v="0"/>
    <x v="0"/>
    <x v="7"/>
    <x v="7"/>
    <x v="126"/>
    <x v="126"/>
    <x v="5"/>
    <n v="1"/>
    <n v="644.73"/>
  </r>
  <r>
    <x v="0"/>
    <x v="0"/>
    <x v="7"/>
    <x v="7"/>
    <x v="126"/>
    <x v="126"/>
    <x v="5"/>
    <n v="1"/>
    <n v="643.45000000000005"/>
  </r>
  <r>
    <x v="0"/>
    <x v="0"/>
    <x v="7"/>
    <x v="7"/>
    <x v="126"/>
    <x v="126"/>
    <x v="5"/>
    <n v="1"/>
    <n v="658.31"/>
  </r>
  <r>
    <x v="0"/>
    <x v="0"/>
    <x v="7"/>
    <x v="7"/>
    <x v="126"/>
    <x v="126"/>
    <x v="5"/>
    <n v="1"/>
    <n v="668.09"/>
  </r>
  <r>
    <x v="0"/>
    <x v="0"/>
    <x v="7"/>
    <x v="7"/>
    <x v="126"/>
    <x v="126"/>
    <x v="5"/>
    <n v="2"/>
    <n v="1336.18"/>
  </r>
  <r>
    <x v="0"/>
    <x v="0"/>
    <x v="7"/>
    <x v="7"/>
    <x v="126"/>
    <x v="126"/>
    <x v="5"/>
    <n v="3"/>
    <n v="2006.75"/>
  </r>
  <r>
    <x v="0"/>
    <x v="0"/>
    <x v="7"/>
    <x v="7"/>
    <x v="126"/>
    <x v="126"/>
    <x v="5"/>
    <n v="2"/>
    <n v="1330.22"/>
  </r>
  <r>
    <x v="0"/>
    <x v="0"/>
    <x v="7"/>
    <x v="7"/>
    <x v="126"/>
    <x v="126"/>
    <x v="5"/>
    <n v="2"/>
    <n v="1295.78"/>
  </r>
  <r>
    <x v="0"/>
    <x v="0"/>
    <x v="7"/>
    <x v="7"/>
    <x v="126"/>
    <x v="126"/>
    <x v="5"/>
    <n v="3"/>
    <n v="1982.46"/>
  </r>
  <r>
    <x v="0"/>
    <x v="0"/>
    <x v="7"/>
    <x v="7"/>
    <x v="126"/>
    <x v="126"/>
    <x v="5"/>
    <n v="1"/>
    <n v="660.82"/>
  </r>
  <r>
    <x v="0"/>
    <x v="0"/>
    <x v="7"/>
    <x v="7"/>
    <x v="127"/>
    <x v="127"/>
    <x v="5"/>
    <n v="1"/>
    <n v="641.33000000000004"/>
  </r>
  <r>
    <x v="0"/>
    <x v="0"/>
    <x v="7"/>
    <x v="7"/>
    <x v="127"/>
    <x v="127"/>
    <x v="5"/>
    <n v="1"/>
    <n v="647.88"/>
  </r>
  <r>
    <x v="0"/>
    <x v="0"/>
    <x v="7"/>
    <x v="7"/>
    <x v="128"/>
    <x v="128"/>
    <x v="2"/>
    <n v="2"/>
    <n v="81.2"/>
  </r>
  <r>
    <x v="0"/>
    <x v="0"/>
    <x v="7"/>
    <x v="7"/>
    <x v="128"/>
    <x v="128"/>
    <x v="2"/>
    <n v="6"/>
    <n v="243.59"/>
  </r>
  <r>
    <x v="0"/>
    <x v="0"/>
    <x v="7"/>
    <x v="7"/>
    <x v="128"/>
    <x v="128"/>
    <x v="2"/>
    <n v="6"/>
    <n v="243.59"/>
  </r>
  <r>
    <x v="0"/>
    <x v="0"/>
    <x v="7"/>
    <x v="7"/>
    <x v="128"/>
    <x v="128"/>
    <x v="2"/>
    <n v="14"/>
    <n v="568.38"/>
  </r>
  <r>
    <x v="0"/>
    <x v="0"/>
    <x v="7"/>
    <x v="7"/>
    <x v="128"/>
    <x v="128"/>
    <x v="2"/>
    <n v="13"/>
    <n v="527.78"/>
  </r>
  <r>
    <x v="0"/>
    <x v="0"/>
    <x v="7"/>
    <x v="7"/>
    <x v="128"/>
    <x v="128"/>
    <x v="2"/>
    <n v="6"/>
    <n v="214.4"/>
  </r>
  <r>
    <x v="0"/>
    <x v="0"/>
    <x v="7"/>
    <x v="7"/>
    <x v="128"/>
    <x v="128"/>
    <x v="2"/>
    <n v="6"/>
    <n v="214.4"/>
  </r>
  <r>
    <x v="0"/>
    <x v="0"/>
    <x v="7"/>
    <x v="7"/>
    <x v="128"/>
    <x v="128"/>
    <x v="2"/>
    <n v="1"/>
    <n v="35.729999999999997"/>
  </r>
  <r>
    <x v="0"/>
    <x v="0"/>
    <x v="7"/>
    <x v="7"/>
    <x v="128"/>
    <x v="128"/>
    <x v="2"/>
    <n v="14"/>
    <n v="500.26"/>
  </r>
  <r>
    <x v="0"/>
    <x v="0"/>
    <x v="7"/>
    <x v="7"/>
    <x v="128"/>
    <x v="128"/>
    <x v="2"/>
    <n v="14"/>
    <n v="500.26"/>
  </r>
  <r>
    <x v="0"/>
    <x v="0"/>
    <x v="7"/>
    <x v="7"/>
    <x v="128"/>
    <x v="128"/>
    <x v="2"/>
    <n v="1"/>
    <n v="34.42"/>
  </r>
  <r>
    <x v="0"/>
    <x v="0"/>
    <x v="7"/>
    <x v="7"/>
    <x v="128"/>
    <x v="128"/>
    <x v="2"/>
    <n v="14"/>
    <n v="481.89"/>
  </r>
  <r>
    <x v="0"/>
    <x v="0"/>
    <x v="7"/>
    <x v="7"/>
    <x v="128"/>
    <x v="128"/>
    <x v="2"/>
    <n v="14"/>
    <n v="481.89"/>
  </r>
  <r>
    <x v="0"/>
    <x v="0"/>
    <x v="7"/>
    <x v="7"/>
    <x v="128"/>
    <x v="128"/>
    <x v="2"/>
    <n v="13"/>
    <n v="439.97"/>
  </r>
  <r>
    <x v="0"/>
    <x v="0"/>
    <x v="7"/>
    <x v="7"/>
    <x v="128"/>
    <x v="128"/>
    <x v="2"/>
    <n v="1"/>
    <n v="33.840000000000003"/>
  </r>
  <r>
    <x v="0"/>
    <x v="0"/>
    <x v="7"/>
    <x v="7"/>
    <x v="128"/>
    <x v="128"/>
    <x v="2"/>
    <n v="13"/>
    <n v="435.71"/>
  </r>
  <r>
    <x v="0"/>
    <x v="0"/>
    <x v="7"/>
    <x v="7"/>
    <x v="128"/>
    <x v="128"/>
    <x v="2"/>
    <n v="15"/>
    <n v="502.74"/>
  </r>
  <r>
    <x v="0"/>
    <x v="0"/>
    <x v="7"/>
    <x v="7"/>
    <x v="128"/>
    <x v="128"/>
    <x v="2"/>
    <n v="36"/>
    <n v="1206.57"/>
  </r>
  <r>
    <x v="0"/>
    <x v="0"/>
    <x v="7"/>
    <x v="7"/>
    <x v="128"/>
    <x v="128"/>
    <x v="2"/>
    <n v="1"/>
    <n v="33.520000000000003"/>
  </r>
  <r>
    <x v="0"/>
    <x v="0"/>
    <x v="7"/>
    <x v="7"/>
    <x v="128"/>
    <x v="128"/>
    <x v="2"/>
    <n v="36"/>
    <n v="1921.16"/>
  </r>
  <r>
    <x v="0"/>
    <x v="0"/>
    <x v="7"/>
    <x v="7"/>
    <x v="128"/>
    <x v="128"/>
    <x v="2"/>
    <n v="36"/>
    <n v="1921.16"/>
  </r>
  <r>
    <x v="0"/>
    <x v="0"/>
    <x v="7"/>
    <x v="7"/>
    <x v="128"/>
    <x v="128"/>
    <x v="2"/>
    <n v="8"/>
    <n v="426.93"/>
  </r>
  <r>
    <x v="0"/>
    <x v="0"/>
    <x v="7"/>
    <x v="7"/>
    <x v="128"/>
    <x v="128"/>
    <x v="2"/>
    <n v="1"/>
    <n v="53.37"/>
  </r>
  <r>
    <x v="0"/>
    <x v="0"/>
    <x v="7"/>
    <x v="7"/>
    <x v="128"/>
    <x v="128"/>
    <x v="2"/>
    <n v="1"/>
    <n v="53.37"/>
  </r>
  <r>
    <x v="0"/>
    <x v="0"/>
    <x v="7"/>
    <x v="7"/>
    <x v="128"/>
    <x v="128"/>
    <x v="2"/>
    <n v="14"/>
    <n v="747.12"/>
  </r>
  <r>
    <x v="0"/>
    <x v="0"/>
    <x v="7"/>
    <x v="7"/>
    <x v="128"/>
    <x v="128"/>
    <x v="2"/>
    <n v="10"/>
    <n v="533.66"/>
  </r>
  <r>
    <x v="0"/>
    <x v="0"/>
    <x v="7"/>
    <x v="7"/>
    <x v="128"/>
    <x v="128"/>
    <x v="2"/>
    <n v="15"/>
    <n v="800.48"/>
  </r>
  <r>
    <x v="0"/>
    <x v="0"/>
    <x v="7"/>
    <x v="7"/>
    <x v="128"/>
    <x v="128"/>
    <x v="2"/>
    <n v="15"/>
    <n v="800.48"/>
  </r>
  <r>
    <x v="0"/>
    <x v="0"/>
    <x v="7"/>
    <x v="7"/>
    <x v="128"/>
    <x v="128"/>
    <x v="2"/>
    <n v="36"/>
    <n v="2033.26"/>
  </r>
  <r>
    <x v="0"/>
    <x v="0"/>
    <x v="7"/>
    <x v="7"/>
    <x v="128"/>
    <x v="128"/>
    <x v="2"/>
    <n v="15"/>
    <n v="847.19"/>
  </r>
  <r>
    <x v="0"/>
    <x v="0"/>
    <x v="7"/>
    <x v="7"/>
    <x v="128"/>
    <x v="128"/>
    <x v="2"/>
    <n v="1"/>
    <n v="56.48"/>
  </r>
  <r>
    <x v="0"/>
    <x v="0"/>
    <x v="7"/>
    <x v="7"/>
    <x v="128"/>
    <x v="128"/>
    <x v="2"/>
    <n v="14"/>
    <n v="790.71"/>
  </r>
  <r>
    <x v="0"/>
    <x v="0"/>
    <x v="7"/>
    <x v="7"/>
    <x v="128"/>
    <x v="128"/>
    <x v="2"/>
    <n v="8"/>
    <n v="307.92"/>
  </r>
  <r>
    <x v="0"/>
    <x v="0"/>
    <x v="7"/>
    <x v="7"/>
    <x v="128"/>
    <x v="128"/>
    <x v="2"/>
    <n v="8"/>
    <n v="307.92"/>
  </r>
  <r>
    <x v="0"/>
    <x v="0"/>
    <x v="7"/>
    <x v="7"/>
    <x v="128"/>
    <x v="128"/>
    <x v="2"/>
    <n v="36"/>
    <n v="1385.66"/>
  </r>
  <r>
    <x v="0"/>
    <x v="0"/>
    <x v="7"/>
    <x v="7"/>
    <x v="128"/>
    <x v="128"/>
    <x v="2"/>
    <n v="36"/>
    <n v="1385.66"/>
  </r>
  <r>
    <x v="0"/>
    <x v="0"/>
    <x v="7"/>
    <x v="7"/>
    <x v="128"/>
    <x v="128"/>
    <x v="2"/>
    <n v="1"/>
    <n v="34.67"/>
  </r>
  <r>
    <x v="0"/>
    <x v="0"/>
    <x v="7"/>
    <x v="7"/>
    <x v="128"/>
    <x v="128"/>
    <x v="2"/>
    <n v="1"/>
    <n v="34.67"/>
  </r>
  <r>
    <x v="0"/>
    <x v="0"/>
    <x v="7"/>
    <x v="7"/>
    <x v="128"/>
    <x v="128"/>
    <x v="2"/>
    <n v="1"/>
    <n v="34.67"/>
  </r>
  <r>
    <x v="0"/>
    <x v="0"/>
    <x v="7"/>
    <x v="7"/>
    <x v="128"/>
    <x v="128"/>
    <x v="2"/>
    <n v="8"/>
    <n v="277.35000000000002"/>
  </r>
  <r>
    <x v="0"/>
    <x v="0"/>
    <x v="7"/>
    <x v="7"/>
    <x v="128"/>
    <x v="128"/>
    <x v="2"/>
    <n v="1"/>
    <n v="32.67"/>
  </r>
  <r>
    <x v="0"/>
    <x v="0"/>
    <x v="7"/>
    <x v="7"/>
    <x v="128"/>
    <x v="128"/>
    <x v="2"/>
    <n v="1"/>
    <n v="32.67"/>
  </r>
  <r>
    <x v="0"/>
    <x v="0"/>
    <x v="7"/>
    <x v="7"/>
    <x v="128"/>
    <x v="128"/>
    <x v="2"/>
    <n v="15"/>
    <n v="490.02"/>
  </r>
  <r>
    <x v="0"/>
    <x v="0"/>
    <x v="7"/>
    <x v="7"/>
    <x v="128"/>
    <x v="128"/>
    <x v="2"/>
    <n v="1"/>
    <n v="32.67"/>
  </r>
  <r>
    <x v="0"/>
    <x v="0"/>
    <x v="7"/>
    <x v="7"/>
    <x v="128"/>
    <x v="128"/>
    <x v="2"/>
    <n v="10"/>
    <n v="326.68"/>
  </r>
  <r>
    <x v="0"/>
    <x v="0"/>
    <x v="7"/>
    <x v="7"/>
    <x v="129"/>
    <x v="129"/>
    <x v="2"/>
    <n v="1"/>
    <n v="175.22"/>
  </r>
  <r>
    <x v="0"/>
    <x v="0"/>
    <x v="7"/>
    <x v="7"/>
    <x v="130"/>
    <x v="130"/>
    <x v="2"/>
    <n v="6"/>
    <n v="19865.64"/>
  </r>
  <r>
    <x v="0"/>
    <x v="0"/>
    <x v="7"/>
    <x v="7"/>
    <x v="130"/>
    <x v="130"/>
    <x v="2"/>
    <n v="6"/>
    <n v="19865.64"/>
  </r>
  <r>
    <x v="0"/>
    <x v="0"/>
    <x v="7"/>
    <x v="7"/>
    <x v="130"/>
    <x v="130"/>
    <x v="2"/>
    <n v="6"/>
    <n v="19140.099999999999"/>
  </r>
  <r>
    <x v="0"/>
    <x v="0"/>
    <x v="7"/>
    <x v="7"/>
    <x v="130"/>
    <x v="130"/>
    <x v="2"/>
    <n v="14"/>
    <n v="44660.23"/>
  </r>
  <r>
    <x v="0"/>
    <x v="0"/>
    <x v="7"/>
    <x v="7"/>
    <x v="130"/>
    <x v="130"/>
    <x v="2"/>
    <n v="1"/>
    <n v="3190.02"/>
  </r>
  <r>
    <x v="0"/>
    <x v="0"/>
    <x v="7"/>
    <x v="7"/>
    <x v="130"/>
    <x v="130"/>
    <x v="2"/>
    <n v="2"/>
    <n v="6380.03"/>
  </r>
  <r>
    <x v="0"/>
    <x v="0"/>
    <x v="7"/>
    <x v="7"/>
    <x v="131"/>
    <x v="131"/>
    <x v="2"/>
    <n v="15"/>
    <n v="1050"/>
  </r>
  <r>
    <x v="0"/>
    <x v="0"/>
    <x v="7"/>
    <x v="7"/>
    <x v="131"/>
    <x v="131"/>
    <x v="2"/>
    <n v="100"/>
    <n v="7000"/>
  </r>
  <r>
    <x v="0"/>
    <x v="0"/>
    <x v="7"/>
    <x v="7"/>
    <x v="131"/>
    <x v="131"/>
    <x v="2"/>
    <n v="11"/>
    <n v="868.08"/>
  </r>
  <r>
    <x v="0"/>
    <x v="0"/>
    <x v="7"/>
    <x v="7"/>
    <x v="131"/>
    <x v="131"/>
    <x v="2"/>
    <n v="11"/>
    <n v="868.08"/>
  </r>
  <r>
    <x v="0"/>
    <x v="0"/>
    <x v="7"/>
    <x v="7"/>
    <x v="131"/>
    <x v="131"/>
    <x v="2"/>
    <n v="12"/>
    <n v="292.27999999999997"/>
  </r>
  <r>
    <x v="0"/>
    <x v="0"/>
    <x v="7"/>
    <x v="7"/>
    <x v="131"/>
    <x v="131"/>
    <x v="2"/>
    <n v="5"/>
    <n v="121.78"/>
  </r>
  <r>
    <x v="0"/>
    <x v="0"/>
    <x v="7"/>
    <x v="7"/>
    <x v="131"/>
    <x v="131"/>
    <x v="2"/>
    <n v="9"/>
    <n v="217.66"/>
  </r>
  <r>
    <x v="0"/>
    <x v="0"/>
    <x v="7"/>
    <x v="7"/>
    <x v="131"/>
    <x v="131"/>
    <x v="2"/>
    <n v="8"/>
    <n v="193.48"/>
  </r>
  <r>
    <x v="0"/>
    <x v="0"/>
    <x v="7"/>
    <x v="7"/>
    <x v="131"/>
    <x v="131"/>
    <x v="2"/>
    <n v="17"/>
    <n v="411.14"/>
  </r>
  <r>
    <x v="0"/>
    <x v="0"/>
    <x v="7"/>
    <x v="7"/>
    <x v="131"/>
    <x v="131"/>
    <x v="2"/>
    <n v="12"/>
    <n v="290.22000000000003"/>
  </r>
  <r>
    <x v="0"/>
    <x v="0"/>
    <x v="7"/>
    <x v="7"/>
    <x v="131"/>
    <x v="131"/>
    <x v="2"/>
    <n v="5"/>
    <n v="120.92"/>
  </r>
  <r>
    <x v="0"/>
    <x v="0"/>
    <x v="7"/>
    <x v="7"/>
    <x v="132"/>
    <x v="132"/>
    <x v="4"/>
    <n v="5"/>
    <n v="1620"/>
  </r>
  <r>
    <x v="0"/>
    <x v="0"/>
    <x v="7"/>
    <x v="7"/>
    <x v="133"/>
    <x v="133"/>
    <x v="4"/>
    <n v="2"/>
    <n v="8073"/>
  </r>
  <r>
    <x v="0"/>
    <x v="0"/>
    <x v="7"/>
    <x v="7"/>
    <x v="134"/>
    <x v="134"/>
    <x v="2"/>
    <n v="15"/>
    <n v="3450.92"/>
  </r>
  <r>
    <x v="0"/>
    <x v="0"/>
    <x v="7"/>
    <x v="7"/>
    <x v="134"/>
    <x v="134"/>
    <x v="2"/>
    <n v="4"/>
    <n v="2172.62"/>
  </r>
  <r>
    <x v="0"/>
    <x v="0"/>
    <x v="7"/>
    <x v="7"/>
    <x v="134"/>
    <x v="134"/>
    <x v="2"/>
    <n v="3"/>
    <n v="586.67999999999995"/>
  </r>
  <r>
    <x v="0"/>
    <x v="0"/>
    <x v="7"/>
    <x v="7"/>
    <x v="134"/>
    <x v="134"/>
    <x v="2"/>
    <n v="5"/>
    <n v="975.26"/>
  </r>
  <r>
    <x v="0"/>
    <x v="0"/>
    <x v="7"/>
    <x v="7"/>
    <x v="134"/>
    <x v="134"/>
    <x v="2"/>
    <n v="5"/>
    <n v="975.27"/>
  </r>
  <r>
    <x v="0"/>
    <x v="0"/>
    <x v="7"/>
    <x v="7"/>
    <x v="134"/>
    <x v="134"/>
    <x v="2"/>
    <n v="1"/>
    <n v="195.05"/>
  </r>
  <r>
    <x v="0"/>
    <x v="0"/>
    <x v="7"/>
    <x v="7"/>
    <x v="134"/>
    <x v="134"/>
    <x v="2"/>
    <n v="4"/>
    <n v="780.21"/>
  </r>
  <r>
    <x v="0"/>
    <x v="0"/>
    <x v="7"/>
    <x v="7"/>
    <x v="135"/>
    <x v="135"/>
    <x v="2"/>
    <n v="129"/>
    <n v="3260.03"/>
  </r>
  <r>
    <x v="0"/>
    <x v="0"/>
    <x v="7"/>
    <x v="7"/>
    <x v="135"/>
    <x v="135"/>
    <x v="2"/>
    <n v="3000"/>
    <n v="68433.94"/>
  </r>
  <r>
    <x v="0"/>
    <x v="0"/>
    <x v="7"/>
    <x v="7"/>
    <x v="136"/>
    <x v="136"/>
    <x v="2"/>
    <n v="240"/>
    <n v="11604"/>
  </r>
  <r>
    <x v="0"/>
    <x v="0"/>
    <x v="7"/>
    <x v="7"/>
    <x v="137"/>
    <x v="137"/>
    <x v="2"/>
    <n v="1"/>
    <n v="19597"/>
  </r>
  <r>
    <x v="0"/>
    <x v="0"/>
    <x v="8"/>
    <x v="8"/>
    <x v="138"/>
    <x v="138"/>
    <x v="2"/>
    <n v="4"/>
    <n v="1293.19"/>
  </r>
  <r>
    <x v="0"/>
    <x v="0"/>
    <x v="8"/>
    <x v="8"/>
    <x v="139"/>
    <x v="139"/>
    <x v="2"/>
    <n v="3"/>
    <n v="275.98"/>
  </r>
  <r>
    <x v="0"/>
    <x v="0"/>
    <x v="8"/>
    <x v="8"/>
    <x v="140"/>
    <x v="140"/>
    <x v="2"/>
    <n v="1"/>
    <n v="873.42"/>
  </r>
  <r>
    <x v="0"/>
    <x v="0"/>
    <x v="8"/>
    <x v="8"/>
    <x v="140"/>
    <x v="140"/>
    <x v="2"/>
    <n v="2"/>
    <n v="1746.83"/>
  </r>
  <r>
    <x v="0"/>
    <x v="0"/>
    <x v="8"/>
    <x v="8"/>
    <x v="140"/>
    <x v="140"/>
    <x v="2"/>
    <n v="1"/>
    <n v="873.42"/>
  </r>
  <r>
    <x v="0"/>
    <x v="0"/>
    <x v="8"/>
    <x v="8"/>
    <x v="140"/>
    <x v="140"/>
    <x v="2"/>
    <n v="1"/>
    <n v="873.42"/>
  </r>
  <r>
    <x v="0"/>
    <x v="0"/>
    <x v="8"/>
    <x v="8"/>
    <x v="141"/>
    <x v="141"/>
    <x v="2"/>
    <n v="5"/>
    <n v="4385"/>
  </r>
  <r>
    <x v="0"/>
    <x v="0"/>
    <x v="8"/>
    <x v="8"/>
    <x v="142"/>
    <x v="142"/>
    <x v="6"/>
    <n v="2"/>
    <n v="86.17"/>
  </r>
  <r>
    <x v="0"/>
    <x v="0"/>
    <x v="8"/>
    <x v="8"/>
    <x v="142"/>
    <x v="142"/>
    <x v="6"/>
    <n v="1"/>
    <n v="42.64"/>
  </r>
  <r>
    <x v="0"/>
    <x v="0"/>
    <x v="8"/>
    <x v="8"/>
    <x v="142"/>
    <x v="142"/>
    <x v="6"/>
    <n v="1"/>
    <n v="42.64"/>
  </r>
  <r>
    <x v="0"/>
    <x v="0"/>
    <x v="8"/>
    <x v="8"/>
    <x v="142"/>
    <x v="142"/>
    <x v="6"/>
    <n v="2"/>
    <n v="101.73"/>
  </r>
  <r>
    <x v="0"/>
    <x v="0"/>
    <x v="8"/>
    <x v="8"/>
    <x v="142"/>
    <x v="142"/>
    <x v="6"/>
    <n v="1"/>
    <n v="50.86"/>
  </r>
  <r>
    <x v="0"/>
    <x v="0"/>
    <x v="8"/>
    <x v="8"/>
    <x v="142"/>
    <x v="142"/>
    <x v="6"/>
    <n v="10"/>
    <n v="508.65"/>
  </r>
  <r>
    <x v="0"/>
    <x v="0"/>
    <x v="8"/>
    <x v="8"/>
    <x v="142"/>
    <x v="142"/>
    <x v="6"/>
    <n v="17"/>
    <n v="892.14"/>
  </r>
  <r>
    <x v="0"/>
    <x v="0"/>
    <x v="8"/>
    <x v="8"/>
    <x v="142"/>
    <x v="142"/>
    <x v="6"/>
    <n v="1"/>
    <n v="47.65"/>
  </r>
  <r>
    <x v="0"/>
    <x v="0"/>
    <x v="8"/>
    <x v="8"/>
    <x v="143"/>
    <x v="143"/>
    <x v="2"/>
    <n v="600"/>
    <n v="555.48"/>
  </r>
  <r>
    <x v="0"/>
    <x v="0"/>
    <x v="8"/>
    <x v="8"/>
    <x v="143"/>
    <x v="143"/>
    <x v="2"/>
    <n v="500"/>
    <n v="418.54"/>
  </r>
  <r>
    <x v="0"/>
    <x v="0"/>
    <x v="8"/>
    <x v="8"/>
    <x v="143"/>
    <x v="143"/>
    <x v="2"/>
    <n v="400"/>
    <n v="339.05"/>
  </r>
  <r>
    <x v="0"/>
    <x v="0"/>
    <x v="8"/>
    <x v="8"/>
    <x v="143"/>
    <x v="143"/>
    <x v="2"/>
    <n v="1000"/>
    <n v="847.64"/>
  </r>
  <r>
    <x v="0"/>
    <x v="0"/>
    <x v="8"/>
    <x v="8"/>
    <x v="144"/>
    <x v="144"/>
    <x v="2"/>
    <n v="600"/>
    <n v="1205.7"/>
  </r>
  <r>
    <x v="0"/>
    <x v="0"/>
    <x v="8"/>
    <x v="8"/>
    <x v="144"/>
    <x v="144"/>
    <x v="2"/>
    <n v="50"/>
    <n v="98.91"/>
  </r>
  <r>
    <x v="0"/>
    <x v="0"/>
    <x v="8"/>
    <x v="8"/>
    <x v="144"/>
    <x v="144"/>
    <x v="2"/>
    <n v="20"/>
    <n v="39.56"/>
  </r>
  <r>
    <x v="0"/>
    <x v="0"/>
    <x v="8"/>
    <x v="8"/>
    <x v="144"/>
    <x v="144"/>
    <x v="2"/>
    <n v="680"/>
    <n v="1372.63"/>
  </r>
  <r>
    <x v="0"/>
    <x v="0"/>
    <x v="8"/>
    <x v="8"/>
    <x v="145"/>
    <x v="145"/>
    <x v="2"/>
    <n v="100"/>
    <n v="3549.4"/>
  </r>
  <r>
    <x v="0"/>
    <x v="0"/>
    <x v="8"/>
    <x v="8"/>
    <x v="145"/>
    <x v="145"/>
    <x v="2"/>
    <n v="25"/>
    <n v="830.24"/>
  </r>
  <r>
    <x v="0"/>
    <x v="0"/>
    <x v="8"/>
    <x v="8"/>
    <x v="146"/>
    <x v="146"/>
    <x v="2"/>
    <n v="40"/>
    <n v="175.87"/>
  </r>
  <r>
    <x v="0"/>
    <x v="0"/>
    <x v="8"/>
    <x v="8"/>
    <x v="146"/>
    <x v="146"/>
    <x v="2"/>
    <n v="100"/>
    <n v="439.67"/>
  </r>
  <r>
    <x v="0"/>
    <x v="0"/>
    <x v="8"/>
    <x v="8"/>
    <x v="146"/>
    <x v="146"/>
    <x v="2"/>
    <n v="30"/>
    <n v="131.9"/>
  </r>
  <r>
    <x v="0"/>
    <x v="0"/>
    <x v="8"/>
    <x v="8"/>
    <x v="146"/>
    <x v="146"/>
    <x v="2"/>
    <n v="100"/>
    <n v="421.85"/>
  </r>
  <r>
    <x v="0"/>
    <x v="0"/>
    <x v="8"/>
    <x v="8"/>
    <x v="146"/>
    <x v="146"/>
    <x v="2"/>
    <n v="50"/>
    <n v="210.92"/>
  </r>
  <r>
    <x v="0"/>
    <x v="0"/>
    <x v="8"/>
    <x v="8"/>
    <x v="146"/>
    <x v="146"/>
    <x v="2"/>
    <n v="20"/>
    <n v="84.37"/>
  </r>
  <r>
    <x v="0"/>
    <x v="0"/>
    <x v="8"/>
    <x v="8"/>
    <x v="146"/>
    <x v="146"/>
    <x v="2"/>
    <n v="10"/>
    <n v="42.18"/>
  </r>
  <r>
    <x v="0"/>
    <x v="0"/>
    <x v="8"/>
    <x v="8"/>
    <x v="146"/>
    <x v="146"/>
    <x v="2"/>
    <n v="10"/>
    <n v="42.18"/>
  </r>
  <r>
    <x v="0"/>
    <x v="0"/>
    <x v="8"/>
    <x v="8"/>
    <x v="146"/>
    <x v="146"/>
    <x v="2"/>
    <n v="30"/>
    <n v="126.55"/>
  </r>
  <r>
    <x v="0"/>
    <x v="0"/>
    <x v="8"/>
    <x v="8"/>
    <x v="146"/>
    <x v="146"/>
    <x v="2"/>
    <n v="100"/>
    <n v="421.85"/>
  </r>
  <r>
    <x v="0"/>
    <x v="0"/>
    <x v="8"/>
    <x v="8"/>
    <x v="146"/>
    <x v="146"/>
    <x v="2"/>
    <n v="100"/>
    <n v="421.85"/>
  </r>
  <r>
    <x v="0"/>
    <x v="0"/>
    <x v="8"/>
    <x v="8"/>
    <x v="146"/>
    <x v="146"/>
    <x v="2"/>
    <n v="20"/>
    <n v="84.37"/>
  </r>
  <r>
    <x v="0"/>
    <x v="0"/>
    <x v="8"/>
    <x v="8"/>
    <x v="146"/>
    <x v="146"/>
    <x v="2"/>
    <n v="50"/>
    <n v="210.92"/>
  </r>
  <r>
    <x v="0"/>
    <x v="0"/>
    <x v="8"/>
    <x v="8"/>
    <x v="146"/>
    <x v="146"/>
    <x v="2"/>
    <n v="100"/>
    <n v="432.58"/>
  </r>
  <r>
    <x v="0"/>
    <x v="0"/>
    <x v="8"/>
    <x v="8"/>
    <x v="146"/>
    <x v="146"/>
    <x v="2"/>
    <n v="100"/>
    <n v="432.58"/>
  </r>
  <r>
    <x v="0"/>
    <x v="0"/>
    <x v="8"/>
    <x v="8"/>
    <x v="146"/>
    <x v="146"/>
    <x v="2"/>
    <n v="100"/>
    <n v="432.58"/>
  </r>
  <r>
    <x v="0"/>
    <x v="0"/>
    <x v="8"/>
    <x v="8"/>
    <x v="146"/>
    <x v="146"/>
    <x v="2"/>
    <n v="20"/>
    <n v="86.52"/>
  </r>
  <r>
    <x v="0"/>
    <x v="0"/>
    <x v="8"/>
    <x v="8"/>
    <x v="146"/>
    <x v="146"/>
    <x v="2"/>
    <n v="20"/>
    <n v="86.52"/>
  </r>
  <r>
    <x v="0"/>
    <x v="0"/>
    <x v="8"/>
    <x v="8"/>
    <x v="146"/>
    <x v="146"/>
    <x v="2"/>
    <n v="15"/>
    <n v="64.89"/>
  </r>
  <r>
    <x v="0"/>
    <x v="0"/>
    <x v="8"/>
    <x v="8"/>
    <x v="146"/>
    <x v="146"/>
    <x v="2"/>
    <n v="100"/>
    <n v="513.80999999999995"/>
  </r>
  <r>
    <x v="0"/>
    <x v="0"/>
    <x v="8"/>
    <x v="8"/>
    <x v="146"/>
    <x v="146"/>
    <x v="2"/>
    <n v="100"/>
    <n v="513.80999999999995"/>
  </r>
  <r>
    <x v="0"/>
    <x v="0"/>
    <x v="8"/>
    <x v="8"/>
    <x v="146"/>
    <x v="146"/>
    <x v="2"/>
    <n v="10"/>
    <n v="51.38"/>
  </r>
  <r>
    <x v="0"/>
    <x v="0"/>
    <x v="8"/>
    <x v="8"/>
    <x v="146"/>
    <x v="146"/>
    <x v="2"/>
    <n v="30"/>
    <n v="154.13999999999999"/>
  </r>
  <r>
    <x v="0"/>
    <x v="0"/>
    <x v="8"/>
    <x v="8"/>
    <x v="146"/>
    <x v="146"/>
    <x v="2"/>
    <n v="100"/>
    <n v="513.80999999999995"/>
  </r>
  <r>
    <x v="0"/>
    <x v="0"/>
    <x v="8"/>
    <x v="8"/>
    <x v="146"/>
    <x v="146"/>
    <x v="2"/>
    <n v="100"/>
    <n v="513.80999999999995"/>
  </r>
  <r>
    <x v="0"/>
    <x v="0"/>
    <x v="8"/>
    <x v="8"/>
    <x v="146"/>
    <x v="146"/>
    <x v="2"/>
    <n v="100"/>
    <n v="513.80999999999995"/>
  </r>
  <r>
    <x v="0"/>
    <x v="0"/>
    <x v="8"/>
    <x v="8"/>
    <x v="146"/>
    <x v="146"/>
    <x v="2"/>
    <n v="100"/>
    <n v="513.80999999999995"/>
  </r>
  <r>
    <x v="0"/>
    <x v="0"/>
    <x v="8"/>
    <x v="8"/>
    <x v="146"/>
    <x v="146"/>
    <x v="2"/>
    <n v="20"/>
    <n v="102.76"/>
  </r>
  <r>
    <x v="0"/>
    <x v="0"/>
    <x v="8"/>
    <x v="8"/>
    <x v="146"/>
    <x v="146"/>
    <x v="2"/>
    <n v="10"/>
    <n v="50.65"/>
  </r>
  <r>
    <x v="0"/>
    <x v="0"/>
    <x v="8"/>
    <x v="8"/>
    <x v="146"/>
    <x v="146"/>
    <x v="2"/>
    <n v="30"/>
    <n v="151.94999999999999"/>
  </r>
  <r>
    <x v="0"/>
    <x v="0"/>
    <x v="8"/>
    <x v="8"/>
    <x v="146"/>
    <x v="146"/>
    <x v="2"/>
    <n v="30"/>
    <n v="151.94999999999999"/>
  </r>
  <r>
    <x v="0"/>
    <x v="0"/>
    <x v="8"/>
    <x v="8"/>
    <x v="146"/>
    <x v="146"/>
    <x v="2"/>
    <n v="100"/>
    <n v="506.52"/>
  </r>
  <r>
    <x v="0"/>
    <x v="0"/>
    <x v="8"/>
    <x v="8"/>
    <x v="146"/>
    <x v="146"/>
    <x v="2"/>
    <n v="30"/>
    <n v="151.94999999999999"/>
  </r>
  <r>
    <x v="0"/>
    <x v="0"/>
    <x v="8"/>
    <x v="8"/>
    <x v="146"/>
    <x v="146"/>
    <x v="2"/>
    <n v="40"/>
    <n v="202.61"/>
  </r>
  <r>
    <x v="0"/>
    <x v="0"/>
    <x v="8"/>
    <x v="8"/>
    <x v="146"/>
    <x v="146"/>
    <x v="2"/>
    <n v="100"/>
    <n v="561.29999999999995"/>
  </r>
  <r>
    <x v="0"/>
    <x v="0"/>
    <x v="8"/>
    <x v="8"/>
    <x v="146"/>
    <x v="146"/>
    <x v="2"/>
    <n v="100"/>
    <n v="561.29999999999995"/>
  </r>
  <r>
    <x v="0"/>
    <x v="0"/>
    <x v="8"/>
    <x v="8"/>
    <x v="146"/>
    <x v="146"/>
    <x v="2"/>
    <n v="120"/>
    <n v="673.56"/>
  </r>
  <r>
    <x v="0"/>
    <x v="0"/>
    <x v="8"/>
    <x v="8"/>
    <x v="146"/>
    <x v="146"/>
    <x v="2"/>
    <n v="100"/>
    <n v="561.29999999999995"/>
  </r>
  <r>
    <x v="0"/>
    <x v="0"/>
    <x v="8"/>
    <x v="8"/>
    <x v="147"/>
    <x v="147"/>
    <x v="2"/>
    <n v="15"/>
    <n v="9144.67"/>
  </r>
  <r>
    <x v="0"/>
    <x v="0"/>
    <x v="8"/>
    <x v="8"/>
    <x v="148"/>
    <x v="148"/>
    <x v="2"/>
    <n v="1"/>
    <n v="22.17"/>
  </r>
  <r>
    <x v="0"/>
    <x v="0"/>
    <x v="8"/>
    <x v="8"/>
    <x v="149"/>
    <x v="149"/>
    <x v="0"/>
    <n v="40"/>
    <n v="993.43"/>
  </r>
  <r>
    <x v="0"/>
    <x v="0"/>
    <x v="8"/>
    <x v="8"/>
    <x v="149"/>
    <x v="149"/>
    <x v="0"/>
    <n v="10"/>
    <n v="249.22"/>
  </r>
  <r>
    <x v="0"/>
    <x v="0"/>
    <x v="8"/>
    <x v="8"/>
    <x v="149"/>
    <x v="149"/>
    <x v="0"/>
    <n v="50"/>
    <n v="1246.08"/>
  </r>
  <r>
    <x v="0"/>
    <x v="0"/>
    <x v="8"/>
    <x v="8"/>
    <x v="149"/>
    <x v="149"/>
    <x v="0"/>
    <n v="20"/>
    <n v="498.43"/>
  </r>
  <r>
    <x v="0"/>
    <x v="0"/>
    <x v="8"/>
    <x v="8"/>
    <x v="149"/>
    <x v="149"/>
    <x v="0"/>
    <n v="20"/>
    <n v="498.43"/>
  </r>
  <r>
    <x v="0"/>
    <x v="0"/>
    <x v="8"/>
    <x v="8"/>
    <x v="149"/>
    <x v="149"/>
    <x v="0"/>
    <n v="50"/>
    <n v="1246.08"/>
  </r>
  <r>
    <x v="0"/>
    <x v="0"/>
    <x v="8"/>
    <x v="8"/>
    <x v="149"/>
    <x v="149"/>
    <x v="0"/>
    <n v="50"/>
    <n v="1319.12"/>
  </r>
  <r>
    <x v="0"/>
    <x v="0"/>
    <x v="8"/>
    <x v="8"/>
    <x v="149"/>
    <x v="149"/>
    <x v="0"/>
    <n v="20"/>
    <n v="527.65"/>
  </r>
  <r>
    <x v="0"/>
    <x v="0"/>
    <x v="8"/>
    <x v="8"/>
    <x v="149"/>
    <x v="149"/>
    <x v="0"/>
    <n v="50"/>
    <n v="1319.12"/>
  </r>
  <r>
    <x v="0"/>
    <x v="0"/>
    <x v="8"/>
    <x v="8"/>
    <x v="149"/>
    <x v="149"/>
    <x v="0"/>
    <n v="50"/>
    <n v="1319.12"/>
  </r>
  <r>
    <x v="0"/>
    <x v="0"/>
    <x v="8"/>
    <x v="8"/>
    <x v="149"/>
    <x v="149"/>
    <x v="0"/>
    <n v="25"/>
    <n v="659.56"/>
  </r>
  <r>
    <x v="0"/>
    <x v="0"/>
    <x v="8"/>
    <x v="8"/>
    <x v="149"/>
    <x v="149"/>
    <x v="0"/>
    <n v="10"/>
    <n v="263.82"/>
  </r>
  <r>
    <x v="0"/>
    <x v="0"/>
    <x v="8"/>
    <x v="8"/>
    <x v="149"/>
    <x v="149"/>
    <x v="0"/>
    <n v="25"/>
    <n v="659.56"/>
  </r>
  <r>
    <x v="0"/>
    <x v="0"/>
    <x v="8"/>
    <x v="8"/>
    <x v="149"/>
    <x v="149"/>
    <x v="0"/>
    <n v="12"/>
    <n v="316.58999999999997"/>
  </r>
  <r>
    <x v="0"/>
    <x v="0"/>
    <x v="8"/>
    <x v="8"/>
    <x v="149"/>
    <x v="149"/>
    <x v="0"/>
    <n v="5"/>
    <n v="137.97"/>
  </r>
  <r>
    <x v="0"/>
    <x v="0"/>
    <x v="8"/>
    <x v="8"/>
    <x v="149"/>
    <x v="149"/>
    <x v="0"/>
    <n v="10"/>
    <n v="275.94"/>
  </r>
  <r>
    <x v="0"/>
    <x v="0"/>
    <x v="8"/>
    <x v="8"/>
    <x v="149"/>
    <x v="149"/>
    <x v="0"/>
    <n v="30"/>
    <n v="827.82"/>
  </r>
  <r>
    <x v="0"/>
    <x v="0"/>
    <x v="8"/>
    <x v="8"/>
    <x v="149"/>
    <x v="149"/>
    <x v="0"/>
    <n v="10"/>
    <n v="275.94"/>
  </r>
  <r>
    <x v="0"/>
    <x v="0"/>
    <x v="8"/>
    <x v="8"/>
    <x v="149"/>
    <x v="149"/>
    <x v="0"/>
    <n v="50"/>
    <n v="1348.22"/>
  </r>
  <r>
    <x v="0"/>
    <x v="0"/>
    <x v="8"/>
    <x v="8"/>
    <x v="149"/>
    <x v="149"/>
    <x v="0"/>
    <n v="1"/>
    <n v="26.96"/>
  </r>
  <r>
    <x v="0"/>
    <x v="0"/>
    <x v="8"/>
    <x v="8"/>
    <x v="149"/>
    <x v="149"/>
    <x v="0"/>
    <n v="2"/>
    <n v="52.59"/>
  </r>
  <r>
    <x v="0"/>
    <x v="0"/>
    <x v="8"/>
    <x v="8"/>
    <x v="150"/>
    <x v="150"/>
    <x v="2"/>
    <n v="7"/>
    <n v="194.58"/>
  </r>
  <r>
    <x v="0"/>
    <x v="0"/>
    <x v="8"/>
    <x v="8"/>
    <x v="151"/>
    <x v="151"/>
    <x v="2"/>
    <n v="20"/>
    <n v="1333.4"/>
  </r>
  <r>
    <x v="0"/>
    <x v="0"/>
    <x v="8"/>
    <x v="8"/>
    <x v="152"/>
    <x v="152"/>
    <x v="2"/>
    <n v="111"/>
    <n v="811.47"/>
  </r>
  <r>
    <x v="0"/>
    <x v="0"/>
    <x v="8"/>
    <x v="8"/>
    <x v="152"/>
    <x v="152"/>
    <x v="2"/>
    <n v="111"/>
    <n v="811.47"/>
  </r>
  <r>
    <x v="0"/>
    <x v="0"/>
    <x v="8"/>
    <x v="8"/>
    <x v="152"/>
    <x v="152"/>
    <x v="2"/>
    <n v="23"/>
    <n v="168.14"/>
  </r>
  <r>
    <x v="0"/>
    <x v="0"/>
    <x v="8"/>
    <x v="8"/>
    <x v="152"/>
    <x v="152"/>
    <x v="2"/>
    <n v="23"/>
    <n v="168.14"/>
  </r>
  <r>
    <x v="0"/>
    <x v="0"/>
    <x v="8"/>
    <x v="8"/>
    <x v="152"/>
    <x v="152"/>
    <x v="2"/>
    <n v="18"/>
    <n v="131.59"/>
  </r>
  <r>
    <x v="0"/>
    <x v="0"/>
    <x v="8"/>
    <x v="8"/>
    <x v="152"/>
    <x v="152"/>
    <x v="2"/>
    <n v="3"/>
    <n v="21.93"/>
  </r>
  <r>
    <x v="0"/>
    <x v="0"/>
    <x v="8"/>
    <x v="8"/>
    <x v="152"/>
    <x v="152"/>
    <x v="2"/>
    <n v="10"/>
    <n v="73.11"/>
  </r>
  <r>
    <x v="0"/>
    <x v="0"/>
    <x v="8"/>
    <x v="8"/>
    <x v="152"/>
    <x v="152"/>
    <x v="2"/>
    <n v="5"/>
    <n v="36.549999999999997"/>
  </r>
  <r>
    <x v="0"/>
    <x v="0"/>
    <x v="8"/>
    <x v="8"/>
    <x v="152"/>
    <x v="152"/>
    <x v="2"/>
    <n v="60"/>
    <n v="438.63"/>
  </r>
  <r>
    <x v="0"/>
    <x v="0"/>
    <x v="8"/>
    <x v="8"/>
    <x v="152"/>
    <x v="152"/>
    <x v="2"/>
    <n v="60"/>
    <n v="438.63"/>
  </r>
  <r>
    <x v="0"/>
    <x v="0"/>
    <x v="8"/>
    <x v="8"/>
    <x v="152"/>
    <x v="152"/>
    <x v="2"/>
    <n v="42"/>
    <n v="307.04000000000002"/>
  </r>
  <r>
    <x v="0"/>
    <x v="0"/>
    <x v="8"/>
    <x v="8"/>
    <x v="152"/>
    <x v="152"/>
    <x v="2"/>
    <n v="42"/>
    <n v="307.04000000000002"/>
  </r>
  <r>
    <x v="0"/>
    <x v="0"/>
    <x v="8"/>
    <x v="8"/>
    <x v="152"/>
    <x v="152"/>
    <x v="2"/>
    <n v="45"/>
    <n v="328.97"/>
  </r>
  <r>
    <x v="0"/>
    <x v="0"/>
    <x v="8"/>
    <x v="8"/>
    <x v="152"/>
    <x v="152"/>
    <x v="2"/>
    <n v="48"/>
    <n v="350.9"/>
  </r>
  <r>
    <x v="0"/>
    <x v="0"/>
    <x v="8"/>
    <x v="8"/>
    <x v="152"/>
    <x v="152"/>
    <x v="2"/>
    <n v="5"/>
    <n v="36.51"/>
  </r>
  <r>
    <x v="0"/>
    <x v="0"/>
    <x v="8"/>
    <x v="8"/>
    <x v="152"/>
    <x v="152"/>
    <x v="2"/>
    <n v="46"/>
    <n v="335.85"/>
  </r>
  <r>
    <x v="0"/>
    <x v="0"/>
    <x v="8"/>
    <x v="8"/>
    <x v="152"/>
    <x v="152"/>
    <x v="2"/>
    <n v="42"/>
    <n v="306.64999999999998"/>
  </r>
  <r>
    <x v="0"/>
    <x v="0"/>
    <x v="8"/>
    <x v="8"/>
    <x v="152"/>
    <x v="152"/>
    <x v="2"/>
    <n v="15"/>
    <n v="109.52"/>
  </r>
  <r>
    <x v="0"/>
    <x v="0"/>
    <x v="8"/>
    <x v="8"/>
    <x v="152"/>
    <x v="152"/>
    <x v="2"/>
    <n v="9"/>
    <n v="65.709999999999994"/>
  </r>
  <r>
    <x v="0"/>
    <x v="0"/>
    <x v="8"/>
    <x v="8"/>
    <x v="152"/>
    <x v="152"/>
    <x v="2"/>
    <n v="60"/>
    <n v="438.07"/>
  </r>
  <r>
    <x v="0"/>
    <x v="0"/>
    <x v="8"/>
    <x v="8"/>
    <x v="152"/>
    <x v="152"/>
    <x v="2"/>
    <n v="105"/>
    <n v="766.62"/>
  </r>
  <r>
    <x v="0"/>
    <x v="0"/>
    <x v="8"/>
    <x v="8"/>
    <x v="152"/>
    <x v="152"/>
    <x v="2"/>
    <n v="23"/>
    <n v="167.93"/>
  </r>
  <r>
    <x v="0"/>
    <x v="0"/>
    <x v="8"/>
    <x v="8"/>
    <x v="152"/>
    <x v="152"/>
    <x v="2"/>
    <n v="9"/>
    <n v="64.84"/>
  </r>
  <r>
    <x v="0"/>
    <x v="0"/>
    <x v="8"/>
    <x v="8"/>
    <x v="152"/>
    <x v="152"/>
    <x v="2"/>
    <n v="45"/>
    <n v="305.45999999999998"/>
  </r>
  <r>
    <x v="0"/>
    <x v="0"/>
    <x v="8"/>
    <x v="8"/>
    <x v="152"/>
    <x v="152"/>
    <x v="2"/>
    <n v="45"/>
    <n v="305.45999999999998"/>
  </r>
  <r>
    <x v="0"/>
    <x v="0"/>
    <x v="8"/>
    <x v="8"/>
    <x v="152"/>
    <x v="152"/>
    <x v="2"/>
    <n v="45"/>
    <n v="305.45999999999998"/>
  </r>
  <r>
    <x v="0"/>
    <x v="0"/>
    <x v="8"/>
    <x v="8"/>
    <x v="152"/>
    <x v="152"/>
    <x v="2"/>
    <n v="105"/>
    <n v="712.74"/>
  </r>
  <r>
    <x v="0"/>
    <x v="0"/>
    <x v="8"/>
    <x v="8"/>
    <x v="152"/>
    <x v="152"/>
    <x v="2"/>
    <n v="108"/>
    <n v="733.11"/>
  </r>
  <r>
    <x v="0"/>
    <x v="0"/>
    <x v="8"/>
    <x v="8"/>
    <x v="152"/>
    <x v="152"/>
    <x v="2"/>
    <n v="23"/>
    <n v="156.12"/>
  </r>
  <r>
    <x v="0"/>
    <x v="0"/>
    <x v="8"/>
    <x v="8"/>
    <x v="152"/>
    <x v="152"/>
    <x v="2"/>
    <n v="26"/>
    <n v="176.49"/>
  </r>
  <r>
    <x v="0"/>
    <x v="0"/>
    <x v="8"/>
    <x v="8"/>
    <x v="152"/>
    <x v="152"/>
    <x v="2"/>
    <n v="21"/>
    <n v="142.55000000000001"/>
  </r>
  <r>
    <x v="0"/>
    <x v="0"/>
    <x v="8"/>
    <x v="8"/>
    <x v="152"/>
    <x v="152"/>
    <x v="2"/>
    <n v="5"/>
    <n v="33.94"/>
  </r>
  <r>
    <x v="0"/>
    <x v="0"/>
    <x v="8"/>
    <x v="8"/>
    <x v="152"/>
    <x v="152"/>
    <x v="2"/>
    <n v="5"/>
    <n v="33.94"/>
  </r>
  <r>
    <x v="0"/>
    <x v="0"/>
    <x v="8"/>
    <x v="8"/>
    <x v="152"/>
    <x v="152"/>
    <x v="2"/>
    <n v="26"/>
    <n v="174.48"/>
  </r>
  <r>
    <x v="0"/>
    <x v="0"/>
    <x v="8"/>
    <x v="8"/>
    <x v="152"/>
    <x v="152"/>
    <x v="2"/>
    <n v="48"/>
    <n v="322.12"/>
  </r>
  <r>
    <x v="0"/>
    <x v="0"/>
    <x v="8"/>
    <x v="8"/>
    <x v="152"/>
    <x v="152"/>
    <x v="2"/>
    <n v="108"/>
    <n v="724.78"/>
  </r>
  <r>
    <x v="0"/>
    <x v="0"/>
    <x v="8"/>
    <x v="8"/>
    <x v="152"/>
    <x v="152"/>
    <x v="2"/>
    <n v="21"/>
    <n v="140.93"/>
  </r>
  <r>
    <x v="0"/>
    <x v="0"/>
    <x v="8"/>
    <x v="8"/>
    <x v="152"/>
    <x v="152"/>
    <x v="2"/>
    <n v="45"/>
    <n v="301.99"/>
  </r>
  <r>
    <x v="0"/>
    <x v="0"/>
    <x v="8"/>
    <x v="8"/>
    <x v="152"/>
    <x v="152"/>
    <x v="2"/>
    <n v="5"/>
    <n v="33.549999999999997"/>
  </r>
  <r>
    <x v="0"/>
    <x v="0"/>
    <x v="8"/>
    <x v="8"/>
    <x v="152"/>
    <x v="152"/>
    <x v="2"/>
    <n v="108"/>
    <n v="763.17"/>
  </r>
  <r>
    <x v="0"/>
    <x v="0"/>
    <x v="8"/>
    <x v="8"/>
    <x v="152"/>
    <x v="152"/>
    <x v="2"/>
    <n v="26"/>
    <n v="183.73"/>
  </r>
  <r>
    <x v="0"/>
    <x v="0"/>
    <x v="8"/>
    <x v="8"/>
    <x v="152"/>
    <x v="152"/>
    <x v="2"/>
    <n v="5"/>
    <n v="35.33"/>
  </r>
  <r>
    <x v="0"/>
    <x v="0"/>
    <x v="8"/>
    <x v="8"/>
    <x v="152"/>
    <x v="152"/>
    <x v="2"/>
    <n v="21"/>
    <n v="148.38999999999999"/>
  </r>
  <r>
    <x v="0"/>
    <x v="0"/>
    <x v="8"/>
    <x v="8"/>
    <x v="152"/>
    <x v="152"/>
    <x v="2"/>
    <n v="34"/>
    <n v="240.26"/>
  </r>
  <r>
    <x v="0"/>
    <x v="0"/>
    <x v="8"/>
    <x v="8"/>
    <x v="152"/>
    <x v="152"/>
    <x v="2"/>
    <n v="45"/>
    <n v="317.99"/>
  </r>
  <r>
    <x v="0"/>
    <x v="0"/>
    <x v="8"/>
    <x v="8"/>
    <x v="152"/>
    <x v="152"/>
    <x v="2"/>
    <n v="108"/>
    <n v="785.8"/>
  </r>
  <r>
    <x v="0"/>
    <x v="0"/>
    <x v="8"/>
    <x v="8"/>
    <x v="152"/>
    <x v="152"/>
    <x v="2"/>
    <n v="45"/>
    <n v="327.42"/>
  </r>
  <r>
    <x v="0"/>
    <x v="0"/>
    <x v="8"/>
    <x v="8"/>
    <x v="152"/>
    <x v="152"/>
    <x v="2"/>
    <n v="5"/>
    <n v="36.380000000000003"/>
  </r>
  <r>
    <x v="0"/>
    <x v="0"/>
    <x v="8"/>
    <x v="8"/>
    <x v="152"/>
    <x v="152"/>
    <x v="2"/>
    <n v="21"/>
    <n v="152.79"/>
  </r>
  <r>
    <x v="0"/>
    <x v="0"/>
    <x v="8"/>
    <x v="8"/>
    <x v="152"/>
    <x v="152"/>
    <x v="2"/>
    <n v="26"/>
    <n v="189.17"/>
  </r>
  <r>
    <x v="0"/>
    <x v="0"/>
    <x v="8"/>
    <x v="8"/>
    <x v="152"/>
    <x v="152"/>
    <x v="2"/>
    <n v="48"/>
    <n v="349.24"/>
  </r>
  <r>
    <x v="0"/>
    <x v="0"/>
    <x v="8"/>
    <x v="8"/>
    <x v="152"/>
    <x v="152"/>
    <x v="2"/>
    <n v="108"/>
    <n v="785.8"/>
  </r>
  <r>
    <x v="0"/>
    <x v="0"/>
    <x v="8"/>
    <x v="8"/>
    <x v="152"/>
    <x v="152"/>
    <x v="2"/>
    <n v="30"/>
    <n v="218.28"/>
  </r>
  <r>
    <x v="0"/>
    <x v="0"/>
    <x v="8"/>
    <x v="8"/>
    <x v="152"/>
    <x v="152"/>
    <x v="2"/>
    <n v="5"/>
    <n v="36.380000000000003"/>
  </r>
  <r>
    <x v="0"/>
    <x v="0"/>
    <x v="8"/>
    <x v="8"/>
    <x v="152"/>
    <x v="152"/>
    <x v="2"/>
    <n v="21"/>
    <n v="152.79"/>
  </r>
  <r>
    <x v="0"/>
    <x v="0"/>
    <x v="8"/>
    <x v="8"/>
    <x v="152"/>
    <x v="152"/>
    <x v="2"/>
    <n v="26"/>
    <n v="189.17"/>
  </r>
  <r>
    <x v="0"/>
    <x v="0"/>
    <x v="8"/>
    <x v="8"/>
    <x v="152"/>
    <x v="152"/>
    <x v="2"/>
    <n v="18"/>
    <n v="132.19"/>
  </r>
  <r>
    <x v="0"/>
    <x v="0"/>
    <x v="8"/>
    <x v="8"/>
    <x v="152"/>
    <x v="152"/>
    <x v="2"/>
    <n v="55"/>
    <n v="403.93"/>
  </r>
  <r>
    <x v="0"/>
    <x v="0"/>
    <x v="8"/>
    <x v="8"/>
    <x v="152"/>
    <x v="152"/>
    <x v="2"/>
    <n v="5"/>
    <n v="36.72"/>
  </r>
  <r>
    <x v="0"/>
    <x v="0"/>
    <x v="8"/>
    <x v="8"/>
    <x v="152"/>
    <x v="152"/>
    <x v="2"/>
    <n v="108"/>
    <n v="793.17"/>
  </r>
  <r>
    <x v="0"/>
    <x v="0"/>
    <x v="8"/>
    <x v="8"/>
    <x v="152"/>
    <x v="152"/>
    <x v="2"/>
    <n v="30"/>
    <n v="220.32"/>
  </r>
  <r>
    <x v="0"/>
    <x v="0"/>
    <x v="8"/>
    <x v="8"/>
    <x v="152"/>
    <x v="152"/>
    <x v="2"/>
    <n v="26"/>
    <n v="190.95"/>
  </r>
  <r>
    <x v="0"/>
    <x v="0"/>
    <x v="8"/>
    <x v="8"/>
    <x v="152"/>
    <x v="152"/>
    <x v="2"/>
    <n v="21"/>
    <n v="154.22999999999999"/>
  </r>
  <r>
    <x v="0"/>
    <x v="0"/>
    <x v="8"/>
    <x v="8"/>
    <x v="152"/>
    <x v="152"/>
    <x v="2"/>
    <n v="26"/>
    <n v="194.88"/>
  </r>
  <r>
    <x v="0"/>
    <x v="0"/>
    <x v="8"/>
    <x v="8"/>
    <x v="152"/>
    <x v="152"/>
    <x v="2"/>
    <n v="30"/>
    <n v="224.86"/>
  </r>
  <r>
    <x v="0"/>
    <x v="0"/>
    <x v="8"/>
    <x v="8"/>
    <x v="152"/>
    <x v="152"/>
    <x v="2"/>
    <n v="5"/>
    <n v="37.479999999999997"/>
  </r>
  <r>
    <x v="0"/>
    <x v="0"/>
    <x v="8"/>
    <x v="8"/>
    <x v="152"/>
    <x v="152"/>
    <x v="2"/>
    <n v="5"/>
    <n v="37.479999999999997"/>
  </r>
  <r>
    <x v="0"/>
    <x v="0"/>
    <x v="8"/>
    <x v="8"/>
    <x v="152"/>
    <x v="152"/>
    <x v="2"/>
    <n v="21"/>
    <n v="157.4"/>
  </r>
  <r>
    <x v="0"/>
    <x v="0"/>
    <x v="8"/>
    <x v="8"/>
    <x v="152"/>
    <x v="152"/>
    <x v="2"/>
    <n v="15"/>
    <n v="112.43"/>
  </r>
  <r>
    <x v="0"/>
    <x v="0"/>
    <x v="8"/>
    <x v="8"/>
    <x v="152"/>
    <x v="152"/>
    <x v="2"/>
    <n v="108"/>
    <n v="809.5"/>
  </r>
  <r>
    <x v="0"/>
    <x v="0"/>
    <x v="8"/>
    <x v="8"/>
    <x v="153"/>
    <x v="153"/>
    <x v="2"/>
    <n v="20"/>
    <n v="2066.6"/>
  </r>
  <r>
    <x v="0"/>
    <x v="0"/>
    <x v="8"/>
    <x v="8"/>
    <x v="154"/>
    <x v="154"/>
    <x v="2"/>
    <n v="20"/>
    <n v="3000"/>
  </r>
  <r>
    <x v="0"/>
    <x v="0"/>
    <x v="8"/>
    <x v="8"/>
    <x v="154"/>
    <x v="154"/>
    <x v="2"/>
    <n v="20"/>
    <n v="3000"/>
  </r>
  <r>
    <x v="0"/>
    <x v="0"/>
    <x v="8"/>
    <x v="8"/>
    <x v="154"/>
    <x v="154"/>
    <x v="2"/>
    <n v="20"/>
    <n v="3000"/>
  </r>
  <r>
    <x v="0"/>
    <x v="0"/>
    <x v="8"/>
    <x v="8"/>
    <x v="154"/>
    <x v="154"/>
    <x v="2"/>
    <n v="40"/>
    <n v="2299.6"/>
  </r>
  <r>
    <x v="0"/>
    <x v="0"/>
    <x v="8"/>
    <x v="8"/>
    <x v="155"/>
    <x v="155"/>
    <x v="2"/>
    <n v="2"/>
    <n v="21890"/>
  </r>
  <r>
    <x v="0"/>
    <x v="0"/>
    <x v="8"/>
    <x v="8"/>
    <x v="156"/>
    <x v="156"/>
    <x v="2"/>
    <n v="4"/>
    <n v="36000"/>
  </r>
  <r>
    <x v="0"/>
    <x v="0"/>
    <x v="8"/>
    <x v="8"/>
    <x v="157"/>
    <x v="157"/>
    <x v="2"/>
    <n v="2"/>
    <n v="129.13"/>
  </r>
  <r>
    <x v="0"/>
    <x v="0"/>
    <x v="8"/>
    <x v="8"/>
    <x v="158"/>
    <x v="158"/>
    <x v="2"/>
    <n v="2"/>
    <n v="9000"/>
  </r>
  <r>
    <x v="0"/>
    <x v="0"/>
    <x v="8"/>
    <x v="8"/>
    <x v="159"/>
    <x v="159"/>
    <x v="2"/>
    <n v="1"/>
    <n v="1700"/>
  </r>
  <r>
    <x v="0"/>
    <x v="0"/>
    <x v="8"/>
    <x v="8"/>
    <x v="160"/>
    <x v="160"/>
    <x v="2"/>
    <n v="20"/>
    <n v="923.6"/>
  </r>
  <r>
    <x v="0"/>
    <x v="0"/>
    <x v="8"/>
    <x v="8"/>
    <x v="161"/>
    <x v="161"/>
    <x v="2"/>
    <n v="3"/>
    <n v="1363.36"/>
  </r>
  <r>
    <x v="0"/>
    <x v="0"/>
    <x v="8"/>
    <x v="8"/>
    <x v="162"/>
    <x v="162"/>
    <x v="2"/>
    <n v="1"/>
    <n v="4123.09"/>
  </r>
  <r>
    <x v="0"/>
    <x v="0"/>
    <x v="8"/>
    <x v="8"/>
    <x v="162"/>
    <x v="162"/>
    <x v="2"/>
    <n v="1"/>
    <n v="4499.6400000000003"/>
  </r>
  <r>
    <x v="0"/>
    <x v="0"/>
    <x v="8"/>
    <x v="8"/>
    <x v="163"/>
    <x v="163"/>
    <x v="2"/>
    <n v="1"/>
    <n v="2611.66"/>
  </r>
  <r>
    <x v="0"/>
    <x v="0"/>
    <x v="8"/>
    <x v="8"/>
    <x v="164"/>
    <x v="164"/>
    <x v="2"/>
    <n v="5"/>
    <n v="4807.45"/>
  </r>
  <r>
    <x v="0"/>
    <x v="0"/>
    <x v="8"/>
    <x v="8"/>
    <x v="164"/>
    <x v="164"/>
    <x v="2"/>
    <n v="1"/>
    <n v="860.88"/>
  </r>
  <r>
    <x v="0"/>
    <x v="0"/>
    <x v="8"/>
    <x v="8"/>
    <x v="164"/>
    <x v="164"/>
    <x v="2"/>
    <n v="1"/>
    <n v="888.08"/>
  </r>
  <r>
    <x v="0"/>
    <x v="0"/>
    <x v="8"/>
    <x v="8"/>
    <x v="165"/>
    <x v="165"/>
    <x v="2"/>
    <n v="1"/>
    <n v="1181.22"/>
  </r>
  <r>
    <x v="0"/>
    <x v="0"/>
    <x v="8"/>
    <x v="8"/>
    <x v="165"/>
    <x v="165"/>
    <x v="2"/>
    <n v="6"/>
    <n v="7087.34"/>
  </r>
  <r>
    <x v="0"/>
    <x v="0"/>
    <x v="8"/>
    <x v="8"/>
    <x v="165"/>
    <x v="165"/>
    <x v="2"/>
    <n v="1"/>
    <n v="1181.23"/>
  </r>
  <r>
    <x v="0"/>
    <x v="0"/>
    <x v="8"/>
    <x v="8"/>
    <x v="165"/>
    <x v="165"/>
    <x v="2"/>
    <n v="1"/>
    <n v="981.52"/>
  </r>
  <r>
    <x v="0"/>
    <x v="0"/>
    <x v="8"/>
    <x v="8"/>
    <x v="165"/>
    <x v="165"/>
    <x v="2"/>
    <n v="1"/>
    <n v="910.2"/>
  </r>
  <r>
    <x v="0"/>
    <x v="0"/>
    <x v="8"/>
    <x v="8"/>
    <x v="166"/>
    <x v="166"/>
    <x v="2"/>
    <n v="6"/>
    <n v="9241.23"/>
  </r>
  <r>
    <x v="0"/>
    <x v="0"/>
    <x v="8"/>
    <x v="8"/>
    <x v="166"/>
    <x v="166"/>
    <x v="2"/>
    <n v="1"/>
    <n v="1540.21"/>
  </r>
  <r>
    <x v="0"/>
    <x v="0"/>
    <x v="8"/>
    <x v="8"/>
    <x v="166"/>
    <x v="166"/>
    <x v="2"/>
    <n v="2"/>
    <n v="460"/>
  </r>
  <r>
    <x v="0"/>
    <x v="0"/>
    <x v="8"/>
    <x v="8"/>
    <x v="167"/>
    <x v="167"/>
    <x v="2"/>
    <n v="1"/>
    <n v="14990"/>
  </r>
  <r>
    <x v="0"/>
    <x v="0"/>
    <x v="8"/>
    <x v="8"/>
    <x v="168"/>
    <x v="168"/>
    <x v="2"/>
    <n v="1"/>
    <n v="39.04"/>
  </r>
  <r>
    <x v="0"/>
    <x v="0"/>
    <x v="8"/>
    <x v="8"/>
    <x v="169"/>
    <x v="169"/>
    <x v="2"/>
    <n v="1"/>
    <n v="221.46"/>
  </r>
  <r>
    <x v="0"/>
    <x v="0"/>
    <x v="8"/>
    <x v="8"/>
    <x v="170"/>
    <x v="170"/>
    <x v="2"/>
    <n v="5"/>
    <n v="370"/>
  </r>
  <r>
    <x v="0"/>
    <x v="0"/>
    <x v="8"/>
    <x v="8"/>
    <x v="171"/>
    <x v="171"/>
    <x v="2"/>
    <n v="5"/>
    <n v="490"/>
  </r>
  <r>
    <x v="0"/>
    <x v="0"/>
    <x v="8"/>
    <x v="8"/>
    <x v="172"/>
    <x v="172"/>
    <x v="2"/>
    <n v="5"/>
    <n v="272.5"/>
  </r>
  <r>
    <x v="0"/>
    <x v="0"/>
    <x v="8"/>
    <x v="8"/>
    <x v="173"/>
    <x v="173"/>
    <x v="2"/>
    <n v="20"/>
    <n v="1040"/>
  </r>
  <r>
    <x v="1"/>
    <x v="1"/>
    <x v="2"/>
    <x v="2"/>
    <x v="174"/>
    <x v="174"/>
    <x v="2"/>
    <n v="2"/>
    <n v="16.350000000000001"/>
  </r>
  <r>
    <x v="1"/>
    <x v="1"/>
    <x v="2"/>
    <x v="2"/>
    <x v="175"/>
    <x v="175"/>
    <x v="2"/>
    <n v="3"/>
    <n v="169.94"/>
  </r>
  <r>
    <x v="1"/>
    <x v="1"/>
    <x v="2"/>
    <x v="2"/>
    <x v="175"/>
    <x v="175"/>
    <x v="2"/>
    <n v="3"/>
    <n v="169.94"/>
  </r>
  <r>
    <x v="1"/>
    <x v="1"/>
    <x v="2"/>
    <x v="2"/>
    <x v="175"/>
    <x v="175"/>
    <x v="2"/>
    <n v="5"/>
    <n v="283.24"/>
  </r>
  <r>
    <x v="1"/>
    <x v="1"/>
    <x v="2"/>
    <x v="2"/>
    <x v="175"/>
    <x v="175"/>
    <x v="2"/>
    <n v="5"/>
    <n v="242.59"/>
  </r>
  <r>
    <x v="1"/>
    <x v="1"/>
    <x v="2"/>
    <x v="2"/>
    <x v="175"/>
    <x v="175"/>
    <x v="2"/>
    <n v="3"/>
    <n v="145.55000000000001"/>
  </r>
  <r>
    <x v="1"/>
    <x v="1"/>
    <x v="2"/>
    <x v="2"/>
    <x v="175"/>
    <x v="175"/>
    <x v="2"/>
    <n v="2"/>
    <n v="97.04"/>
  </r>
  <r>
    <x v="1"/>
    <x v="1"/>
    <x v="2"/>
    <x v="2"/>
    <x v="175"/>
    <x v="175"/>
    <x v="2"/>
    <n v="1"/>
    <n v="62.66"/>
  </r>
  <r>
    <x v="1"/>
    <x v="1"/>
    <x v="2"/>
    <x v="2"/>
    <x v="175"/>
    <x v="175"/>
    <x v="2"/>
    <n v="3"/>
    <n v="187.97"/>
  </r>
  <r>
    <x v="1"/>
    <x v="1"/>
    <x v="2"/>
    <x v="2"/>
    <x v="176"/>
    <x v="176"/>
    <x v="7"/>
    <n v="14"/>
    <n v="77.540000000000006"/>
  </r>
  <r>
    <x v="1"/>
    <x v="1"/>
    <x v="2"/>
    <x v="2"/>
    <x v="176"/>
    <x v="176"/>
    <x v="7"/>
    <n v="6"/>
    <n v="33.229999999999997"/>
  </r>
  <r>
    <x v="1"/>
    <x v="1"/>
    <x v="2"/>
    <x v="2"/>
    <x v="176"/>
    <x v="176"/>
    <x v="7"/>
    <n v="5"/>
    <n v="58.62"/>
  </r>
  <r>
    <x v="1"/>
    <x v="1"/>
    <x v="2"/>
    <x v="2"/>
    <x v="176"/>
    <x v="176"/>
    <x v="7"/>
    <n v="2"/>
    <n v="23.45"/>
  </r>
  <r>
    <x v="1"/>
    <x v="1"/>
    <x v="2"/>
    <x v="2"/>
    <x v="177"/>
    <x v="177"/>
    <x v="7"/>
    <n v="14"/>
    <n v="122.74"/>
  </r>
  <r>
    <x v="1"/>
    <x v="1"/>
    <x v="2"/>
    <x v="2"/>
    <x v="177"/>
    <x v="177"/>
    <x v="7"/>
    <n v="8"/>
    <n v="70.14"/>
  </r>
  <r>
    <x v="1"/>
    <x v="1"/>
    <x v="2"/>
    <x v="2"/>
    <x v="177"/>
    <x v="177"/>
    <x v="7"/>
    <n v="3"/>
    <n v="26.25"/>
  </r>
  <r>
    <x v="1"/>
    <x v="1"/>
    <x v="2"/>
    <x v="2"/>
    <x v="177"/>
    <x v="177"/>
    <x v="7"/>
    <n v="2"/>
    <n v="17.5"/>
  </r>
  <r>
    <x v="1"/>
    <x v="1"/>
    <x v="2"/>
    <x v="2"/>
    <x v="178"/>
    <x v="178"/>
    <x v="0"/>
    <n v="150"/>
    <n v="2172.86"/>
  </r>
  <r>
    <x v="1"/>
    <x v="1"/>
    <x v="2"/>
    <x v="2"/>
    <x v="179"/>
    <x v="179"/>
    <x v="0"/>
    <n v="50"/>
    <n v="1388.23"/>
  </r>
  <r>
    <x v="1"/>
    <x v="1"/>
    <x v="2"/>
    <x v="2"/>
    <x v="180"/>
    <x v="180"/>
    <x v="2"/>
    <n v="1"/>
    <n v="6822.7"/>
  </r>
  <r>
    <x v="1"/>
    <x v="1"/>
    <x v="2"/>
    <x v="2"/>
    <x v="181"/>
    <x v="181"/>
    <x v="0"/>
    <n v="300"/>
    <n v="1488"/>
  </r>
  <r>
    <x v="1"/>
    <x v="1"/>
    <x v="2"/>
    <x v="2"/>
    <x v="182"/>
    <x v="182"/>
    <x v="2"/>
    <n v="5"/>
    <n v="28.63"/>
  </r>
  <r>
    <x v="1"/>
    <x v="1"/>
    <x v="2"/>
    <x v="2"/>
    <x v="182"/>
    <x v="182"/>
    <x v="2"/>
    <n v="1"/>
    <n v="13.22"/>
  </r>
  <r>
    <x v="1"/>
    <x v="1"/>
    <x v="2"/>
    <x v="2"/>
    <x v="183"/>
    <x v="183"/>
    <x v="2"/>
    <n v="1"/>
    <n v="6720"/>
  </r>
  <r>
    <x v="1"/>
    <x v="1"/>
    <x v="2"/>
    <x v="2"/>
    <x v="183"/>
    <x v="183"/>
    <x v="2"/>
    <n v="1"/>
    <n v="6720"/>
  </r>
  <r>
    <x v="1"/>
    <x v="1"/>
    <x v="2"/>
    <x v="2"/>
    <x v="184"/>
    <x v="184"/>
    <x v="8"/>
    <n v="3"/>
    <n v="255.92"/>
  </r>
  <r>
    <x v="1"/>
    <x v="1"/>
    <x v="2"/>
    <x v="2"/>
    <x v="185"/>
    <x v="185"/>
    <x v="2"/>
    <n v="1"/>
    <n v="7591.18"/>
  </r>
  <r>
    <x v="1"/>
    <x v="1"/>
    <x v="2"/>
    <x v="2"/>
    <x v="185"/>
    <x v="185"/>
    <x v="2"/>
    <n v="1"/>
    <n v="7578.97"/>
  </r>
  <r>
    <x v="1"/>
    <x v="1"/>
    <x v="2"/>
    <x v="2"/>
    <x v="186"/>
    <x v="186"/>
    <x v="0"/>
    <n v="50"/>
    <n v="466.72"/>
  </r>
  <r>
    <x v="1"/>
    <x v="1"/>
    <x v="2"/>
    <x v="2"/>
    <x v="186"/>
    <x v="186"/>
    <x v="0"/>
    <n v="250"/>
    <n v="2333.6"/>
  </r>
  <r>
    <x v="1"/>
    <x v="1"/>
    <x v="2"/>
    <x v="2"/>
    <x v="187"/>
    <x v="187"/>
    <x v="2"/>
    <n v="1"/>
    <n v="7.13"/>
  </r>
  <r>
    <x v="1"/>
    <x v="1"/>
    <x v="2"/>
    <x v="2"/>
    <x v="188"/>
    <x v="188"/>
    <x v="0"/>
    <n v="15"/>
    <n v="608.07000000000005"/>
  </r>
  <r>
    <x v="1"/>
    <x v="1"/>
    <x v="2"/>
    <x v="2"/>
    <x v="188"/>
    <x v="188"/>
    <x v="0"/>
    <n v="100"/>
    <n v="4053.8"/>
  </r>
  <r>
    <x v="1"/>
    <x v="1"/>
    <x v="2"/>
    <x v="2"/>
    <x v="189"/>
    <x v="189"/>
    <x v="2"/>
    <n v="2"/>
    <n v="10"/>
  </r>
  <r>
    <x v="1"/>
    <x v="1"/>
    <x v="2"/>
    <x v="2"/>
    <x v="190"/>
    <x v="190"/>
    <x v="2"/>
    <n v="30"/>
    <n v="59.98"/>
  </r>
  <r>
    <x v="1"/>
    <x v="1"/>
    <x v="2"/>
    <x v="2"/>
    <x v="190"/>
    <x v="190"/>
    <x v="2"/>
    <n v="200"/>
    <n v="399.9"/>
  </r>
  <r>
    <x v="1"/>
    <x v="1"/>
    <x v="2"/>
    <x v="2"/>
    <x v="190"/>
    <x v="190"/>
    <x v="2"/>
    <n v="10"/>
    <n v="20"/>
  </r>
  <r>
    <x v="1"/>
    <x v="1"/>
    <x v="2"/>
    <x v="2"/>
    <x v="190"/>
    <x v="190"/>
    <x v="2"/>
    <n v="30"/>
    <n v="59.98"/>
  </r>
  <r>
    <x v="1"/>
    <x v="1"/>
    <x v="2"/>
    <x v="2"/>
    <x v="190"/>
    <x v="190"/>
    <x v="2"/>
    <n v="50"/>
    <n v="134.72"/>
  </r>
  <r>
    <x v="1"/>
    <x v="1"/>
    <x v="2"/>
    <x v="2"/>
    <x v="190"/>
    <x v="190"/>
    <x v="2"/>
    <n v="15"/>
    <n v="40.409999999999997"/>
  </r>
  <r>
    <x v="1"/>
    <x v="1"/>
    <x v="2"/>
    <x v="2"/>
    <x v="191"/>
    <x v="191"/>
    <x v="2"/>
    <n v="7"/>
    <n v="126.55"/>
  </r>
  <r>
    <x v="1"/>
    <x v="1"/>
    <x v="2"/>
    <x v="2"/>
    <x v="191"/>
    <x v="191"/>
    <x v="2"/>
    <n v="2"/>
    <n v="36.159999999999997"/>
  </r>
  <r>
    <x v="1"/>
    <x v="1"/>
    <x v="2"/>
    <x v="2"/>
    <x v="191"/>
    <x v="191"/>
    <x v="2"/>
    <n v="6"/>
    <n v="108.47"/>
  </r>
  <r>
    <x v="1"/>
    <x v="1"/>
    <x v="2"/>
    <x v="2"/>
    <x v="192"/>
    <x v="192"/>
    <x v="2"/>
    <n v="5"/>
    <n v="19.600000000000001"/>
  </r>
  <r>
    <x v="1"/>
    <x v="1"/>
    <x v="2"/>
    <x v="2"/>
    <x v="193"/>
    <x v="193"/>
    <x v="2"/>
    <n v="5"/>
    <n v="95.52"/>
  </r>
  <r>
    <x v="1"/>
    <x v="1"/>
    <x v="2"/>
    <x v="2"/>
    <x v="193"/>
    <x v="193"/>
    <x v="2"/>
    <n v="7"/>
    <n v="139.34"/>
  </r>
  <r>
    <x v="1"/>
    <x v="1"/>
    <x v="2"/>
    <x v="2"/>
    <x v="193"/>
    <x v="193"/>
    <x v="2"/>
    <n v="6"/>
    <n v="119.43"/>
  </r>
  <r>
    <x v="1"/>
    <x v="1"/>
    <x v="2"/>
    <x v="2"/>
    <x v="193"/>
    <x v="193"/>
    <x v="2"/>
    <n v="1"/>
    <n v="19.899999999999999"/>
  </r>
  <r>
    <x v="1"/>
    <x v="1"/>
    <x v="2"/>
    <x v="2"/>
    <x v="193"/>
    <x v="193"/>
    <x v="2"/>
    <n v="3"/>
    <n v="82.23"/>
  </r>
  <r>
    <x v="1"/>
    <x v="1"/>
    <x v="2"/>
    <x v="2"/>
    <x v="194"/>
    <x v="194"/>
    <x v="0"/>
    <n v="500"/>
    <n v="4945.6000000000004"/>
  </r>
  <r>
    <x v="1"/>
    <x v="1"/>
    <x v="2"/>
    <x v="2"/>
    <x v="195"/>
    <x v="195"/>
    <x v="9"/>
    <n v="2"/>
    <n v="843.28"/>
  </r>
  <r>
    <x v="1"/>
    <x v="1"/>
    <x v="2"/>
    <x v="2"/>
    <x v="196"/>
    <x v="196"/>
    <x v="9"/>
    <n v="5"/>
    <n v="938.4"/>
  </r>
  <r>
    <x v="1"/>
    <x v="1"/>
    <x v="2"/>
    <x v="2"/>
    <x v="196"/>
    <x v="196"/>
    <x v="9"/>
    <n v="3"/>
    <n v="563.04"/>
  </r>
  <r>
    <x v="1"/>
    <x v="1"/>
    <x v="2"/>
    <x v="2"/>
    <x v="196"/>
    <x v="196"/>
    <x v="9"/>
    <n v="12"/>
    <n v="2252.17"/>
  </r>
  <r>
    <x v="1"/>
    <x v="1"/>
    <x v="2"/>
    <x v="2"/>
    <x v="196"/>
    <x v="196"/>
    <x v="9"/>
    <n v="5"/>
    <n v="938.4"/>
  </r>
  <r>
    <x v="1"/>
    <x v="1"/>
    <x v="2"/>
    <x v="2"/>
    <x v="196"/>
    <x v="196"/>
    <x v="9"/>
    <n v="5"/>
    <n v="938.4"/>
  </r>
  <r>
    <x v="1"/>
    <x v="1"/>
    <x v="2"/>
    <x v="2"/>
    <x v="196"/>
    <x v="196"/>
    <x v="9"/>
    <n v="6"/>
    <n v="1126.08"/>
  </r>
  <r>
    <x v="1"/>
    <x v="1"/>
    <x v="2"/>
    <x v="2"/>
    <x v="196"/>
    <x v="196"/>
    <x v="9"/>
    <n v="5"/>
    <n v="938.4"/>
  </r>
  <r>
    <x v="1"/>
    <x v="1"/>
    <x v="2"/>
    <x v="2"/>
    <x v="196"/>
    <x v="196"/>
    <x v="9"/>
    <n v="1"/>
    <n v="187.68"/>
  </r>
  <r>
    <x v="1"/>
    <x v="1"/>
    <x v="2"/>
    <x v="2"/>
    <x v="196"/>
    <x v="196"/>
    <x v="9"/>
    <n v="5"/>
    <n v="938.4"/>
  </r>
  <r>
    <x v="1"/>
    <x v="1"/>
    <x v="2"/>
    <x v="2"/>
    <x v="196"/>
    <x v="196"/>
    <x v="9"/>
    <n v="5"/>
    <n v="938.4"/>
  </r>
  <r>
    <x v="1"/>
    <x v="1"/>
    <x v="2"/>
    <x v="2"/>
    <x v="196"/>
    <x v="196"/>
    <x v="9"/>
    <n v="8"/>
    <n v="1501.44"/>
  </r>
  <r>
    <x v="1"/>
    <x v="1"/>
    <x v="2"/>
    <x v="2"/>
    <x v="196"/>
    <x v="196"/>
    <x v="9"/>
    <n v="4"/>
    <n v="750.72"/>
  </r>
  <r>
    <x v="1"/>
    <x v="1"/>
    <x v="2"/>
    <x v="2"/>
    <x v="196"/>
    <x v="196"/>
    <x v="9"/>
    <n v="5"/>
    <n v="938.4"/>
  </r>
  <r>
    <x v="1"/>
    <x v="1"/>
    <x v="2"/>
    <x v="2"/>
    <x v="196"/>
    <x v="196"/>
    <x v="9"/>
    <n v="2"/>
    <n v="375.36"/>
  </r>
  <r>
    <x v="1"/>
    <x v="1"/>
    <x v="2"/>
    <x v="2"/>
    <x v="196"/>
    <x v="196"/>
    <x v="9"/>
    <n v="2"/>
    <n v="368.81"/>
  </r>
  <r>
    <x v="1"/>
    <x v="1"/>
    <x v="2"/>
    <x v="2"/>
    <x v="196"/>
    <x v="196"/>
    <x v="9"/>
    <n v="5"/>
    <n v="922.02"/>
  </r>
  <r>
    <x v="1"/>
    <x v="1"/>
    <x v="2"/>
    <x v="2"/>
    <x v="196"/>
    <x v="196"/>
    <x v="9"/>
    <n v="5"/>
    <n v="922.02"/>
  </r>
  <r>
    <x v="1"/>
    <x v="1"/>
    <x v="2"/>
    <x v="2"/>
    <x v="196"/>
    <x v="196"/>
    <x v="9"/>
    <n v="1"/>
    <n v="184.4"/>
  </r>
  <r>
    <x v="1"/>
    <x v="1"/>
    <x v="2"/>
    <x v="2"/>
    <x v="196"/>
    <x v="196"/>
    <x v="9"/>
    <n v="12"/>
    <n v="2212.85"/>
  </r>
  <r>
    <x v="1"/>
    <x v="1"/>
    <x v="2"/>
    <x v="2"/>
    <x v="196"/>
    <x v="196"/>
    <x v="9"/>
    <n v="12"/>
    <n v="2212.85"/>
  </r>
  <r>
    <x v="1"/>
    <x v="1"/>
    <x v="2"/>
    <x v="2"/>
    <x v="196"/>
    <x v="196"/>
    <x v="9"/>
    <n v="5"/>
    <n v="922.02"/>
  </r>
  <r>
    <x v="1"/>
    <x v="1"/>
    <x v="2"/>
    <x v="2"/>
    <x v="196"/>
    <x v="196"/>
    <x v="9"/>
    <n v="2"/>
    <n v="368.81"/>
  </r>
  <r>
    <x v="1"/>
    <x v="1"/>
    <x v="2"/>
    <x v="2"/>
    <x v="196"/>
    <x v="196"/>
    <x v="9"/>
    <n v="7"/>
    <n v="1290.83"/>
  </r>
  <r>
    <x v="1"/>
    <x v="1"/>
    <x v="2"/>
    <x v="2"/>
    <x v="196"/>
    <x v="196"/>
    <x v="9"/>
    <n v="2"/>
    <n v="365.78"/>
  </r>
  <r>
    <x v="1"/>
    <x v="1"/>
    <x v="2"/>
    <x v="2"/>
    <x v="196"/>
    <x v="196"/>
    <x v="9"/>
    <n v="5"/>
    <n v="914.44"/>
  </r>
  <r>
    <x v="1"/>
    <x v="1"/>
    <x v="2"/>
    <x v="2"/>
    <x v="196"/>
    <x v="196"/>
    <x v="9"/>
    <n v="2"/>
    <n v="364.8"/>
  </r>
  <r>
    <x v="1"/>
    <x v="1"/>
    <x v="2"/>
    <x v="2"/>
    <x v="196"/>
    <x v="196"/>
    <x v="9"/>
    <n v="5"/>
    <n v="912"/>
  </r>
  <r>
    <x v="1"/>
    <x v="1"/>
    <x v="2"/>
    <x v="2"/>
    <x v="196"/>
    <x v="196"/>
    <x v="9"/>
    <n v="5"/>
    <n v="912"/>
  </r>
  <r>
    <x v="1"/>
    <x v="1"/>
    <x v="2"/>
    <x v="2"/>
    <x v="196"/>
    <x v="196"/>
    <x v="9"/>
    <n v="12"/>
    <n v="2188.8000000000002"/>
  </r>
  <r>
    <x v="1"/>
    <x v="1"/>
    <x v="2"/>
    <x v="2"/>
    <x v="196"/>
    <x v="196"/>
    <x v="9"/>
    <n v="12"/>
    <n v="2186.16"/>
  </r>
  <r>
    <x v="1"/>
    <x v="1"/>
    <x v="2"/>
    <x v="2"/>
    <x v="196"/>
    <x v="196"/>
    <x v="9"/>
    <n v="5"/>
    <n v="910.9"/>
  </r>
  <r>
    <x v="1"/>
    <x v="1"/>
    <x v="2"/>
    <x v="2"/>
    <x v="196"/>
    <x v="196"/>
    <x v="9"/>
    <n v="5"/>
    <n v="910.9"/>
  </r>
  <r>
    <x v="1"/>
    <x v="1"/>
    <x v="2"/>
    <x v="2"/>
    <x v="196"/>
    <x v="196"/>
    <x v="9"/>
    <n v="2"/>
    <n v="364.36"/>
  </r>
  <r>
    <x v="1"/>
    <x v="1"/>
    <x v="2"/>
    <x v="2"/>
    <x v="196"/>
    <x v="196"/>
    <x v="9"/>
    <n v="5"/>
    <n v="1012.19"/>
  </r>
  <r>
    <x v="1"/>
    <x v="1"/>
    <x v="2"/>
    <x v="2"/>
    <x v="196"/>
    <x v="196"/>
    <x v="9"/>
    <n v="5"/>
    <n v="1012.19"/>
  </r>
  <r>
    <x v="1"/>
    <x v="1"/>
    <x v="2"/>
    <x v="2"/>
    <x v="196"/>
    <x v="196"/>
    <x v="9"/>
    <n v="12"/>
    <n v="2575.91"/>
  </r>
  <r>
    <x v="1"/>
    <x v="1"/>
    <x v="2"/>
    <x v="2"/>
    <x v="196"/>
    <x v="196"/>
    <x v="9"/>
    <n v="12"/>
    <n v="2575.91"/>
  </r>
  <r>
    <x v="1"/>
    <x v="1"/>
    <x v="2"/>
    <x v="2"/>
    <x v="196"/>
    <x v="196"/>
    <x v="9"/>
    <n v="12"/>
    <n v="2575.91"/>
  </r>
  <r>
    <x v="1"/>
    <x v="1"/>
    <x v="2"/>
    <x v="2"/>
    <x v="196"/>
    <x v="196"/>
    <x v="9"/>
    <n v="12"/>
    <n v="2575.91"/>
  </r>
  <r>
    <x v="1"/>
    <x v="1"/>
    <x v="2"/>
    <x v="2"/>
    <x v="196"/>
    <x v="196"/>
    <x v="9"/>
    <n v="2"/>
    <n v="429.32"/>
  </r>
  <r>
    <x v="1"/>
    <x v="1"/>
    <x v="2"/>
    <x v="2"/>
    <x v="196"/>
    <x v="196"/>
    <x v="9"/>
    <n v="2"/>
    <n v="429.32"/>
  </r>
  <r>
    <x v="1"/>
    <x v="1"/>
    <x v="2"/>
    <x v="2"/>
    <x v="196"/>
    <x v="196"/>
    <x v="9"/>
    <n v="5"/>
    <n v="1073.3"/>
  </r>
  <r>
    <x v="1"/>
    <x v="1"/>
    <x v="2"/>
    <x v="2"/>
    <x v="196"/>
    <x v="196"/>
    <x v="9"/>
    <n v="5"/>
    <n v="1073.3"/>
  </r>
  <r>
    <x v="1"/>
    <x v="1"/>
    <x v="2"/>
    <x v="2"/>
    <x v="196"/>
    <x v="196"/>
    <x v="9"/>
    <n v="5"/>
    <n v="1073.3"/>
  </r>
  <r>
    <x v="1"/>
    <x v="1"/>
    <x v="2"/>
    <x v="2"/>
    <x v="196"/>
    <x v="196"/>
    <x v="9"/>
    <n v="5"/>
    <n v="1073.3"/>
  </r>
  <r>
    <x v="1"/>
    <x v="1"/>
    <x v="2"/>
    <x v="2"/>
    <x v="196"/>
    <x v="196"/>
    <x v="9"/>
    <n v="5"/>
    <n v="1073.3"/>
  </r>
  <r>
    <x v="1"/>
    <x v="1"/>
    <x v="2"/>
    <x v="2"/>
    <x v="196"/>
    <x v="196"/>
    <x v="9"/>
    <n v="5"/>
    <n v="1073.3"/>
  </r>
  <r>
    <x v="1"/>
    <x v="1"/>
    <x v="2"/>
    <x v="2"/>
    <x v="196"/>
    <x v="196"/>
    <x v="9"/>
    <n v="5"/>
    <n v="1073.3"/>
  </r>
  <r>
    <x v="1"/>
    <x v="1"/>
    <x v="2"/>
    <x v="2"/>
    <x v="196"/>
    <x v="196"/>
    <x v="9"/>
    <n v="2"/>
    <n v="411.76"/>
  </r>
  <r>
    <x v="1"/>
    <x v="1"/>
    <x v="2"/>
    <x v="2"/>
    <x v="196"/>
    <x v="196"/>
    <x v="9"/>
    <n v="2"/>
    <n v="411.76"/>
  </r>
  <r>
    <x v="1"/>
    <x v="1"/>
    <x v="2"/>
    <x v="2"/>
    <x v="196"/>
    <x v="196"/>
    <x v="9"/>
    <n v="5"/>
    <n v="1029.3900000000001"/>
  </r>
  <r>
    <x v="1"/>
    <x v="1"/>
    <x v="2"/>
    <x v="2"/>
    <x v="196"/>
    <x v="196"/>
    <x v="9"/>
    <n v="5"/>
    <n v="1029.3900000000001"/>
  </r>
  <r>
    <x v="1"/>
    <x v="1"/>
    <x v="2"/>
    <x v="2"/>
    <x v="196"/>
    <x v="196"/>
    <x v="9"/>
    <n v="10"/>
    <n v="2058.7800000000002"/>
  </r>
  <r>
    <x v="1"/>
    <x v="1"/>
    <x v="2"/>
    <x v="2"/>
    <x v="196"/>
    <x v="196"/>
    <x v="9"/>
    <n v="3"/>
    <n v="617.63"/>
  </r>
  <r>
    <x v="1"/>
    <x v="1"/>
    <x v="2"/>
    <x v="2"/>
    <x v="197"/>
    <x v="197"/>
    <x v="2"/>
    <n v="10"/>
    <n v="103.77"/>
  </r>
  <r>
    <x v="1"/>
    <x v="1"/>
    <x v="2"/>
    <x v="2"/>
    <x v="197"/>
    <x v="197"/>
    <x v="2"/>
    <n v="5"/>
    <n v="51.89"/>
  </r>
  <r>
    <x v="1"/>
    <x v="1"/>
    <x v="2"/>
    <x v="2"/>
    <x v="197"/>
    <x v="197"/>
    <x v="2"/>
    <n v="5"/>
    <n v="50"/>
  </r>
  <r>
    <x v="1"/>
    <x v="1"/>
    <x v="2"/>
    <x v="2"/>
    <x v="197"/>
    <x v="197"/>
    <x v="2"/>
    <n v="11"/>
    <n v="110"/>
  </r>
  <r>
    <x v="1"/>
    <x v="1"/>
    <x v="2"/>
    <x v="2"/>
    <x v="198"/>
    <x v="198"/>
    <x v="2"/>
    <n v="10"/>
    <n v="15.08"/>
  </r>
  <r>
    <x v="1"/>
    <x v="1"/>
    <x v="2"/>
    <x v="2"/>
    <x v="198"/>
    <x v="198"/>
    <x v="2"/>
    <n v="20"/>
    <n v="30.15"/>
  </r>
  <r>
    <x v="1"/>
    <x v="1"/>
    <x v="2"/>
    <x v="2"/>
    <x v="198"/>
    <x v="198"/>
    <x v="2"/>
    <n v="10"/>
    <n v="15.08"/>
  </r>
  <r>
    <x v="1"/>
    <x v="1"/>
    <x v="2"/>
    <x v="2"/>
    <x v="198"/>
    <x v="198"/>
    <x v="2"/>
    <n v="10"/>
    <n v="26.81"/>
  </r>
  <r>
    <x v="1"/>
    <x v="1"/>
    <x v="2"/>
    <x v="2"/>
    <x v="199"/>
    <x v="199"/>
    <x v="2"/>
    <n v="2"/>
    <n v="3052"/>
  </r>
  <r>
    <x v="1"/>
    <x v="1"/>
    <x v="2"/>
    <x v="2"/>
    <x v="200"/>
    <x v="200"/>
    <x v="2"/>
    <n v="7"/>
    <n v="81.040000000000006"/>
  </r>
  <r>
    <x v="1"/>
    <x v="1"/>
    <x v="2"/>
    <x v="2"/>
    <x v="200"/>
    <x v="200"/>
    <x v="2"/>
    <n v="3"/>
    <n v="34.729999999999997"/>
  </r>
  <r>
    <x v="1"/>
    <x v="1"/>
    <x v="2"/>
    <x v="2"/>
    <x v="200"/>
    <x v="200"/>
    <x v="2"/>
    <n v="5"/>
    <n v="57.89"/>
  </r>
  <r>
    <x v="1"/>
    <x v="1"/>
    <x v="2"/>
    <x v="2"/>
    <x v="200"/>
    <x v="200"/>
    <x v="2"/>
    <n v="1"/>
    <n v="11.58"/>
  </r>
  <r>
    <x v="1"/>
    <x v="1"/>
    <x v="2"/>
    <x v="2"/>
    <x v="200"/>
    <x v="200"/>
    <x v="2"/>
    <n v="5"/>
    <n v="28.14"/>
  </r>
  <r>
    <x v="1"/>
    <x v="1"/>
    <x v="2"/>
    <x v="2"/>
    <x v="201"/>
    <x v="201"/>
    <x v="2"/>
    <n v="10"/>
    <n v="411.6"/>
  </r>
  <r>
    <x v="1"/>
    <x v="1"/>
    <x v="2"/>
    <x v="2"/>
    <x v="201"/>
    <x v="201"/>
    <x v="2"/>
    <n v="5"/>
    <n v="291.62"/>
  </r>
  <r>
    <x v="1"/>
    <x v="1"/>
    <x v="2"/>
    <x v="2"/>
    <x v="202"/>
    <x v="202"/>
    <x v="2"/>
    <n v="1"/>
    <n v="40.82"/>
  </r>
  <r>
    <x v="1"/>
    <x v="1"/>
    <x v="2"/>
    <x v="2"/>
    <x v="202"/>
    <x v="202"/>
    <x v="2"/>
    <n v="5"/>
    <n v="213.33"/>
  </r>
  <r>
    <x v="1"/>
    <x v="1"/>
    <x v="2"/>
    <x v="2"/>
    <x v="203"/>
    <x v="203"/>
    <x v="2"/>
    <n v="20"/>
    <n v="228.59"/>
  </r>
  <r>
    <x v="1"/>
    <x v="1"/>
    <x v="2"/>
    <x v="2"/>
    <x v="203"/>
    <x v="203"/>
    <x v="2"/>
    <n v="10"/>
    <n v="114.29"/>
  </r>
  <r>
    <x v="1"/>
    <x v="1"/>
    <x v="2"/>
    <x v="2"/>
    <x v="203"/>
    <x v="203"/>
    <x v="2"/>
    <n v="1"/>
    <n v="11.43"/>
  </r>
  <r>
    <x v="1"/>
    <x v="1"/>
    <x v="2"/>
    <x v="2"/>
    <x v="203"/>
    <x v="203"/>
    <x v="2"/>
    <n v="5"/>
    <n v="57.15"/>
  </r>
  <r>
    <x v="1"/>
    <x v="1"/>
    <x v="2"/>
    <x v="2"/>
    <x v="203"/>
    <x v="203"/>
    <x v="2"/>
    <n v="10"/>
    <n v="150.22"/>
  </r>
  <r>
    <x v="1"/>
    <x v="1"/>
    <x v="2"/>
    <x v="2"/>
    <x v="203"/>
    <x v="203"/>
    <x v="2"/>
    <n v="1"/>
    <n v="15.02"/>
  </r>
  <r>
    <x v="1"/>
    <x v="1"/>
    <x v="2"/>
    <x v="2"/>
    <x v="203"/>
    <x v="203"/>
    <x v="2"/>
    <n v="15"/>
    <n v="225.33"/>
  </r>
  <r>
    <x v="1"/>
    <x v="1"/>
    <x v="2"/>
    <x v="2"/>
    <x v="204"/>
    <x v="204"/>
    <x v="2"/>
    <n v="20"/>
    <n v="130.77000000000001"/>
  </r>
  <r>
    <x v="1"/>
    <x v="1"/>
    <x v="2"/>
    <x v="2"/>
    <x v="204"/>
    <x v="204"/>
    <x v="2"/>
    <n v="10"/>
    <n v="65.38"/>
  </r>
  <r>
    <x v="1"/>
    <x v="1"/>
    <x v="2"/>
    <x v="2"/>
    <x v="204"/>
    <x v="204"/>
    <x v="2"/>
    <n v="6"/>
    <n v="39.229999999999997"/>
  </r>
  <r>
    <x v="1"/>
    <x v="1"/>
    <x v="2"/>
    <x v="2"/>
    <x v="204"/>
    <x v="204"/>
    <x v="2"/>
    <n v="5"/>
    <n v="23.35"/>
  </r>
  <r>
    <x v="1"/>
    <x v="1"/>
    <x v="2"/>
    <x v="2"/>
    <x v="204"/>
    <x v="204"/>
    <x v="2"/>
    <n v="2"/>
    <n v="9.34"/>
  </r>
  <r>
    <x v="1"/>
    <x v="1"/>
    <x v="2"/>
    <x v="2"/>
    <x v="205"/>
    <x v="205"/>
    <x v="2"/>
    <n v="1"/>
    <n v="498.05"/>
  </r>
  <r>
    <x v="1"/>
    <x v="1"/>
    <x v="2"/>
    <x v="2"/>
    <x v="206"/>
    <x v="206"/>
    <x v="2"/>
    <n v="10"/>
    <n v="344.93"/>
  </r>
  <r>
    <x v="1"/>
    <x v="1"/>
    <x v="2"/>
    <x v="2"/>
    <x v="206"/>
    <x v="206"/>
    <x v="2"/>
    <n v="5"/>
    <n v="172.46"/>
  </r>
  <r>
    <x v="1"/>
    <x v="1"/>
    <x v="2"/>
    <x v="2"/>
    <x v="206"/>
    <x v="206"/>
    <x v="2"/>
    <n v="15"/>
    <n v="863.15"/>
  </r>
  <r>
    <x v="1"/>
    <x v="1"/>
    <x v="2"/>
    <x v="2"/>
    <x v="206"/>
    <x v="206"/>
    <x v="2"/>
    <n v="5"/>
    <n v="287.72000000000003"/>
  </r>
  <r>
    <x v="1"/>
    <x v="1"/>
    <x v="2"/>
    <x v="2"/>
    <x v="207"/>
    <x v="207"/>
    <x v="2"/>
    <n v="10"/>
    <n v="69.83"/>
  </r>
  <r>
    <x v="1"/>
    <x v="1"/>
    <x v="2"/>
    <x v="2"/>
    <x v="208"/>
    <x v="208"/>
    <x v="2"/>
    <n v="6"/>
    <n v="2674.92"/>
  </r>
  <r>
    <x v="1"/>
    <x v="1"/>
    <x v="2"/>
    <x v="2"/>
    <x v="209"/>
    <x v="209"/>
    <x v="2"/>
    <n v="10"/>
    <n v="64.98"/>
  </r>
  <r>
    <x v="1"/>
    <x v="1"/>
    <x v="2"/>
    <x v="2"/>
    <x v="209"/>
    <x v="209"/>
    <x v="2"/>
    <n v="5"/>
    <n v="38.619999999999997"/>
  </r>
  <r>
    <x v="1"/>
    <x v="1"/>
    <x v="2"/>
    <x v="2"/>
    <x v="210"/>
    <x v="210"/>
    <x v="2"/>
    <n v="10"/>
    <n v="541.57000000000005"/>
  </r>
  <r>
    <x v="1"/>
    <x v="1"/>
    <x v="2"/>
    <x v="2"/>
    <x v="210"/>
    <x v="210"/>
    <x v="2"/>
    <n v="10"/>
    <n v="686.84"/>
  </r>
  <r>
    <x v="1"/>
    <x v="1"/>
    <x v="2"/>
    <x v="2"/>
    <x v="211"/>
    <x v="211"/>
    <x v="2"/>
    <n v="10"/>
    <n v="188.5"/>
  </r>
  <r>
    <x v="1"/>
    <x v="1"/>
    <x v="2"/>
    <x v="2"/>
    <x v="212"/>
    <x v="212"/>
    <x v="2"/>
    <n v="6"/>
    <n v="121.01"/>
  </r>
  <r>
    <x v="1"/>
    <x v="1"/>
    <x v="2"/>
    <x v="2"/>
    <x v="212"/>
    <x v="212"/>
    <x v="2"/>
    <n v="10"/>
    <n v="286.60000000000002"/>
  </r>
  <r>
    <x v="1"/>
    <x v="1"/>
    <x v="2"/>
    <x v="2"/>
    <x v="213"/>
    <x v="213"/>
    <x v="2"/>
    <n v="10"/>
    <n v="522.45000000000005"/>
  </r>
  <r>
    <x v="1"/>
    <x v="1"/>
    <x v="2"/>
    <x v="2"/>
    <x v="213"/>
    <x v="213"/>
    <x v="2"/>
    <n v="10"/>
    <n v="522.45000000000005"/>
  </r>
  <r>
    <x v="1"/>
    <x v="1"/>
    <x v="2"/>
    <x v="2"/>
    <x v="213"/>
    <x v="213"/>
    <x v="2"/>
    <n v="3"/>
    <n v="210"/>
  </r>
  <r>
    <x v="1"/>
    <x v="1"/>
    <x v="2"/>
    <x v="2"/>
    <x v="214"/>
    <x v="214"/>
    <x v="0"/>
    <n v="27"/>
    <n v="1568.39"/>
  </r>
  <r>
    <x v="1"/>
    <x v="1"/>
    <x v="2"/>
    <x v="2"/>
    <x v="215"/>
    <x v="215"/>
    <x v="2"/>
    <n v="10"/>
    <n v="36.29"/>
  </r>
  <r>
    <x v="1"/>
    <x v="1"/>
    <x v="2"/>
    <x v="2"/>
    <x v="215"/>
    <x v="215"/>
    <x v="2"/>
    <n v="2"/>
    <n v="7.26"/>
  </r>
  <r>
    <x v="1"/>
    <x v="1"/>
    <x v="2"/>
    <x v="2"/>
    <x v="215"/>
    <x v="215"/>
    <x v="2"/>
    <n v="6"/>
    <n v="21.77"/>
  </r>
  <r>
    <x v="1"/>
    <x v="1"/>
    <x v="2"/>
    <x v="2"/>
    <x v="215"/>
    <x v="215"/>
    <x v="2"/>
    <n v="5"/>
    <n v="29"/>
  </r>
  <r>
    <x v="1"/>
    <x v="1"/>
    <x v="2"/>
    <x v="2"/>
    <x v="216"/>
    <x v="216"/>
    <x v="2"/>
    <n v="30"/>
    <n v="108.87"/>
  </r>
  <r>
    <x v="1"/>
    <x v="1"/>
    <x v="2"/>
    <x v="2"/>
    <x v="217"/>
    <x v="217"/>
    <x v="2"/>
    <n v="10"/>
    <n v="28.3"/>
  </r>
  <r>
    <x v="1"/>
    <x v="1"/>
    <x v="2"/>
    <x v="2"/>
    <x v="217"/>
    <x v="217"/>
    <x v="2"/>
    <n v="5"/>
    <n v="14.15"/>
  </r>
  <r>
    <x v="1"/>
    <x v="1"/>
    <x v="2"/>
    <x v="2"/>
    <x v="217"/>
    <x v="217"/>
    <x v="2"/>
    <n v="6"/>
    <n v="16.98"/>
  </r>
  <r>
    <x v="1"/>
    <x v="1"/>
    <x v="2"/>
    <x v="2"/>
    <x v="217"/>
    <x v="217"/>
    <x v="2"/>
    <n v="1"/>
    <n v="2.83"/>
  </r>
  <r>
    <x v="1"/>
    <x v="1"/>
    <x v="2"/>
    <x v="2"/>
    <x v="217"/>
    <x v="217"/>
    <x v="2"/>
    <n v="9"/>
    <n v="25.47"/>
  </r>
  <r>
    <x v="1"/>
    <x v="1"/>
    <x v="2"/>
    <x v="2"/>
    <x v="217"/>
    <x v="217"/>
    <x v="2"/>
    <n v="10"/>
    <n v="24.25"/>
  </r>
  <r>
    <x v="1"/>
    <x v="1"/>
    <x v="2"/>
    <x v="2"/>
    <x v="217"/>
    <x v="217"/>
    <x v="2"/>
    <n v="5"/>
    <n v="12.12"/>
  </r>
  <r>
    <x v="1"/>
    <x v="1"/>
    <x v="2"/>
    <x v="2"/>
    <x v="217"/>
    <x v="217"/>
    <x v="2"/>
    <n v="1"/>
    <n v="2.42"/>
  </r>
  <r>
    <x v="1"/>
    <x v="1"/>
    <x v="2"/>
    <x v="2"/>
    <x v="217"/>
    <x v="217"/>
    <x v="2"/>
    <n v="5"/>
    <n v="28.66"/>
  </r>
  <r>
    <x v="1"/>
    <x v="1"/>
    <x v="2"/>
    <x v="2"/>
    <x v="217"/>
    <x v="217"/>
    <x v="2"/>
    <n v="10"/>
    <n v="57.32"/>
  </r>
  <r>
    <x v="1"/>
    <x v="1"/>
    <x v="2"/>
    <x v="2"/>
    <x v="218"/>
    <x v="218"/>
    <x v="2"/>
    <n v="10"/>
    <n v="246.84"/>
  </r>
  <r>
    <x v="1"/>
    <x v="1"/>
    <x v="2"/>
    <x v="2"/>
    <x v="218"/>
    <x v="218"/>
    <x v="2"/>
    <n v="5"/>
    <n v="123.42"/>
  </r>
  <r>
    <x v="1"/>
    <x v="1"/>
    <x v="2"/>
    <x v="2"/>
    <x v="218"/>
    <x v="218"/>
    <x v="2"/>
    <n v="2"/>
    <n v="49.37"/>
  </r>
  <r>
    <x v="1"/>
    <x v="1"/>
    <x v="2"/>
    <x v="2"/>
    <x v="218"/>
    <x v="218"/>
    <x v="2"/>
    <n v="2"/>
    <n v="49.37"/>
  </r>
  <r>
    <x v="1"/>
    <x v="1"/>
    <x v="2"/>
    <x v="2"/>
    <x v="218"/>
    <x v="218"/>
    <x v="2"/>
    <n v="5"/>
    <n v="151.62"/>
  </r>
  <r>
    <x v="1"/>
    <x v="1"/>
    <x v="2"/>
    <x v="2"/>
    <x v="218"/>
    <x v="218"/>
    <x v="2"/>
    <n v="5"/>
    <n v="151.62"/>
  </r>
  <r>
    <x v="1"/>
    <x v="1"/>
    <x v="2"/>
    <x v="2"/>
    <x v="219"/>
    <x v="219"/>
    <x v="2"/>
    <n v="2"/>
    <n v="70.05"/>
  </r>
  <r>
    <x v="1"/>
    <x v="1"/>
    <x v="2"/>
    <x v="2"/>
    <x v="220"/>
    <x v="220"/>
    <x v="2"/>
    <n v="1"/>
    <n v="4210.3900000000003"/>
  </r>
  <r>
    <x v="1"/>
    <x v="1"/>
    <x v="2"/>
    <x v="2"/>
    <x v="221"/>
    <x v="221"/>
    <x v="6"/>
    <n v="1"/>
    <n v="512.09"/>
  </r>
  <r>
    <x v="1"/>
    <x v="1"/>
    <x v="2"/>
    <x v="2"/>
    <x v="221"/>
    <x v="221"/>
    <x v="6"/>
    <n v="3"/>
    <n v="3566.16"/>
  </r>
  <r>
    <x v="1"/>
    <x v="1"/>
    <x v="2"/>
    <x v="2"/>
    <x v="20"/>
    <x v="20"/>
    <x v="2"/>
    <n v="1"/>
    <n v="4173.34"/>
  </r>
  <r>
    <x v="1"/>
    <x v="1"/>
    <x v="2"/>
    <x v="2"/>
    <x v="20"/>
    <x v="20"/>
    <x v="2"/>
    <n v="1"/>
    <n v="4173.34"/>
  </r>
  <r>
    <x v="1"/>
    <x v="1"/>
    <x v="2"/>
    <x v="2"/>
    <x v="20"/>
    <x v="20"/>
    <x v="2"/>
    <n v="2"/>
    <n v="9570"/>
  </r>
  <r>
    <x v="1"/>
    <x v="1"/>
    <x v="2"/>
    <x v="2"/>
    <x v="222"/>
    <x v="222"/>
    <x v="2"/>
    <n v="3"/>
    <n v="1011.74"/>
  </r>
  <r>
    <x v="1"/>
    <x v="1"/>
    <x v="2"/>
    <x v="2"/>
    <x v="223"/>
    <x v="223"/>
    <x v="2"/>
    <n v="3"/>
    <n v="80.739999999999995"/>
  </r>
  <r>
    <x v="1"/>
    <x v="1"/>
    <x v="2"/>
    <x v="2"/>
    <x v="224"/>
    <x v="224"/>
    <x v="9"/>
    <n v="1"/>
    <n v="1397.99"/>
  </r>
  <r>
    <x v="1"/>
    <x v="1"/>
    <x v="2"/>
    <x v="2"/>
    <x v="225"/>
    <x v="225"/>
    <x v="8"/>
    <n v="2"/>
    <n v="1972.4"/>
  </r>
  <r>
    <x v="1"/>
    <x v="1"/>
    <x v="2"/>
    <x v="2"/>
    <x v="226"/>
    <x v="226"/>
    <x v="7"/>
    <n v="1"/>
    <n v="15"/>
  </r>
  <r>
    <x v="1"/>
    <x v="1"/>
    <x v="2"/>
    <x v="2"/>
    <x v="227"/>
    <x v="227"/>
    <x v="2"/>
    <n v="3"/>
    <n v="225"/>
  </r>
  <r>
    <x v="1"/>
    <x v="1"/>
    <x v="2"/>
    <x v="2"/>
    <x v="227"/>
    <x v="227"/>
    <x v="2"/>
    <n v="5"/>
    <n v="375"/>
  </r>
  <r>
    <x v="1"/>
    <x v="1"/>
    <x v="2"/>
    <x v="2"/>
    <x v="228"/>
    <x v="228"/>
    <x v="2"/>
    <n v="1"/>
    <n v="1961.64"/>
  </r>
  <r>
    <x v="1"/>
    <x v="1"/>
    <x v="2"/>
    <x v="2"/>
    <x v="228"/>
    <x v="228"/>
    <x v="2"/>
    <n v="1"/>
    <n v="1973.63"/>
  </r>
  <r>
    <x v="1"/>
    <x v="1"/>
    <x v="2"/>
    <x v="2"/>
    <x v="229"/>
    <x v="229"/>
    <x v="2"/>
    <n v="1"/>
    <n v="1904.12"/>
  </r>
  <r>
    <x v="1"/>
    <x v="1"/>
    <x v="2"/>
    <x v="2"/>
    <x v="229"/>
    <x v="229"/>
    <x v="2"/>
    <n v="1"/>
    <n v="1904.12"/>
  </r>
  <r>
    <x v="1"/>
    <x v="1"/>
    <x v="2"/>
    <x v="2"/>
    <x v="230"/>
    <x v="230"/>
    <x v="2"/>
    <n v="1"/>
    <n v="5459.58"/>
  </r>
  <r>
    <x v="1"/>
    <x v="1"/>
    <x v="2"/>
    <x v="2"/>
    <x v="231"/>
    <x v="231"/>
    <x v="2"/>
    <n v="1"/>
    <n v="1893.36"/>
  </r>
  <r>
    <x v="1"/>
    <x v="1"/>
    <x v="2"/>
    <x v="2"/>
    <x v="231"/>
    <x v="231"/>
    <x v="2"/>
    <n v="1"/>
    <n v="1893.36"/>
  </r>
  <r>
    <x v="1"/>
    <x v="1"/>
    <x v="2"/>
    <x v="2"/>
    <x v="231"/>
    <x v="231"/>
    <x v="2"/>
    <n v="1"/>
    <n v="1893.36"/>
  </r>
  <r>
    <x v="1"/>
    <x v="1"/>
    <x v="2"/>
    <x v="2"/>
    <x v="231"/>
    <x v="231"/>
    <x v="2"/>
    <n v="1"/>
    <n v="1944.14"/>
  </r>
  <r>
    <x v="1"/>
    <x v="1"/>
    <x v="2"/>
    <x v="2"/>
    <x v="231"/>
    <x v="231"/>
    <x v="2"/>
    <n v="1"/>
    <n v="1944.14"/>
  </r>
  <r>
    <x v="1"/>
    <x v="1"/>
    <x v="2"/>
    <x v="2"/>
    <x v="231"/>
    <x v="231"/>
    <x v="2"/>
    <n v="1"/>
    <n v="1964.09"/>
  </r>
  <r>
    <x v="1"/>
    <x v="1"/>
    <x v="2"/>
    <x v="2"/>
    <x v="231"/>
    <x v="231"/>
    <x v="2"/>
    <n v="1"/>
    <n v="1973.32"/>
  </r>
  <r>
    <x v="1"/>
    <x v="1"/>
    <x v="2"/>
    <x v="2"/>
    <x v="231"/>
    <x v="231"/>
    <x v="2"/>
    <n v="1"/>
    <n v="1994.28"/>
  </r>
  <r>
    <x v="1"/>
    <x v="1"/>
    <x v="2"/>
    <x v="2"/>
    <x v="231"/>
    <x v="231"/>
    <x v="2"/>
    <n v="1"/>
    <n v="1999.1"/>
  </r>
  <r>
    <x v="1"/>
    <x v="1"/>
    <x v="2"/>
    <x v="2"/>
    <x v="231"/>
    <x v="231"/>
    <x v="2"/>
    <n v="1"/>
    <n v="1999.23"/>
  </r>
  <r>
    <x v="1"/>
    <x v="1"/>
    <x v="2"/>
    <x v="2"/>
    <x v="231"/>
    <x v="231"/>
    <x v="2"/>
    <n v="1"/>
    <n v="1999.23"/>
  </r>
  <r>
    <x v="1"/>
    <x v="1"/>
    <x v="2"/>
    <x v="2"/>
    <x v="232"/>
    <x v="232"/>
    <x v="2"/>
    <n v="1"/>
    <n v="1974.1"/>
  </r>
  <r>
    <x v="1"/>
    <x v="1"/>
    <x v="2"/>
    <x v="2"/>
    <x v="232"/>
    <x v="232"/>
    <x v="2"/>
    <n v="1"/>
    <n v="1974.1"/>
  </r>
  <r>
    <x v="1"/>
    <x v="1"/>
    <x v="2"/>
    <x v="2"/>
    <x v="232"/>
    <x v="232"/>
    <x v="2"/>
    <n v="1"/>
    <n v="1990.9"/>
  </r>
  <r>
    <x v="1"/>
    <x v="1"/>
    <x v="2"/>
    <x v="2"/>
    <x v="232"/>
    <x v="232"/>
    <x v="2"/>
    <n v="1"/>
    <n v="1999.65"/>
  </r>
  <r>
    <x v="1"/>
    <x v="1"/>
    <x v="2"/>
    <x v="2"/>
    <x v="233"/>
    <x v="233"/>
    <x v="2"/>
    <n v="1"/>
    <n v="1945.9"/>
  </r>
  <r>
    <x v="1"/>
    <x v="1"/>
    <x v="2"/>
    <x v="2"/>
    <x v="233"/>
    <x v="233"/>
    <x v="2"/>
    <n v="1"/>
    <n v="1964.56"/>
  </r>
  <r>
    <x v="1"/>
    <x v="1"/>
    <x v="2"/>
    <x v="2"/>
    <x v="233"/>
    <x v="233"/>
    <x v="2"/>
    <n v="2"/>
    <n v="3929.12"/>
  </r>
  <r>
    <x v="1"/>
    <x v="1"/>
    <x v="2"/>
    <x v="2"/>
    <x v="233"/>
    <x v="233"/>
    <x v="2"/>
    <n v="2"/>
    <n v="3952.99"/>
  </r>
  <r>
    <x v="1"/>
    <x v="1"/>
    <x v="2"/>
    <x v="2"/>
    <x v="233"/>
    <x v="233"/>
    <x v="2"/>
    <n v="1"/>
    <n v="1990.72"/>
  </r>
  <r>
    <x v="1"/>
    <x v="1"/>
    <x v="2"/>
    <x v="2"/>
    <x v="233"/>
    <x v="233"/>
    <x v="2"/>
    <n v="2"/>
    <n v="3981.44"/>
  </r>
  <r>
    <x v="1"/>
    <x v="1"/>
    <x v="2"/>
    <x v="2"/>
    <x v="233"/>
    <x v="233"/>
    <x v="2"/>
    <n v="1"/>
    <n v="1993.43"/>
  </r>
  <r>
    <x v="1"/>
    <x v="1"/>
    <x v="2"/>
    <x v="2"/>
    <x v="233"/>
    <x v="233"/>
    <x v="2"/>
    <n v="2"/>
    <n v="3996.74"/>
  </r>
  <r>
    <x v="1"/>
    <x v="1"/>
    <x v="2"/>
    <x v="2"/>
    <x v="233"/>
    <x v="233"/>
    <x v="2"/>
    <n v="2"/>
    <n v="3996.74"/>
  </r>
  <r>
    <x v="1"/>
    <x v="1"/>
    <x v="2"/>
    <x v="2"/>
    <x v="233"/>
    <x v="233"/>
    <x v="2"/>
    <n v="2"/>
    <n v="3998.61"/>
  </r>
  <r>
    <x v="1"/>
    <x v="1"/>
    <x v="2"/>
    <x v="2"/>
    <x v="233"/>
    <x v="233"/>
    <x v="2"/>
    <n v="1"/>
    <n v="1999.6"/>
  </r>
  <r>
    <x v="1"/>
    <x v="1"/>
    <x v="2"/>
    <x v="2"/>
    <x v="233"/>
    <x v="233"/>
    <x v="2"/>
    <n v="2"/>
    <n v="3999.21"/>
  </r>
  <r>
    <x v="1"/>
    <x v="1"/>
    <x v="2"/>
    <x v="2"/>
    <x v="234"/>
    <x v="234"/>
    <x v="2"/>
    <n v="1"/>
    <n v="1922.95"/>
  </r>
  <r>
    <x v="1"/>
    <x v="1"/>
    <x v="2"/>
    <x v="2"/>
    <x v="234"/>
    <x v="234"/>
    <x v="2"/>
    <n v="1"/>
    <n v="1960.45"/>
  </r>
  <r>
    <x v="1"/>
    <x v="1"/>
    <x v="2"/>
    <x v="2"/>
    <x v="234"/>
    <x v="234"/>
    <x v="2"/>
    <n v="2"/>
    <n v="3997.21"/>
  </r>
  <r>
    <x v="1"/>
    <x v="1"/>
    <x v="2"/>
    <x v="2"/>
    <x v="235"/>
    <x v="235"/>
    <x v="2"/>
    <n v="1"/>
    <n v="8191.85"/>
  </r>
  <r>
    <x v="1"/>
    <x v="1"/>
    <x v="2"/>
    <x v="2"/>
    <x v="235"/>
    <x v="235"/>
    <x v="2"/>
    <n v="1"/>
    <n v="8191.39"/>
  </r>
  <r>
    <x v="1"/>
    <x v="1"/>
    <x v="2"/>
    <x v="2"/>
    <x v="236"/>
    <x v="236"/>
    <x v="2"/>
    <n v="2"/>
    <n v="19720.599999999999"/>
  </r>
  <r>
    <x v="1"/>
    <x v="1"/>
    <x v="2"/>
    <x v="2"/>
    <x v="237"/>
    <x v="237"/>
    <x v="9"/>
    <n v="1"/>
    <n v="272.62"/>
  </r>
  <r>
    <x v="1"/>
    <x v="1"/>
    <x v="2"/>
    <x v="2"/>
    <x v="238"/>
    <x v="238"/>
    <x v="2"/>
    <n v="7"/>
    <n v="4588.8900000000003"/>
  </r>
  <r>
    <x v="1"/>
    <x v="1"/>
    <x v="2"/>
    <x v="2"/>
    <x v="239"/>
    <x v="239"/>
    <x v="2"/>
    <n v="10"/>
    <n v="795.21"/>
  </r>
  <r>
    <x v="1"/>
    <x v="1"/>
    <x v="2"/>
    <x v="2"/>
    <x v="240"/>
    <x v="240"/>
    <x v="2"/>
    <n v="7"/>
    <n v="10.220000000000001"/>
  </r>
  <r>
    <x v="1"/>
    <x v="1"/>
    <x v="2"/>
    <x v="2"/>
    <x v="240"/>
    <x v="240"/>
    <x v="2"/>
    <n v="7"/>
    <n v="10.220000000000001"/>
  </r>
  <r>
    <x v="1"/>
    <x v="1"/>
    <x v="2"/>
    <x v="2"/>
    <x v="241"/>
    <x v="241"/>
    <x v="2"/>
    <n v="1"/>
    <n v="28.88"/>
  </r>
  <r>
    <x v="1"/>
    <x v="1"/>
    <x v="2"/>
    <x v="2"/>
    <x v="242"/>
    <x v="242"/>
    <x v="2"/>
    <n v="10"/>
    <n v="72187.5"/>
  </r>
  <r>
    <x v="1"/>
    <x v="1"/>
    <x v="2"/>
    <x v="2"/>
    <x v="243"/>
    <x v="243"/>
    <x v="2"/>
    <n v="50"/>
    <n v="15429"/>
  </r>
  <r>
    <x v="1"/>
    <x v="1"/>
    <x v="2"/>
    <x v="2"/>
    <x v="244"/>
    <x v="244"/>
    <x v="2"/>
    <n v="4"/>
    <n v="1923.2"/>
  </r>
  <r>
    <x v="1"/>
    <x v="1"/>
    <x v="2"/>
    <x v="2"/>
    <x v="245"/>
    <x v="245"/>
    <x v="2"/>
    <n v="2"/>
    <n v="5000"/>
  </r>
  <r>
    <x v="1"/>
    <x v="1"/>
    <x v="2"/>
    <x v="2"/>
    <x v="246"/>
    <x v="246"/>
    <x v="2"/>
    <n v="1"/>
    <n v="4000"/>
  </r>
  <r>
    <x v="1"/>
    <x v="1"/>
    <x v="2"/>
    <x v="2"/>
    <x v="246"/>
    <x v="246"/>
    <x v="2"/>
    <n v="1"/>
    <n v="4000"/>
  </r>
  <r>
    <x v="1"/>
    <x v="1"/>
    <x v="2"/>
    <x v="2"/>
    <x v="247"/>
    <x v="247"/>
    <x v="2"/>
    <n v="1"/>
    <n v="3500"/>
  </r>
  <r>
    <x v="1"/>
    <x v="1"/>
    <x v="2"/>
    <x v="2"/>
    <x v="247"/>
    <x v="247"/>
    <x v="2"/>
    <n v="1"/>
    <n v="3500"/>
  </r>
  <r>
    <x v="1"/>
    <x v="1"/>
    <x v="2"/>
    <x v="2"/>
    <x v="247"/>
    <x v="247"/>
    <x v="2"/>
    <n v="1"/>
    <n v="3500"/>
  </r>
  <r>
    <x v="1"/>
    <x v="1"/>
    <x v="2"/>
    <x v="2"/>
    <x v="247"/>
    <x v="247"/>
    <x v="2"/>
    <n v="1"/>
    <n v="3500"/>
  </r>
  <r>
    <x v="1"/>
    <x v="1"/>
    <x v="2"/>
    <x v="2"/>
    <x v="248"/>
    <x v="248"/>
    <x v="2"/>
    <n v="1"/>
    <n v="2500"/>
  </r>
  <r>
    <x v="1"/>
    <x v="1"/>
    <x v="2"/>
    <x v="2"/>
    <x v="248"/>
    <x v="248"/>
    <x v="2"/>
    <n v="1"/>
    <n v="2500"/>
  </r>
  <r>
    <x v="1"/>
    <x v="1"/>
    <x v="2"/>
    <x v="2"/>
    <x v="249"/>
    <x v="249"/>
    <x v="8"/>
    <n v="1"/>
    <n v="76"/>
  </r>
  <r>
    <x v="1"/>
    <x v="1"/>
    <x v="3"/>
    <x v="3"/>
    <x v="250"/>
    <x v="250"/>
    <x v="2"/>
    <n v="19"/>
    <n v="3419.88"/>
  </r>
  <r>
    <x v="1"/>
    <x v="1"/>
    <x v="3"/>
    <x v="3"/>
    <x v="251"/>
    <x v="251"/>
    <x v="2"/>
    <n v="50"/>
    <n v="456.66"/>
  </r>
  <r>
    <x v="1"/>
    <x v="1"/>
    <x v="3"/>
    <x v="3"/>
    <x v="252"/>
    <x v="252"/>
    <x v="2"/>
    <n v="30"/>
    <n v="181.4"/>
  </r>
  <r>
    <x v="1"/>
    <x v="1"/>
    <x v="3"/>
    <x v="3"/>
    <x v="39"/>
    <x v="39"/>
    <x v="2"/>
    <n v="50"/>
    <n v="446.17"/>
  </r>
  <r>
    <x v="1"/>
    <x v="1"/>
    <x v="3"/>
    <x v="3"/>
    <x v="39"/>
    <x v="39"/>
    <x v="2"/>
    <n v="22"/>
    <n v="196.31"/>
  </r>
  <r>
    <x v="1"/>
    <x v="1"/>
    <x v="3"/>
    <x v="3"/>
    <x v="253"/>
    <x v="253"/>
    <x v="2"/>
    <n v="40"/>
    <n v="948.24"/>
  </r>
  <r>
    <x v="1"/>
    <x v="1"/>
    <x v="3"/>
    <x v="3"/>
    <x v="254"/>
    <x v="254"/>
    <x v="2"/>
    <n v="3"/>
    <n v="960"/>
  </r>
  <r>
    <x v="1"/>
    <x v="1"/>
    <x v="3"/>
    <x v="3"/>
    <x v="254"/>
    <x v="254"/>
    <x v="2"/>
    <n v="1"/>
    <n v="320"/>
  </r>
  <r>
    <x v="1"/>
    <x v="1"/>
    <x v="3"/>
    <x v="3"/>
    <x v="254"/>
    <x v="254"/>
    <x v="2"/>
    <n v="1"/>
    <n v="320"/>
  </r>
  <r>
    <x v="1"/>
    <x v="1"/>
    <x v="3"/>
    <x v="3"/>
    <x v="255"/>
    <x v="255"/>
    <x v="2"/>
    <n v="5"/>
    <n v="143791.4"/>
  </r>
  <r>
    <x v="1"/>
    <x v="1"/>
    <x v="3"/>
    <x v="3"/>
    <x v="256"/>
    <x v="256"/>
    <x v="2"/>
    <n v="2"/>
    <n v="38809.160000000003"/>
  </r>
  <r>
    <x v="1"/>
    <x v="1"/>
    <x v="3"/>
    <x v="3"/>
    <x v="257"/>
    <x v="257"/>
    <x v="2"/>
    <n v="3"/>
    <n v="6080"/>
  </r>
  <r>
    <x v="1"/>
    <x v="1"/>
    <x v="3"/>
    <x v="3"/>
    <x v="258"/>
    <x v="258"/>
    <x v="0"/>
    <n v="100"/>
    <n v="22860"/>
  </r>
  <r>
    <x v="1"/>
    <x v="1"/>
    <x v="3"/>
    <x v="3"/>
    <x v="259"/>
    <x v="259"/>
    <x v="2"/>
    <n v="4"/>
    <n v="7887.54"/>
  </r>
  <r>
    <x v="1"/>
    <x v="1"/>
    <x v="3"/>
    <x v="3"/>
    <x v="259"/>
    <x v="259"/>
    <x v="2"/>
    <n v="10"/>
    <n v="19718.849999999999"/>
  </r>
  <r>
    <x v="1"/>
    <x v="1"/>
    <x v="3"/>
    <x v="3"/>
    <x v="260"/>
    <x v="260"/>
    <x v="2"/>
    <n v="1"/>
    <n v="2237.5"/>
  </r>
  <r>
    <x v="1"/>
    <x v="1"/>
    <x v="8"/>
    <x v="8"/>
    <x v="261"/>
    <x v="261"/>
    <x v="2"/>
    <n v="1"/>
    <n v="567"/>
  </r>
  <r>
    <x v="1"/>
    <x v="1"/>
    <x v="8"/>
    <x v="8"/>
    <x v="261"/>
    <x v="261"/>
    <x v="2"/>
    <n v="2"/>
    <n v="1134"/>
  </r>
  <r>
    <x v="1"/>
    <x v="1"/>
    <x v="8"/>
    <x v="8"/>
    <x v="142"/>
    <x v="142"/>
    <x v="6"/>
    <n v="40"/>
    <n v="1975.63"/>
  </r>
  <r>
    <x v="1"/>
    <x v="1"/>
    <x v="8"/>
    <x v="8"/>
    <x v="262"/>
    <x v="262"/>
    <x v="2"/>
    <n v="2"/>
    <n v="53.5"/>
  </r>
  <r>
    <x v="1"/>
    <x v="1"/>
    <x v="8"/>
    <x v="8"/>
    <x v="262"/>
    <x v="262"/>
    <x v="2"/>
    <n v="2"/>
    <n v="49.98"/>
  </r>
  <r>
    <x v="1"/>
    <x v="1"/>
    <x v="8"/>
    <x v="8"/>
    <x v="263"/>
    <x v="263"/>
    <x v="2"/>
    <n v="2"/>
    <n v="124.97"/>
  </r>
  <r>
    <x v="1"/>
    <x v="1"/>
    <x v="8"/>
    <x v="8"/>
    <x v="263"/>
    <x v="263"/>
    <x v="2"/>
    <n v="2"/>
    <n v="82.21"/>
  </r>
  <r>
    <x v="1"/>
    <x v="1"/>
    <x v="8"/>
    <x v="8"/>
    <x v="264"/>
    <x v="264"/>
    <x v="7"/>
    <n v="14"/>
    <n v="198.33"/>
  </r>
  <r>
    <x v="1"/>
    <x v="1"/>
    <x v="8"/>
    <x v="8"/>
    <x v="264"/>
    <x v="264"/>
    <x v="7"/>
    <n v="6"/>
    <n v="85"/>
  </r>
  <r>
    <x v="1"/>
    <x v="1"/>
    <x v="8"/>
    <x v="8"/>
    <x v="264"/>
    <x v="264"/>
    <x v="7"/>
    <n v="4"/>
    <n v="74.2"/>
  </r>
  <r>
    <x v="1"/>
    <x v="1"/>
    <x v="8"/>
    <x v="8"/>
    <x v="264"/>
    <x v="264"/>
    <x v="7"/>
    <n v="2"/>
    <n v="37.1"/>
  </r>
  <r>
    <x v="1"/>
    <x v="1"/>
    <x v="8"/>
    <x v="8"/>
    <x v="265"/>
    <x v="265"/>
    <x v="2"/>
    <n v="1"/>
    <n v="301.94"/>
  </r>
  <r>
    <x v="1"/>
    <x v="1"/>
    <x v="8"/>
    <x v="8"/>
    <x v="265"/>
    <x v="265"/>
    <x v="2"/>
    <n v="2"/>
    <n v="603.89"/>
  </r>
  <r>
    <x v="1"/>
    <x v="1"/>
    <x v="8"/>
    <x v="8"/>
    <x v="266"/>
    <x v="266"/>
    <x v="2"/>
    <n v="220"/>
    <n v="13750"/>
  </r>
  <r>
    <x v="1"/>
    <x v="1"/>
    <x v="8"/>
    <x v="8"/>
    <x v="266"/>
    <x v="266"/>
    <x v="2"/>
    <n v="30"/>
    <n v="1875"/>
  </r>
  <r>
    <x v="1"/>
    <x v="1"/>
    <x v="8"/>
    <x v="8"/>
    <x v="266"/>
    <x v="266"/>
    <x v="2"/>
    <n v="250"/>
    <n v="15625"/>
  </r>
  <r>
    <x v="1"/>
    <x v="1"/>
    <x v="8"/>
    <x v="8"/>
    <x v="267"/>
    <x v="267"/>
    <x v="2"/>
    <n v="7"/>
    <n v="5600"/>
  </r>
  <r>
    <x v="2"/>
    <x v="2"/>
    <x v="3"/>
    <x v="3"/>
    <x v="268"/>
    <x v="268"/>
    <x v="2"/>
    <n v="2"/>
    <n v="167.33"/>
  </r>
  <r>
    <x v="2"/>
    <x v="2"/>
    <x v="6"/>
    <x v="6"/>
    <x v="269"/>
    <x v="269"/>
    <x v="2"/>
    <n v="10"/>
    <n v="51.28"/>
  </r>
  <r>
    <x v="2"/>
    <x v="2"/>
    <x v="6"/>
    <x v="6"/>
    <x v="270"/>
    <x v="270"/>
    <x v="2"/>
    <n v="5"/>
    <n v="143.15"/>
  </r>
  <r>
    <x v="2"/>
    <x v="2"/>
    <x v="6"/>
    <x v="6"/>
    <x v="271"/>
    <x v="271"/>
    <x v="2"/>
    <n v="3"/>
    <n v="129.24"/>
  </r>
  <r>
    <x v="2"/>
    <x v="2"/>
    <x v="6"/>
    <x v="6"/>
    <x v="271"/>
    <x v="271"/>
    <x v="2"/>
    <n v="10"/>
    <n v="421.05"/>
  </r>
  <r>
    <x v="2"/>
    <x v="2"/>
    <x v="6"/>
    <x v="6"/>
    <x v="272"/>
    <x v="272"/>
    <x v="2"/>
    <n v="5"/>
    <n v="127.89"/>
  </r>
  <r>
    <x v="2"/>
    <x v="2"/>
    <x v="6"/>
    <x v="6"/>
    <x v="272"/>
    <x v="272"/>
    <x v="2"/>
    <n v="15"/>
    <n v="377.2"/>
  </r>
  <r>
    <x v="2"/>
    <x v="2"/>
    <x v="6"/>
    <x v="6"/>
    <x v="273"/>
    <x v="273"/>
    <x v="2"/>
    <n v="3"/>
    <n v="25.47"/>
  </r>
  <r>
    <x v="2"/>
    <x v="2"/>
    <x v="6"/>
    <x v="6"/>
    <x v="273"/>
    <x v="273"/>
    <x v="2"/>
    <n v="7"/>
    <n v="58.96"/>
  </r>
  <r>
    <x v="2"/>
    <x v="2"/>
    <x v="6"/>
    <x v="6"/>
    <x v="274"/>
    <x v="274"/>
    <x v="2"/>
    <n v="10"/>
    <n v="129.72999999999999"/>
  </r>
  <r>
    <x v="2"/>
    <x v="2"/>
    <x v="6"/>
    <x v="6"/>
    <x v="275"/>
    <x v="275"/>
    <x v="2"/>
    <n v="1"/>
    <n v="110.33"/>
  </r>
  <r>
    <x v="2"/>
    <x v="2"/>
    <x v="6"/>
    <x v="6"/>
    <x v="276"/>
    <x v="276"/>
    <x v="2"/>
    <n v="4"/>
    <n v="192"/>
  </r>
  <r>
    <x v="2"/>
    <x v="2"/>
    <x v="6"/>
    <x v="6"/>
    <x v="277"/>
    <x v="277"/>
    <x v="2"/>
    <n v="5"/>
    <n v="403.96"/>
  </r>
  <r>
    <x v="2"/>
    <x v="2"/>
    <x v="6"/>
    <x v="6"/>
    <x v="278"/>
    <x v="278"/>
    <x v="2"/>
    <n v="2"/>
    <n v="267.77"/>
  </r>
  <r>
    <x v="2"/>
    <x v="2"/>
    <x v="6"/>
    <x v="6"/>
    <x v="279"/>
    <x v="279"/>
    <x v="2"/>
    <n v="5"/>
    <n v="145.4"/>
  </r>
  <r>
    <x v="2"/>
    <x v="2"/>
    <x v="6"/>
    <x v="6"/>
    <x v="280"/>
    <x v="280"/>
    <x v="2"/>
    <n v="1"/>
    <n v="33.99"/>
  </r>
  <r>
    <x v="2"/>
    <x v="2"/>
    <x v="6"/>
    <x v="6"/>
    <x v="280"/>
    <x v="280"/>
    <x v="2"/>
    <n v="2"/>
    <n v="67.98"/>
  </r>
  <r>
    <x v="2"/>
    <x v="2"/>
    <x v="6"/>
    <x v="6"/>
    <x v="281"/>
    <x v="281"/>
    <x v="2"/>
    <n v="6"/>
    <n v="4751.28"/>
  </r>
  <r>
    <x v="2"/>
    <x v="2"/>
    <x v="6"/>
    <x v="6"/>
    <x v="281"/>
    <x v="281"/>
    <x v="2"/>
    <n v="2"/>
    <n v="1583.76"/>
  </r>
  <r>
    <x v="2"/>
    <x v="2"/>
    <x v="6"/>
    <x v="6"/>
    <x v="282"/>
    <x v="282"/>
    <x v="2"/>
    <n v="8"/>
    <n v="4726.72"/>
  </r>
  <r>
    <x v="2"/>
    <x v="2"/>
    <x v="6"/>
    <x v="6"/>
    <x v="282"/>
    <x v="282"/>
    <x v="2"/>
    <n v="7"/>
    <n v="4135.88"/>
  </r>
  <r>
    <x v="2"/>
    <x v="2"/>
    <x v="6"/>
    <x v="6"/>
    <x v="283"/>
    <x v="283"/>
    <x v="2"/>
    <n v="2"/>
    <n v="417.74"/>
  </r>
  <r>
    <x v="2"/>
    <x v="2"/>
    <x v="6"/>
    <x v="6"/>
    <x v="283"/>
    <x v="283"/>
    <x v="2"/>
    <n v="2"/>
    <n v="417.74"/>
  </r>
  <r>
    <x v="2"/>
    <x v="2"/>
    <x v="6"/>
    <x v="6"/>
    <x v="284"/>
    <x v="284"/>
    <x v="8"/>
    <n v="1"/>
    <n v="1661.5"/>
  </r>
  <r>
    <x v="2"/>
    <x v="2"/>
    <x v="6"/>
    <x v="6"/>
    <x v="285"/>
    <x v="285"/>
    <x v="2"/>
    <n v="1"/>
    <n v="1100"/>
  </r>
  <r>
    <x v="2"/>
    <x v="2"/>
    <x v="6"/>
    <x v="6"/>
    <x v="286"/>
    <x v="286"/>
    <x v="2"/>
    <n v="6"/>
    <n v="8271.66"/>
  </r>
  <r>
    <x v="2"/>
    <x v="2"/>
    <x v="6"/>
    <x v="6"/>
    <x v="286"/>
    <x v="286"/>
    <x v="2"/>
    <n v="3"/>
    <n v="4135.83"/>
  </r>
  <r>
    <x v="2"/>
    <x v="2"/>
    <x v="6"/>
    <x v="6"/>
    <x v="287"/>
    <x v="287"/>
    <x v="2"/>
    <n v="2"/>
    <n v="889.2"/>
  </r>
  <r>
    <x v="2"/>
    <x v="2"/>
    <x v="6"/>
    <x v="6"/>
    <x v="288"/>
    <x v="288"/>
    <x v="2"/>
    <n v="6"/>
    <n v="1247.76"/>
  </r>
  <r>
    <x v="2"/>
    <x v="2"/>
    <x v="6"/>
    <x v="6"/>
    <x v="288"/>
    <x v="288"/>
    <x v="2"/>
    <n v="1"/>
    <n v="320.91000000000003"/>
  </r>
  <r>
    <x v="2"/>
    <x v="2"/>
    <x v="6"/>
    <x v="6"/>
    <x v="288"/>
    <x v="288"/>
    <x v="2"/>
    <n v="3"/>
    <n v="962.72"/>
  </r>
  <r>
    <x v="2"/>
    <x v="2"/>
    <x v="6"/>
    <x v="6"/>
    <x v="289"/>
    <x v="289"/>
    <x v="2"/>
    <n v="6"/>
    <n v="474"/>
  </r>
  <r>
    <x v="2"/>
    <x v="2"/>
    <x v="6"/>
    <x v="6"/>
    <x v="289"/>
    <x v="289"/>
    <x v="2"/>
    <n v="1"/>
    <n v="93.5"/>
  </r>
  <r>
    <x v="2"/>
    <x v="2"/>
    <x v="6"/>
    <x v="6"/>
    <x v="289"/>
    <x v="289"/>
    <x v="2"/>
    <n v="1"/>
    <n v="93.5"/>
  </r>
  <r>
    <x v="2"/>
    <x v="2"/>
    <x v="6"/>
    <x v="6"/>
    <x v="289"/>
    <x v="289"/>
    <x v="2"/>
    <n v="5"/>
    <n v="446.15"/>
  </r>
  <r>
    <x v="2"/>
    <x v="2"/>
    <x v="6"/>
    <x v="6"/>
    <x v="290"/>
    <x v="290"/>
    <x v="2"/>
    <n v="6"/>
    <n v="570"/>
  </r>
  <r>
    <x v="2"/>
    <x v="2"/>
    <x v="6"/>
    <x v="6"/>
    <x v="290"/>
    <x v="290"/>
    <x v="2"/>
    <n v="1"/>
    <n v="111.56"/>
  </r>
  <r>
    <x v="2"/>
    <x v="2"/>
    <x v="6"/>
    <x v="6"/>
    <x v="290"/>
    <x v="290"/>
    <x v="2"/>
    <n v="1"/>
    <n v="111.56"/>
  </r>
  <r>
    <x v="2"/>
    <x v="2"/>
    <x v="6"/>
    <x v="6"/>
    <x v="290"/>
    <x v="290"/>
    <x v="2"/>
    <n v="5"/>
    <n v="539.5"/>
  </r>
  <r>
    <x v="2"/>
    <x v="2"/>
    <x v="6"/>
    <x v="6"/>
    <x v="291"/>
    <x v="291"/>
    <x v="2"/>
    <n v="6"/>
    <n v="738"/>
  </r>
  <r>
    <x v="2"/>
    <x v="2"/>
    <x v="6"/>
    <x v="6"/>
    <x v="291"/>
    <x v="291"/>
    <x v="2"/>
    <n v="1"/>
    <n v="145.56"/>
  </r>
  <r>
    <x v="2"/>
    <x v="2"/>
    <x v="6"/>
    <x v="6"/>
    <x v="291"/>
    <x v="291"/>
    <x v="2"/>
    <n v="1"/>
    <n v="145.56"/>
  </r>
  <r>
    <x v="2"/>
    <x v="2"/>
    <x v="6"/>
    <x v="6"/>
    <x v="291"/>
    <x v="291"/>
    <x v="2"/>
    <n v="5"/>
    <n v="705.5"/>
  </r>
  <r>
    <x v="2"/>
    <x v="2"/>
    <x v="6"/>
    <x v="6"/>
    <x v="292"/>
    <x v="292"/>
    <x v="2"/>
    <n v="6"/>
    <n v="570"/>
  </r>
  <r>
    <x v="2"/>
    <x v="2"/>
    <x v="6"/>
    <x v="6"/>
    <x v="292"/>
    <x v="292"/>
    <x v="2"/>
    <n v="1"/>
    <n v="111.56"/>
  </r>
  <r>
    <x v="2"/>
    <x v="2"/>
    <x v="6"/>
    <x v="6"/>
    <x v="292"/>
    <x v="292"/>
    <x v="2"/>
    <n v="1"/>
    <n v="111.56"/>
  </r>
  <r>
    <x v="2"/>
    <x v="2"/>
    <x v="6"/>
    <x v="6"/>
    <x v="292"/>
    <x v="292"/>
    <x v="2"/>
    <n v="5"/>
    <n v="539.5"/>
  </r>
  <r>
    <x v="2"/>
    <x v="2"/>
    <x v="6"/>
    <x v="6"/>
    <x v="293"/>
    <x v="293"/>
    <x v="2"/>
    <n v="6"/>
    <n v="738"/>
  </r>
  <r>
    <x v="2"/>
    <x v="2"/>
    <x v="6"/>
    <x v="6"/>
    <x v="293"/>
    <x v="293"/>
    <x v="2"/>
    <n v="1"/>
    <n v="145.56"/>
  </r>
  <r>
    <x v="2"/>
    <x v="2"/>
    <x v="6"/>
    <x v="6"/>
    <x v="293"/>
    <x v="293"/>
    <x v="2"/>
    <n v="1"/>
    <n v="145.56"/>
  </r>
  <r>
    <x v="2"/>
    <x v="2"/>
    <x v="6"/>
    <x v="6"/>
    <x v="293"/>
    <x v="293"/>
    <x v="2"/>
    <n v="5"/>
    <n v="705.5"/>
  </r>
  <r>
    <x v="2"/>
    <x v="2"/>
    <x v="6"/>
    <x v="6"/>
    <x v="294"/>
    <x v="294"/>
    <x v="2"/>
    <n v="6"/>
    <n v="393"/>
  </r>
  <r>
    <x v="2"/>
    <x v="2"/>
    <x v="6"/>
    <x v="6"/>
    <x v="294"/>
    <x v="294"/>
    <x v="2"/>
    <n v="1"/>
    <n v="81.81"/>
  </r>
  <r>
    <x v="2"/>
    <x v="2"/>
    <x v="6"/>
    <x v="6"/>
    <x v="294"/>
    <x v="294"/>
    <x v="2"/>
    <n v="5"/>
    <n v="403.76"/>
  </r>
  <r>
    <x v="2"/>
    <x v="2"/>
    <x v="6"/>
    <x v="6"/>
    <x v="295"/>
    <x v="295"/>
    <x v="2"/>
    <n v="6"/>
    <n v="432"/>
  </r>
  <r>
    <x v="2"/>
    <x v="2"/>
    <x v="6"/>
    <x v="6"/>
    <x v="295"/>
    <x v="295"/>
    <x v="2"/>
    <n v="1"/>
    <n v="90.31"/>
  </r>
  <r>
    <x v="2"/>
    <x v="2"/>
    <x v="6"/>
    <x v="6"/>
    <x v="295"/>
    <x v="295"/>
    <x v="2"/>
    <n v="5"/>
    <n v="435.17"/>
  </r>
  <r>
    <x v="2"/>
    <x v="2"/>
    <x v="6"/>
    <x v="6"/>
    <x v="296"/>
    <x v="296"/>
    <x v="2"/>
    <n v="6"/>
    <n v="588"/>
  </r>
  <r>
    <x v="2"/>
    <x v="2"/>
    <x v="6"/>
    <x v="6"/>
    <x v="296"/>
    <x v="296"/>
    <x v="2"/>
    <n v="1"/>
    <n v="111.56"/>
  </r>
  <r>
    <x v="2"/>
    <x v="2"/>
    <x v="6"/>
    <x v="6"/>
    <x v="296"/>
    <x v="296"/>
    <x v="2"/>
    <n v="5"/>
    <n v="517.16999999999996"/>
  </r>
  <r>
    <x v="2"/>
    <x v="2"/>
    <x v="6"/>
    <x v="6"/>
    <x v="297"/>
    <x v="297"/>
    <x v="2"/>
    <n v="6"/>
    <n v="444"/>
  </r>
  <r>
    <x v="2"/>
    <x v="2"/>
    <x v="6"/>
    <x v="6"/>
    <x v="297"/>
    <x v="297"/>
    <x v="2"/>
    <n v="1"/>
    <n v="97.75"/>
  </r>
  <r>
    <x v="2"/>
    <x v="2"/>
    <x v="6"/>
    <x v="6"/>
    <x v="297"/>
    <x v="297"/>
    <x v="2"/>
    <n v="3"/>
    <n v="279.73"/>
  </r>
  <r>
    <x v="2"/>
    <x v="2"/>
    <x v="6"/>
    <x v="6"/>
    <x v="298"/>
    <x v="298"/>
    <x v="2"/>
    <n v="6"/>
    <n v="588"/>
  </r>
  <r>
    <x v="2"/>
    <x v="2"/>
    <x v="6"/>
    <x v="6"/>
    <x v="298"/>
    <x v="298"/>
    <x v="2"/>
    <n v="1"/>
    <n v="122.19"/>
  </r>
  <r>
    <x v="2"/>
    <x v="2"/>
    <x v="6"/>
    <x v="6"/>
    <x v="298"/>
    <x v="298"/>
    <x v="2"/>
    <n v="5"/>
    <n v="592.23"/>
  </r>
  <r>
    <x v="2"/>
    <x v="2"/>
    <x v="6"/>
    <x v="6"/>
    <x v="299"/>
    <x v="299"/>
    <x v="2"/>
    <n v="1"/>
    <n v="290"/>
  </r>
  <r>
    <x v="2"/>
    <x v="2"/>
    <x v="6"/>
    <x v="6"/>
    <x v="300"/>
    <x v="300"/>
    <x v="2"/>
    <n v="1"/>
    <n v="385.5"/>
  </r>
  <r>
    <x v="3"/>
    <x v="3"/>
    <x v="9"/>
    <x v="9"/>
    <x v="301"/>
    <x v="301"/>
    <x v="10"/>
    <n v="1"/>
    <n v="3361.47"/>
  </r>
  <r>
    <x v="3"/>
    <x v="3"/>
    <x v="9"/>
    <x v="9"/>
    <x v="301"/>
    <x v="301"/>
    <x v="11"/>
    <n v="0"/>
    <n v="-4188.38"/>
  </r>
  <r>
    <x v="3"/>
    <x v="3"/>
    <x v="9"/>
    <x v="9"/>
    <x v="301"/>
    <x v="301"/>
    <x v="11"/>
    <n v="0"/>
    <n v="-4188.38"/>
  </r>
  <r>
    <x v="3"/>
    <x v="3"/>
    <x v="9"/>
    <x v="9"/>
    <x v="301"/>
    <x v="301"/>
    <x v="11"/>
    <n v="0"/>
    <n v="4188.38"/>
  </r>
  <r>
    <x v="3"/>
    <x v="3"/>
    <x v="9"/>
    <x v="9"/>
    <x v="301"/>
    <x v="301"/>
    <x v="11"/>
    <n v="0"/>
    <n v="4188.38"/>
  </r>
  <r>
    <x v="3"/>
    <x v="3"/>
    <x v="9"/>
    <x v="9"/>
    <x v="301"/>
    <x v="301"/>
    <x v="11"/>
    <n v="0"/>
    <n v="4188.38"/>
  </r>
  <r>
    <x v="3"/>
    <x v="3"/>
    <x v="1"/>
    <x v="1"/>
    <x v="302"/>
    <x v="302"/>
    <x v="2"/>
    <n v="16"/>
    <n v="3920"/>
  </r>
  <r>
    <x v="3"/>
    <x v="3"/>
    <x v="1"/>
    <x v="1"/>
    <x v="303"/>
    <x v="303"/>
    <x v="2"/>
    <n v="20"/>
    <n v="1800"/>
  </r>
  <r>
    <x v="3"/>
    <x v="3"/>
    <x v="1"/>
    <x v="1"/>
    <x v="304"/>
    <x v="304"/>
    <x v="12"/>
    <n v="3"/>
    <n v="2940"/>
  </r>
  <r>
    <x v="3"/>
    <x v="3"/>
    <x v="2"/>
    <x v="2"/>
    <x v="305"/>
    <x v="305"/>
    <x v="10"/>
    <n v="0.05"/>
    <n v="257.27999999999997"/>
  </r>
  <r>
    <x v="3"/>
    <x v="3"/>
    <x v="2"/>
    <x v="2"/>
    <x v="306"/>
    <x v="306"/>
    <x v="12"/>
    <n v="5"/>
    <n v="499.13"/>
  </r>
  <r>
    <x v="3"/>
    <x v="3"/>
    <x v="2"/>
    <x v="2"/>
    <x v="307"/>
    <x v="307"/>
    <x v="10"/>
    <n v="3"/>
    <n v="510"/>
  </r>
  <r>
    <x v="3"/>
    <x v="3"/>
    <x v="2"/>
    <x v="2"/>
    <x v="308"/>
    <x v="308"/>
    <x v="2"/>
    <n v="2"/>
    <n v="169.19"/>
  </r>
  <r>
    <x v="3"/>
    <x v="3"/>
    <x v="2"/>
    <x v="2"/>
    <x v="309"/>
    <x v="309"/>
    <x v="2"/>
    <n v="1"/>
    <n v="69"/>
  </r>
  <r>
    <x v="3"/>
    <x v="3"/>
    <x v="2"/>
    <x v="2"/>
    <x v="310"/>
    <x v="310"/>
    <x v="12"/>
    <n v="116"/>
    <n v="7888"/>
  </r>
  <r>
    <x v="4"/>
    <x v="4"/>
    <x v="3"/>
    <x v="3"/>
    <x v="311"/>
    <x v="311"/>
    <x v="2"/>
    <n v="2"/>
    <n v="920"/>
  </r>
  <r>
    <x v="4"/>
    <x v="4"/>
    <x v="3"/>
    <x v="3"/>
    <x v="312"/>
    <x v="312"/>
    <x v="2"/>
    <n v="6"/>
    <n v="17232"/>
  </r>
  <r>
    <x v="4"/>
    <x v="4"/>
    <x v="6"/>
    <x v="6"/>
    <x v="313"/>
    <x v="313"/>
    <x v="2"/>
    <n v="12"/>
    <n v="265.88"/>
  </r>
  <r>
    <x v="4"/>
    <x v="4"/>
    <x v="6"/>
    <x v="6"/>
    <x v="314"/>
    <x v="314"/>
    <x v="2"/>
    <n v="3"/>
    <n v="112.5"/>
  </r>
  <r>
    <x v="4"/>
    <x v="4"/>
    <x v="6"/>
    <x v="6"/>
    <x v="315"/>
    <x v="315"/>
    <x v="2"/>
    <n v="3"/>
    <n v="153.93"/>
  </r>
  <r>
    <x v="4"/>
    <x v="4"/>
    <x v="6"/>
    <x v="6"/>
    <x v="316"/>
    <x v="316"/>
    <x v="2"/>
    <n v="3"/>
    <n v="20.27"/>
  </r>
  <r>
    <x v="4"/>
    <x v="4"/>
    <x v="6"/>
    <x v="6"/>
    <x v="276"/>
    <x v="276"/>
    <x v="2"/>
    <n v="4"/>
    <n v="216.59"/>
  </r>
  <r>
    <x v="4"/>
    <x v="4"/>
    <x v="6"/>
    <x v="6"/>
    <x v="277"/>
    <x v="277"/>
    <x v="2"/>
    <n v="4"/>
    <n v="323.17"/>
  </r>
  <r>
    <x v="4"/>
    <x v="4"/>
    <x v="6"/>
    <x v="6"/>
    <x v="277"/>
    <x v="277"/>
    <x v="2"/>
    <n v="4"/>
    <n v="248"/>
  </r>
  <r>
    <x v="4"/>
    <x v="4"/>
    <x v="6"/>
    <x v="6"/>
    <x v="317"/>
    <x v="317"/>
    <x v="2"/>
    <n v="5"/>
    <n v="68.59"/>
  </r>
  <r>
    <x v="4"/>
    <x v="4"/>
    <x v="6"/>
    <x v="6"/>
    <x v="317"/>
    <x v="317"/>
    <x v="2"/>
    <n v="5"/>
    <n v="68.59"/>
  </r>
  <r>
    <x v="4"/>
    <x v="4"/>
    <x v="6"/>
    <x v="6"/>
    <x v="318"/>
    <x v="318"/>
    <x v="2"/>
    <n v="4"/>
    <n v="172.76"/>
  </r>
  <r>
    <x v="4"/>
    <x v="4"/>
    <x v="6"/>
    <x v="6"/>
    <x v="319"/>
    <x v="319"/>
    <x v="2"/>
    <n v="2"/>
    <n v="409.28"/>
  </r>
  <r>
    <x v="4"/>
    <x v="4"/>
    <x v="6"/>
    <x v="6"/>
    <x v="320"/>
    <x v="320"/>
    <x v="2"/>
    <n v="4"/>
    <n v="367.4"/>
  </r>
  <r>
    <x v="4"/>
    <x v="4"/>
    <x v="6"/>
    <x v="6"/>
    <x v="280"/>
    <x v="280"/>
    <x v="2"/>
    <n v="5"/>
    <n v="169.95"/>
  </r>
  <r>
    <x v="4"/>
    <x v="4"/>
    <x v="6"/>
    <x v="6"/>
    <x v="280"/>
    <x v="280"/>
    <x v="2"/>
    <n v="5"/>
    <n v="169.95"/>
  </r>
  <r>
    <x v="4"/>
    <x v="4"/>
    <x v="6"/>
    <x v="6"/>
    <x v="280"/>
    <x v="280"/>
    <x v="2"/>
    <n v="5"/>
    <n v="169.95"/>
  </r>
  <r>
    <x v="4"/>
    <x v="4"/>
    <x v="6"/>
    <x v="6"/>
    <x v="282"/>
    <x v="282"/>
    <x v="2"/>
    <n v="6"/>
    <n v="3545.04"/>
  </r>
  <r>
    <x v="4"/>
    <x v="4"/>
    <x v="6"/>
    <x v="6"/>
    <x v="282"/>
    <x v="282"/>
    <x v="2"/>
    <n v="1"/>
    <n v="590.84"/>
  </r>
  <r>
    <x v="4"/>
    <x v="4"/>
    <x v="6"/>
    <x v="6"/>
    <x v="282"/>
    <x v="282"/>
    <x v="2"/>
    <n v="3"/>
    <n v="1772.52"/>
  </r>
  <r>
    <x v="4"/>
    <x v="4"/>
    <x v="6"/>
    <x v="6"/>
    <x v="321"/>
    <x v="321"/>
    <x v="2"/>
    <n v="4"/>
    <n v="753.68"/>
  </r>
  <r>
    <x v="4"/>
    <x v="4"/>
    <x v="6"/>
    <x v="6"/>
    <x v="286"/>
    <x v="286"/>
    <x v="2"/>
    <n v="6"/>
    <n v="8281.85"/>
  </r>
  <r>
    <x v="4"/>
    <x v="4"/>
    <x v="6"/>
    <x v="6"/>
    <x v="286"/>
    <x v="286"/>
    <x v="2"/>
    <n v="2"/>
    <n v="2760.61"/>
  </r>
  <r>
    <x v="4"/>
    <x v="4"/>
    <x v="8"/>
    <x v="8"/>
    <x v="163"/>
    <x v="163"/>
    <x v="2"/>
    <n v="2"/>
    <n v="5895.16"/>
  </r>
  <r>
    <x v="5"/>
    <x v="5"/>
    <x v="10"/>
    <x v="10"/>
    <x v="322"/>
    <x v="322"/>
    <x v="10"/>
    <n v="6.3E-2"/>
    <n v="2630.38"/>
  </r>
  <r>
    <x v="5"/>
    <x v="5"/>
    <x v="10"/>
    <x v="10"/>
    <x v="323"/>
    <x v="323"/>
    <x v="10"/>
    <n v="0.17499999999999999"/>
    <n v="7320.43"/>
  </r>
  <r>
    <x v="5"/>
    <x v="5"/>
    <x v="10"/>
    <x v="10"/>
    <x v="323"/>
    <x v="323"/>
    <x v="10"/>
    <n v="0.1"/>
    <n v="4058.6"/>
  </r>
  <r>
    <x v="5"/>
    <x v="5"/>
    <x v="10"/>
    <x v="10"/>
    <x v="323"/>
    <x v="323"/>
    <x v="11"/>
    <n v="0"/>
    <n v="-147.58000000000001"/>
  </r>
  <r>
    <x v="5"/>
    <x v="5"/>
    <x v="10"/>
    <x v="10"/>
    <x v="323"/>
    <x v="323"/>
    <x v="11"/>
    <n v="0"/>
    <n v="-147.58000000000001"/>
  </r>
  <r>
    <x v="5"/>
    <x v="5"/>
    <x v="10"/>
    <x v="10"/>
    <x v="323"/>
    <x v="323"/>
    <x v="11"/>
    <n v="0"/>
    <n v="147.58000000000001"/>
  </r>
  <r>
    <x v="5"/>
    <x v="5"/>
    <x v="10"/>
    <x v="10"/>
    <x v="322"/>
    <x v="322"/>
    <x v="11"/>
    <n v="0"/>
    <n v="-158.05000000000001"/>
  </r>
  <r>
    <x v="5"/>
    <x v="5"/>
    <x v="10"/>
    <x v="10"/>
    <x v="322"/>
    <x v="322"/>
    <x v="11"/>
    <n v="0"/>
    <n v="158.05000000000001"/>
  </r>
  <r>
    <x v="5"/>
    <x v="5"/>
    <x v="10"/>
    <x v="10"/>
    <x v="322"/>
    <x v="322"/>
    <x v="11"/>
    <n v="0"/>
    <n v="158.05000000000001"/>
  </r>
  <r>
    <x v="5"/>
    <x v="5"/>
    <x v="10"/>
    <x v="10"/>
    <x v="323"/>
    <x v="323"/>
    <x v="11"/>
    <n v="0"/>
    <n v="-40.17"/>
  </r>
  <r>
    <x v="5"/>
    <x v="5"/>
    <x v="10"/>
    <x v="10"/>
    <x v="323"/>
    <x v="323"/>
    <x v="11"/>
    <n v="0"/>
    <n v="40.17"/>
  </r>
  <r>
    <x v="5"/>
    <x v="5"/>
    <x v="10"/>
    <x v="10"/>
    <x v="323"/>
    <x v="323"/>
    <x v="11"/>
    <n v="0"/>
    <n v="40.17"/>
  </r>
  <r>
    <x v="5"/>
    <x v="5"/>
    <x v="9"/>
    <x v="9"/>
    <x v="301"/>
    <x v="301"/>
    <x v="10"/>
    <n v="1.24"/>
    <n v="4168.22"/>
  </r>
  <r>
    <x v="5"/>
    <x v="5"/>
    <x v="9"/>
    <x v="9"/>
    <x v="301"/>
    <x v="301"/>
    <x v="10"/>
    <n v="-1"/>
    <n v="-3361.47"/>
  </r>
  <r>
    <x v="5"/>
    <x v="5"/>
    <x v="9"/>
    <x v="9"/>
    <x v="301"/>
    <x v="301"/>
    <x v="10"/>
    <n v="1"/>
    <n v="3361.47"/>
  </r>
  <r>
    <x v="5"/>
    <x v="5"/>
    <x v="9"/>
    <x v="9"/>
    <x v="301"/>
    <x v="301"/>
    <x v="10"/>
    <n v="1"/>
    <n v="3361.47"/>
  </r>
  <r>
    <x v="5"/>
    <x v="5"/>
    <x v="9"/>
    <x v="9"/>
    <x v="301"/>
    <x v="301"/>
    <x v="11"/>
    <n v="0"/>
    <n v="-5193.59"/>
  </r>
  <r>
    <x v="5"/>
    <x v="5"/>
    <x v="9"/>
    <x v="9"/>
    <x v="301"/>
    <x v="301"/>
    <x v="11"/>
    <n v="0"/>
    <n v="5193.59"/>
  </r>
  <r>
    <x v="5"/>
    <x v="5"/>
    <x v="9"/>
    <x v="9"/>
    <x v="301"/>
    <x v="301"/>
    <x v="11"/>
    <n v="0"/>
    <n v="5193.59"/>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9"/>
    <x v="9"/>
    <x v="301"/>
    <x v="301"/>
    <x v="11"/>
    <n v="0"/>
    <n v="4188.38"/>
  </r>
  <r>
    <x v="5"/>
    <x v="5"/>
    <x v="0"/>
    <x v="0"/>
    <x v="324"/>
    <x v="324"/>
    <x v="3"/>
    <n v="9"/>
    <n v="712.6"/>
  </r>
  <r>
    <x v="5"/>
    <x v="5"/>
    <x v="0"/>
    <x v="0"/>
    <x v="325"/>
    <x v="325"/>
    <x v="2"/>
    <n v="2"/>
    <n v="202.91"/>
  </r>
  <r>
    <x v="5"/>
    <x v="5"/>
    <x v="0"/>
    <x v="0"/>
    <x v="325"/>
    <x v="325"/>
    <x v="2"/>
    <n v="3"/>
    <n v="304.36"/>
  </r>
  <r>
    <x v="5"/>
    <x v="5"/>
    <x v="0"/>
    <x v="0"/>
    <x v="325"/>
    <x v="325"/>
    <x v="2"/>
    <n v="1"/>
    <n v="101.45"/>
  </r>
  <r>
    <x v="5"/>
    <x v="5"/>
    <x v="0"/>
    <x v="0"/>
    <x v="326"/>
    <x v="326"/>
    <x v="2"/>
    <n v="2"/>
    <n v="43.87"/>
  </r>
  <r>
    <x v="5"/>
    <x v="5"/>
    <x v="0"/>
    <x v="0"/>
    <x v="327"/>
    <x v="327"/>
    <x v="3"/>
    <n v="10.9"/>
    <n v="1384.67"/>
  </r>
  <r>
    <x v="5"/>
    <x v="5"/>
    <x v="0"/>
    <x v="0"/>
    <x v="327"/>
    <x v="327"/>
    <x v="3"/>
    <n v="10.3"/>
    <n v="1312.26"/>
  </r>
  <r>
    <x v="5"/>
    <x v="5"/>
    <x v="0"/>
    <x v="0"/>
    <x v="327"/>
    <x v="327"/>
    <x v="3"/>
    <n v="5.3"/>
    <n v="681.98"/>
  </r>
  <r>
    <x v="5"/>
    <x v="5"/>
    <x v="0"/>
    <x v="0"/>
    <x v="327"/>
    <x v="327"/>
    <x v="3"/>
    <n v="5.3"/>
    <n v="688.25"/>
  </r>
  <r>
    <x v="5"/>
    <x v="5"/>
    <x v="0"/>
    <x v="0"/>
    <x v="327"/>
    <x v="327"/>
    <x v="3"/>
    <n v="-5.3"/>
    <n v="-704.81"/>
  </r>
  <r>
    <x v="5"/>
    <x v="5"/>
    <x v="0"/>
    <x v="0"/>
    <x v="327"/>
    <x v="327"/>
    <x v="3"/>
    <n v="5.3"/>
    <n v="704.81"/>
  </r>
  <r>
    <x v="5"/>
    <x v="5"/>
    <x v="0"/>
    <x v="0"/>
    <x v="327"/>
    <x v="327"/>
    <x v="3"/>
    <n v="5.3"/>
    <n v="704.81"/>
  </r>
  <r>
    <x v="5"/>
    <x v="5"/>
    <x v="0"/>
    <x v="0"/>
    <x v="327"/>
    <x v="327"/>
    <x v="3"/>
    <n v="5.3"/>
    <n v="704.81"/>
  </r>
  <r>
    <x v="5"/>
    <x v="5"/>
    <x v="0"/>
    <x v="0"/>
    <x v="328"/>
    <x v="328"/>
    <x v="3"/>
    <n v="10"/>
    <n v="622.77"/>
  </r>
  <r>
    <x v="5"/>
    <x v="5"/>
    <x v="0"/>
    <x v="0"/>
    <x v="328"/>
    <x v="328"/>
    <x v="3"/>
    <n v="1"/>
    <n v="62.28"/>
  </r>
  <r>
    <x v="5"/>
    <x v="5"/>
    <x v="0"/>
    <x v="0"/>
    <x v="329"/>
    <x v="329"/>
    <x v="3"/>
    <n v="4"/>
    <n v="333.06"/>
  </r>
  <r>
    <x v="5"/>
    <x v="5"/>
    <x v="0"/>
    <x v="0"/>
    <x v="330"/>
    <x v="330"/>
    <x v="2"/>
    <n v="10"/>
    <n v="818.48"/>
  </r>
  <r>
    <x v="5"/>
    <x v="5"/>
    <x v="0"/>
    <x v="0"/>
    <x v="331"/>
    <x v="331"/>
    <x v="2"/>
    <n v="150"/>
    <n v="73.97"/>
  </r>
  <r>
    <x v="5"/>
    <x v="5"/>
    <x v="1"/>
    <x v="1"/>
    <x v="332"/>
    <x v="332"/>
    <x v="1"/>
    <n v="1"/>
    <n v="10292"/>
  </r>
  <r>
    <x v="5"/>
    <x v="5"/>
    <x v="1"/>
    <x v="1"/>
    <x v="332"/>
    <x v="332"/>
    <x v="1"/>
    <n v="1"/>
    <n v="10233.6"/>
  </r>
  <r>
    <x v="5"/>
    <x v="5"/>
    <x v="2"/>
    <x v="2"/>
    <x v="305"/>
    <x v="305"/>
    <x v="10"/>
    <n v="0.1"/>
    <n v="586.23"/>
  </r>
  <r>
    <x v="5"/>
    <x v="5"/>
    <x v="2"/>
    <x v="2"/>
    <x v="305"/>
    <x v="305"/>
    <x v="10"/>
    <n v="0.1"/>
    <n v="545.22"/>
  </r>
  <r>
    <x v="5"/>
    <x v="5"/>
    <x v="2"/>
    <x v="2"/>
    <x v="305"/>
    <x v="305"/>
    <x v="10"/>
    <n v="0.05"/>
    <n v="272.61"/>
  </r>
  <r>
    <x v="5"/>
    <x v="5"/>
    <x v="2"/>
    <x v="2"/>
    <x v="179"/>
    <x v="179"/>
    <x v="0"/>
    <n v="50"/>
    <n v="1097.67"/>
  </r>
  <r>
    <x v="5"/>
    <x v="5"/>
    <x v="2"/>
    <x v="2"/>
    <x v="333"/>
    <x v="333"/>
    <x v="1"/>
    <n v="0.47"/>
    <n v="2647.32"/>
  </r>
  <r>
    <x v="5"/>
    <x v="5"/>
    <x v="2"/>
    <x v="2"/>
    <x v="333"/>
    <x v="333"/>
    <x v="1"/>
    <n v="0.11"/>
    <n v="619.59"/>
  </r>
  <r>
    <x v="5"/>
    <x v="5"/>
    <x v="2"/>
    <x v="2"/>
    <x v="333"/>
    <x v="333"/>
    <x v="1"/>
    <n v="3.53"/>
    <n v="19883.060000000001"/>
  </r>
  <r>
    <x v="5"/>
    <x v="5"/>
    <x v="2"/>
    <x v="2"/>
    <x v="333"/>
    <x v="333"/>
    <x v="1"/>
    <n v="2"/>
    <n v="11265.19"/>
  </r>
  <r>
    <x v="5"/>
    <x v="5"/>
    <x v="2"/>
    <x v="2"/>
    <x v="334"/>
    <x v="334"/>
    <x v="3"/>
    <n v="-24"/>
    <n v="-1336.8"/>
  </r>
  <r>
    <x v="5"/>
    <x v="5"/>
    <x v="2"/>
    <x v="2"/>
    <x v="334"/>
    <x v="334"/>
    <x v="3"/>
    <n v="24"/>
    <n v="1336.8"/>
  </r>
  <r>
    <x v="5"/>
    <x v="5"/>
    <x v="2"/>
    <x v="2"/>
    <x v="334"/>
    <x v="334"/>
    <x v="3"/>
    <n v="24"/>
    <n v="1336.8"/>
  </r>
  <r>
    <x v="5"/>
    <x v="5"/>
    <x v="2"/>
    <x v="2"/>
    <x v="335"/>
    <x v="335"/>
    <x v="0"/>
    <n v="20"/>
    <n v="650"/>
  </r>
  <r>
    <x v="5"/>
    <x v="5"/>
    <x v="2"/>
    <x v="2"/>
    <x v="336"/>
    <x v="336"/>
    <x v="3"/>
    <n v="500"/>
    <n v="27286.66"/>
  </r>
  <r>
    <x v="5"/>
    <x v="5"/>
    <x v="2"/>
    <x v="2"/>
    <x v="337"/>
    <x v="337"/>
    <x v="2"/>
    <n v="1"/>
    <n v="2756.28"/>
  </r>
  <r>
    <x v="5"/>
    <x v="5"/>
    <x v="2"/>
    <x v="2"/>
    <x v="338"/>
    <x v="338"/>
    <x v="1"/>
    <n v="3"/>
    <n v="196.63"/>
  </r>
  <r>
    <x v="5"/>
    <x v="5"/>
    <x v="2"/>
    <x v="2"/>
    <x v="339"/>
    <x v="339"/>
    <x v="0"/>
    <n v="45"/>
    <n v="32319.45"/>
  </r>
  <r>
    <x v="5"/>
    <x v="5"/>
    <x v="2"/>
    <x v="2"/>
    <x v="340"/>
    <x v="340"/>
    <x v="3"/>
    <n v="-50"/>
    <n v="-4800"/>
  </r>
  <r>
    <x v="5"/>
    <x v="5"/>
    <x v="2"/>
    <x v="2"/>
    <x v="340"/>
    <x v="340"/>
    <x v="3"/>
    <n v="50"/>
    <n v="4800"/>
  </r>
  <r>
    <x v="5"/>
    <x v="5"/>
    <x v="2"/>
    <x v="2"/>
    <x v="340"/>
    <x v="340"/>
    <x v="3"/>
    <n v="50"/>
    <n v="4800"/>
  </r>
  <r>
    <x v="5"/>
    <x v="5"/>
    <x v="2"/>
    <x v="2"/>
    <x v="341"/>
    <x v="341"/>
    <x v="2"/>
    <n v="3"/>
    <n v="83.85"/>
  </r>
  <r>
    <x v="5"/>
    <x v="5"/>
    <x v="2"/>
    <x v="2"/>
    <x v="342"/>
    <x v="342"/>
    <x v="0"/>
    <n v="50"/>
    <n v="360.5"/>
  </r>
  <r>
    <x v="5"/>
    <x v="5"/>
    <x v="2"/>
    <x v="2"/>
    <x v="343"/>
    <x v="343"/>
    <x v="0"/>
    <n v="8"/>
    <n v="190.24"/>
  </r>
  <r>
    <x v="5"/>
    <x v="5"/>
    <x v="2"/>
    <x v="2"/>
    <x v="343"/>
    <x v="343"/>
    <x v="0"/>
    <n v="8"/>
    <n v="190.24"/>
  </r>
  <r>
    <x v="5"/>
    <x v="5"/>
    <x v="2"/>
    <x v="2"/>
    <x v="343"/>
    <x v="343"/>
    <x v="0"/>
    <n v="2"/>
    <n v="47.56"/>
  </r>
  <r>
    <x v="5"/>
    <x v="5"/>
    <x v="2"/>
    <x v="2"/>
    <x v="343"/>
    <x v="343"/>
    <x v="0"/>
    <n v="50"/>
    <n v="1188.98"/>
  </r>
  <r>
    <x v="5"/>
    <x v="5"/>
    <x v="2"/>
    <x v="2"/>
    <x v="307"/>
    <x v="307"/>
    <x v="10"/>
    <n v="3.8"/>
    <n v="646"/>
  </r>
  <r>
    <x v="5"/>
    <x v="5"/>
    <x v="2"/>
    <x v="2"/>
    <x v="307"/>
    <x v="307"/>
    <x v="10"/>
    <n v="3.5"/>
    <n v="595"/>
  </r>
  <r>
    <x v="5"/>
    <x v="5"/>
    <x v="2"/>
    <x v="2"/>
    <x v="307"/>
    <x v="307"/>
    <x v="10"/>
    <n v="0.5"/>
    <n v="85"/>
  </r>
  <r>
    <x v="5"/>
    <x v="5"/>
    <x v="2"/>
    <x v="2"/>
    <x v="344"/>
    <x v="344"/>
    <x v="10"/>
    <n v="2.62"/>
    <n v="1001.75"/>
  </r>
  <r>
    <x v="5"/>
    <x v="5"/>
    <x v="2"/>
    <x v="2"/>
    <x v="344"/>
    <x v="344"/>
    <x v="10"/>
    <n v="3"/>
    <n v="1183.6500000000001"/>
  </r>
  <r>
    <x v="5"/>
    <x v="5"/>
    <x v="2"/>
    <x v="2"/>
    <x v="29"/>
    <x v="29"/>
    <x v="3"/>
    <n v="100"/>
    <n v="12900"/>
  </r>
  <r>
    <x v="5"/>
    <x v="5"/>
    <x v="2"/>
    <x v="2"/>
    <x v="345"/>
    <x v="345"/>
    <x v="12"/>
    <n v="210"/>
    <n v="3570"/>
  </r>
  <r>
    <x v="5"/>
    <x v="5"/>
    <x v="2"/>
    <x v="2"/>
    <x v="346"/>
    <x v="346"/>
    <x v="1"/>
    <n v="3.6"/>
    <n v="4271.26"/>
  </r>
  <r>
    <x v="5"/>
    <x v="5"/>
    <x v="2"/>
    <x v="2"/>
    <x v="310"/>
    <x v="310"/>
    <x v="12"/>
    <n v="-11"/>
    <n v="-748"/>
  </r>
  <r>
    <x v="5"/>
    <x v="5"/>
    <x v="2"/>
    <x v="2"/>
    <x v="310"/>
    <x v="310"/>
    <x v="12"/>
    <n v="-89"/>
    <n v="-6052"/>
  </r>
  <r>
    <x v="5"/>
    <x v="5"/>
    <x v="2"/>
    <x v="2"/>
    <x v="310"/>
    <x v="310"/>
    <x v="12"/>
    <n v="11"/>
    <n v="748"/>
  </r>
  <r>
    <x v="5"/>
    <x v="5"/>
    <x v="2"/>
    <x v="2"/>
    <x v="310"/>
    <x v="310"/>
    <x v="12"/>
    <n v="89"/>
    <n v="6052"/>
  </r>
  <r>
    <x v="5"/>
    <x v="5"/>
    <x v="2"/>
    <x v="2"/>
    <x v="310"/>
    <x v="310"/>
    <x v="12"/>
    <n v="11"/>
    <n v="748"/>
  </r>
  <r>
    <x v="5"/>
    <x v="5"/>
    <x v="2"/>
    <x v="2"/>
    <x v="310"/>
    <x v="310"/>
    <x v="12"/>
    <n v="89"/>
    <n v="6052"/>
  </r>
  <r>
    <x v="5"/>
    <x v="5"/>
    <x v="3"/>
    <x v="3"/>
    <x v="347"/>
    <x v="347"/>
    <x v="2"/>
    <n v="3"/>
    <n v="3804.31"/>
  </r>
  <r>
    <x v="5"/>
    <x v="5"/>
    <x v="3"/>
    <x v="3"/>
    <x v="347"/>
    <x v="347"/>
    <x v="2"/>
    <n v="2"/>
    <n v="2536.21"/>
  </r>
  <r>
    <x v="5"/>
    <x v="5"/>
    <x v="3"/>
    <x v="3"/>
    <x v="348"/>
    <x v="348"/>
    <x v="2"/>
    <n v="10"/>
    <n v="3407.23"/>
  </r>
  <r>
    <x v="5"/>
    <x v="5"/>
    <x v="3"/>
    <x v="3"/>
    <x v="348"/>
    <x v="348"/>
    <x v="2"/>
    <n v="2"/>
    <n v="681.45"/>
  </r>
  <r>
    <x v="5"/>
    <x v="5"/>
    <x v="3"/>
    <x v="3"/>
    <x v="348"/>
    <x v="348"/>
    <x v="2"/>
    <n v="1"/>
    <n v="340.72"/>
  </r>
  <r>
    <x v="5"/>
    <x v="5"/>
    <x v="3"/>
    <x v="3"/>
    <x v="349"/>
    <x v="349"/>
    <x v="2"/>
    <n v="5"/>
    <n v="1176.49"/>
  </r>
  <r>
    <x v="5"/>
    <x v="5"/>
    <x v="3"/>
    <x v="3"/>
    <x v="350"/>
    <x v="350"/>
    <x v="2"/>
    <n v="2"/>
    <n v="4488.43"/>
  </r>
  <r>
    <x v="5"/>
    <x v="5"/>
    <x v="3"/>
    <x v="3"/>
    <x v="350"/>
    <x v="350"/>
    <x v="2"/>
    <n v="1"/>
    <n v="2244.2199999999998"/>
  </r>
  <r>
    <x v="5"/>
    <x v="5"/>
    <x v="3"/>
    <x v="3"/>
    <x v="350"/>
    <x v="350"/>
    <x v="2"/>
    <n v="2"/>
    <n v="4488.43"/>
  </r>
  <r>
    <x v="5"/>
    <x v="5"/>
    <x v="3"/>
    <x v="3"/>
    <x v="350"/>
    <x v="350"/>
    <x v="2"/>
    <n v="2"/>
    <n v="4488.4399999999996"/>
  </r>
  <r>
    <x v="5"/>
    <x v="5"/>
    <x v="3"/>
    <x v="3"/>
    <x v="350"/>
    <x v="350"/>
    <x v="2"/>
    <n v="1"/>
    <n v="2226.65"/>
  </r>
  <r>
    <x v="5"/>
    <x v="5"/>
    <x v="3"/>
    <x v="3"/>
    <x v="350"/>
    <x v="350"/>
    <x v="2"/>
    <n v="-4"/>
    <n v="-8906.6"/>
  </r>
  <r>
    <x v="5"/>
    <x v="5"/>
    <x v="3"/>
    <x v="3"/>
    <x v="350"/>
    <x v="350"/>
    <x v="2"/>
    <n v="4"/>
    <n v="8906.6"/>
  </r>
  <r>
    <x v="5"/>
    <x v="5"/>
    <x v="3"/>
    <x v="3"/>
    <x v="350"/>
    <x v="350"/>
    <x v="2"/>
    <n v="4"/>
    <n v="8906.6"/>
  </r>
  <r>
    <x v="5"/>
    <x v="5"/>
    <x v="3"/>
    <x v="3"/>
    <x v="351"/>
    <x v="351"/>
    <x v="2"/>
    <n v="5"/>
    <n v="13600"/>
  </r>
  <r>
    <x v="5"/>
    <x v="5"/>
    <x v="3"/>
    <x v="3"/>
    <x v="351"/>
    <x v="351"/>
    <x v="2"/>
    <n v="3"/>
    <n v="8160"/>
  </r>
  <r>
    <x v="5"/>
    <x v="5"/>
    <x v="3"/>
    <x v="3"/>
    <x v="351"/>
    <x v="351"/>
    <x v="2"/>
    <n v="1"/>
    <n v="2720"/>
  </r>
  <r>
    <x v="5"/>
    <x v="5"/>
    <x v="3"/>
    <x v="3"/>
    <x v="351"/>
    <x v="351"/>
    <x v="2"/>
    <n v="2"/>
    <n v="5802.5"/>
  </r>
  <r>
    <x v="5"/>
    <x v="5"/>
    <x v="3"/>
    <x v="3"/>
    <x v="351"/>
    <x v="351"/>
    <x v="2"/>
    <n v="2"/>
    <n v="5666.54"/>
  </r>
  <r>
    <x v="5"/>
    <x v="5"/>
    <x v="3"/>
    <x v="3"/>
    <x v="352"/>
    <x v="352"/>
    <x v="2"/>
    <n v="2"/>
    <n v="1993.59"/>
  </r>
  <r>
    <x v="5"/>
    <x v="5"/>
    <x v="3"/>
    <x v="3"/>
    <x v="352"/>
    <x v="352"/>
    <x v="2"/>
    <n v="1"/>
    <n v="996.8"/>
  </r>
  <r>
    <x v="5"/>
    <x v="5"/>
    <x v="3"/>
    <x v="3"/>
    <x v="352"/>
    <x v="352"/>
    <x v="2"/>
    <n v="1"/>
    <n v="996.8"/>
  </r>
  <r>
    <x v="5"/>
    <x v="5"/>
    <x v="3"/>
    <x v="3"/>
    <x v="352"/>
    <x v="352"/>
    <x v="2"/>
    <n v="1"/>
    <n v="996.8"/>
  </r>
  <r>
    <x v="5"/>
    <x v="5"/>
    <x v="3"/>
    <x v="3"/>
    <x v="353"/>
    <x v="353"/>
    <x v="2"/>
    <n v="2"/>
    <n v="271.67"/>
  </r>
  <r>
    <x v="5"/>
    <x v="5"/>
    <x v="3"/>
    <x v="3"/>
    <x v="354"/>
    <x v="354"/>
    <x v="2"/>
    <n v="200"/>
    <n v="474"/>
  </r>
  <r>
    <x v="5"/>
    <x v="5"/>
    <x v="3"/>
    <x v="3"/>
    <x v="355"/>
    <x v="355"/>
    <x v="2"/>
    <n v="3"/>
    <n v="8569.85"/>
  </r>
  <r>
    <x v="5"/>
    <x v="5"/>
    <x v="3"/>
    <x v="3"/>
    <x v="356"/>
    <x v="356"/>
    <x v="2"/>
    <n v="1"/>
    <n v="3750"/>
  </r>
  <r>
    <x v="5"/>
    <x v="5"/>
    <x v="3"/>
    <x v="3"/>
    <x v="357"/>
    <x v="357"/>
    <x v="2"/>
    <n v="3"/>
    <n v="8712"/>
  </r>
  <r>
    <x v="5"/>
    <x v="5"/>
    <x v="3"/>
    <x v="3"/>
    <x v="358"/>
    <x v="358"/>
    <x v="2"/>
    <n v="2"/>
    <n v="1530"/>
  </r>
  <r>
    <x v="5"/>
    <x v="5"/>
    <x v="3"/>
    <x v="3"/>
    <x v="359"/>
    <x v="359"/>
    <x v="2"/>
    <n v="-1"/>
    <n v="-5404"/>
  </r>
  <r>
    <x v="5"/>
    <x v="5"/>
    <x v="3"/>
    <x v="3"/>
    <x v="359"/>
    <x v="359"/>
    <x v="2"/>
    <n v="1"/>
    <n v="5404"/>
  </r>
  <r>
    <x v="5"/>
    <x v="5"/>
    <x v="3"/>
    <x v="3"/>
    <x v="359"/>
    <x v="359"/>
    <x v="2"/>
    <n v="1"/>
    <n v="5404"/>
  </r>
  <r>
    <x v="5"/>
    <x v="5"/>
    <x v="5"/>
    <x v="5"/>
    <x v="360"/>
    <x v="360"/>
    <x v="3"/>
    <n v="1500"/>
    <n v="30900"/>
  </r>
  <r>
    <x v="5"/>
    <x v="5"/>
    <x v="5"/>
    <x v="5"/>
    <x v="360"/>
    <x v="360"/>
    <x v="3"/>
    <n v="30"/>
    <n v="618"/>
  </r>
  <r>
    <x v="5"/>
    <x v="5"/>
    <x v="5"/>
    <x v="5"/>
    <x v="360"/>
    <x v="360"/>
    <x v="3"/>
    <n v="970"/>
    <n v="19982"/>
  </r>
  <r>
    <x v="5"/>
    <x v="5"/>
    <x v="5"/>
    <x v="5"/>
    <x v="360"/>
    <x v="360"/>
    <x v="3"/>
    <n v="1000"/>
    <n v="20600"/>
  </r>
  <r>
    <x v="5"/>
    <x v="5"/>
    <x v="5"/>
    <x v="5"/>
    <x v="360"/>
    <x v="360"/>
    <x v="3"/>
    <n v="1500"/>
    <n v="30900"/>
  </r>
  <r>
    <x v="5"/>
    <x v="5"/>
    <x v="8"/>
    <x v="8"/>
    <x v="149"/>
    <x v="149"/>
    <x v="0"/>
    <n v="-50"/>
    <n v="-1287.2"/>
  </r>
  <r>
    <x v="5"/>
    <x v="5"/>
    <x v="8"/>
    <x v="8"/>
    <x v="149"/>
    <x v="149"/>
    <x v="0"/>
    <n v="50"/>
    <n v="1287.2"/>
  </r>
  <r>
    <x v="5"/>
    <x v="5"/>
    <x v="8"/>
    <x v="8"/>
    <x v="149"/>
    <x v="149"/>
    <x v="0"/>
    <n v="50"/>
    <n v="1287.2"/>
  </r>
  <r>
    <x v="5"/>
    <x v="5"/>
    <x v="8"/>
    <x v="8"/>
    <x v="361"/>
    <x v="361"/>
    <x v="2"/>
    <n v="10"/>
    <n v="1550"/>
  </r>
  <r>
    <x v="5"/>
    <x v="5"/>
    <x v="8"/>
    <x v="8"/>
    <x v="362"/>
    <x v="362"/>
    <x v="2"/>
    <n v="1"/>
    <n v="87.05"/>
  </r>
  <r>
    <x v="6"/>
    <x v="6"/>
    <x v="0"/>
    <x v="0"/>
    <x v="327"/>
    <x v="327"/>
    <x v="3"/>
    <n v="10.6"/>
    <n v="1329.36"/>
  </r>
  <r>
    <x v="6"/>
    <x v="6"/>
    <x v="0"/>
    <x v="0"/>
    <x v="327"/>
    <x v="327"/>
    <x v="3"/>
    <n v="2.15"/>
    <n v="269.63"/>
  </r>
  <r>
    <x v="6"/>
    <x v="6"/>
    <x v="0"/>
    <x v="0"/>
    <x v="327"/>
    <x v="327"/>
    <x v="3"/>
    <n v="7.1"/>
    <n v="890.42"/>
  </r>
  <r>
    <x v="6"/>
    <x v="6"/>
    <x v="0"/>
    <x v="0"/>
    <x v="327"/>
    <x v="327"/>
    <x v="3"/>
    <n v="1.35"/>
    <n v="169.31"/>
  </r>
  <r>
    <x v="6"/>
    <x v="6"/>
    <x v="0"/>
    <x v="0"/>
    <x v="327"/>
    <x v="327"/>
    <x v="3"/>
    <n v="5.3"/>
    <n v="664.68"/>
  </r>
  <r>
    <x v="6"/>
    <x v="6"/>
    <x v="0"/>
    <x v="0"/>
    <x v="327"/>
    <x v="327"/>
    <x v="3"/>
    <n v="5.3"/>
    <n v="664.67"/>
  </r>
  <r>
    <x v="6"/>
    <x v="6"/>
    <x v="0"/>
    <x v="0"/>
    <x v="331"/>
    <x v="331"/>
    <x v="2"/>
    <n v="50"/>
    <n v="19.77"/>
  </r>
  <r>
    <x v="6"/>
    <x v="6"/>
    <x v="2"/>
    <x v="2"/>
    <x v="12"/>
    <x v="12"/>
    <x v="2"/>
    <n v="16"/>
    <n v="1129.8399999999999"/>
  </r>
  <r>
    <x v="6"/>
    <x v="6"/>
    <x v="2"/>
    <x v="2"/>
    <x v="12"/>
    <x v="12"/>
    <x v="2"/>
    <n v="4"/>
    <n v="282.45999999999998"/>
  </r>
  <r>
    <x v="6"/>
    <x v="6"/>
    <x v="2"/>
    <x v="2"/>
    <x v="363"/>
    <x v="363"/>
    <x v="2"/>
    <n v="5"/>
    <n v="196.42"/>
  </r>
  <r>
    <x v="6"/>
    <x v="6"/>
    <x v="2"/>
    <x v="2"/>
    <x v="364"/>
    <x v="364"/>
    <x v="2"/>
    <n v="2"/>
    <n v="105.07"/>
  </r>
  <r>
    <x v="6"/>
    <x v="6"/>
    <x v="2"/>
    <x v="2"/>
    <x v="365"/>
    <x v="365"/>
    <x v="2"/>
    <n v="8"/>
    <n v="376"/>
  </r>
  <r>
    <x v="6"/>
    <x v="6"/>
    <x v="2"/>
    <x v="2"/>
    <x v="365"/>
    <x v="365"/>
    <x v="2"/>
    <n v="5"/>
    <n v="235"/>
  </r>
  <r>
    <x v="6"/>
    <x v="6"/>
    <x v="2"/>
    <x v="2"/>
    <x v="365"/>
    <x v="365"/>
    <x v="2"/>
    <n v="5"/>
    <n v="235"/>
  </r>
  <r>
    <x v="6"/>
    <x v="6"/>
    <x v="3"/>
    <x v="3"/>
    <x v="39"/>
    <x v="39"/>
    <x v="2"/>
    <n v="10"/>
    <n v="96.72"/>
  </r>
  <r>
    <x v="6"/>
    <x v="6"/>
    <x v="3"/>
    <x v="3"/>
    <x v="253"/>
    <x v="253"/>
    <x v="2"/>
    <n v="8"/>
    <n v="146.74"/>
  </r>
  <r>
    <x v="6"/>
    <x v="6"/>
    <x v="3"/>
    <x v="3"/>
    <x v="253"/>
    <x v="253"/>
    <x v="2"/>
    <n v="8"/>
    <n v="167.16"/>
  </r>
  <r>
    <x v="6"/>
    <x v="6"/>
    <x v="3"/>
    <x v="3"/>
    <x v="366"/>
    <x v="366"/>
    <x v="8"/>
    <n v="2"/>
    <n v="217.81"/>
  </r>
  <r>
    <x v="6"/>
    <x v="6"/>
    <x v="3"/>
    <x v="3"/>
    <x v="367"/>
    <x v="367"/>
    <x v="2"/>
    <n v="50"/>
    <n v="1113.07"/>
  </r>
  <r>
    <x v="6"/>
    <x v="6"/>
    <x v="3"/>
    <x v="3"/>
    <x v="368"/>
    <x v="368"/>
    <x v="2"/>
    <n v="2"/>
    <n v="3324"/>
  </r>
  <r>
    <x v="6"/>
    <x v="6"/>
    <x v="3"/>
    <x v="3"/>
    <x v="369"/>
    <x v="369"/>
    <x v="2"/>
    <n v="12"/>
    <n v="12963.74"/>
  </r>
  <r>
    <x v="6"/>
    <x v="6"/>
    <x v="3"/>
    <x v="3"/>
    <x v="357"/>
    <x v="357"/>
    <x v="2"/>
    <n v="9"/>
    <n v="26136"/>
  </r>
  <r>
    <x v="6"/>
    <x v="6"/>
    <x v="3"/>
    <x v="3"/>
    <x v="357"/>
    <x v="357"/>
    <x v="2"/>
    <n v="15"/>
    <n v="43560"/>
  </r>
  <r>
    <x v="6"/>
    <x v="6"/>
    <x v="3"/>
    <x v="3"/>
    <x v="370"/>
    <x v="370"/>
    <x v="2"/>
    <n v="3"/>
    <n v="18150"/>
  </r>
  <r>
    <x v="6"/>
    <x v="6"/>
    <x v="11"/>
    <x v="11"/>
    <x v="371"/>
    <x v="371"/>
    <x v="10"/>
    <n v="-0.7"/>
    <n v="-9905"/>
  </r>
  <r>
    <x v="6"/>
    <x v="6"/>
    <x v="11"/>
    <x v="11"/>
    <x v="371"/>
    <x v="371"/>
    <x v="10"/>
    <n v="-0.88"/>
    <n v="-0.01"/>
  </r>
  <r>
    <x v="6"/>
    <x v="6"/>
    <x v="11"/>
    <x v="11"/>
    <x v="371"/>
    <x v="371"/>
    <x v="10"/>
    <n v="0.88"/>
    <n v="0.01"/>
  </r>
  <r>
    <x v="7"/>
    <x v="7"/>
    <x v="2"/>
    <x v="2"/>
    <x v="372"/>
    <x v="372"/>
    <x v="2"/>
    <n v="1"/>
    <n v="450"/>
  </r>
  <r>
    <x v="7"/>
    <x v="7"/>
    <x v="3"/>
    <x v="3"/>
    <x v="373"/>
    <x v="373"/>
    <x v="2"/>
    <n v="10"/>
    <n v="275.3"/>
  </r>
  <r>
    <x v="7"/>
    <x v="7"/>
    <x v="3"/>
    <x v="3"/>
    <x v="374"/>
    <x v="374"/>
    <x v="2"/>
    <n v="5"/>
    <n v="147.44999999999999"/>
  </r>
  <r>
    <x v="7"/>
    <x v="7"/>
    <x v="3"/>
    <x v="3"/>
    <x v="375"/>
    <x v="375"/>
    <x v="0"/>
    <n v="20"/>
    <n v="644.05999999999995"/>
  </r>
  <r>
    <x v="7"/>
    <x v="7"/>
    <x v="3"/>
    <x v="3"/>
    <x v="375"/>
    <x v="375"/>
    <x v="0"/>
    <n v="10"/>
    <n v="322.02999999999997"/>
  </r>
  <r>
    <x v="7"/>
    <x v="7"/>
    <x v="3"/>
    <x v="3"/>
    <x v="375"/>
    <x v="375"/>
    <x v="0"/>
    <n v="10"/>
    <n v="322.02999999999997"/>
  </r>
  <r>
    <x v="7"/>
    <x v="7"/>
    <x v="3"/>
    <x v="3"/>
    <x v="376"/>
    <x v="376"/>
    <x v="2"/>
    <n v="1"/>
    <n v="975.93"/>
  </r>
  <r>
    <x v="7"/>
    <x v="7"/>
    <x v="3"/>
    <x v="3"/>
    <x v="377"/>
    <x v="377"/>
    <x v="2"/>
    <n v="2"/>
    <n v="384"/>
  </r>
  <r>
    <x v="7"/>
    <x v="7"/>
    <x v="3"/>
    <x v="3"/>
    <x v="377"/>
    <x v="377"/>
    <x v="2"/>
    <n v="1"/>
    <n v="192.93"/>
  </r>
  <r>
    <x v="7"/>
    <x v="7"/>
    <x v="3"/>
    <x v="3"/>
    <x v="377"/>
    <x v="377"/>
    <x v="2"/>
    <n v="2"/>
    <n v="385.87"/>
  </r>
  <r>
    <x v="7"/>
    <x v="7"/>
    <x v="6"/>
    <x v="6"/>
    <x v="378"/>
    <x v="378"/>
    <x v="2"/>
    <n v="1"/>
    <n v="193.2"/>
  </r>
  <r>
    <x v="7"/>
    <x v="7"/>
    <x v="6"/>
    <x v="6"/>
    <x v="378"/>
    <x v="378"/>
    <x v="2"/>
    <n v="1"/>
    <n v="193.2"/>
  </r>
  <r>
    <x v="7"/>
    <x v="7"/>
    <x v="6"/>
    <x v="6"/>
    <x v="379"/>
    <x v="379"/>
    <x v="2"/>
    <n v="1"/>
    <n v="209.2"/>
  </r>
  <r>
    <x v="7"/>
    <x v="7"/>
    <x v="6"/>
    <x v="6"/>
    <x v="269"/>
    <x v="269"/>
    <x v="2"/>
    <n v="4"/>
    <n v="20.7"/>
  </r>
  <r>
    <x v="7"/>
    <x v="7"/>
    <x v="6"/>
    <x v="6"/>
    <x v="269"/>
    <x v="269"/>
    <x v="2"/>
    <n v="1"/>
    <n v="5.18"/>
  </r>
  <r>
    <x v="7"/>
    <x v="7"/>
    <x v="6"/>
    <x v="6"/>
    <x v="269"/>
    <x v="269"/>
    <x v="2"/>
    <n v="3"/>
    <n v="15.21"/>
  </r>
  <r>
    <x v="7"/>
    <x v="7"/>
    <x v="6"/>
    <x v="6"/>
    <x v="271"/>
    <x v="271"/>
    <x v="2"/>
    <n v="2"/>
    <n v="82.49"/>
  </r>
  <r>
    <x v="7"/>
    <x v="7"/>
    <x v="6"/>
    <x v="6"/>
    <x v="271"/>
    <x v="271"/>
    <x v="2"/>
    <n v="1"/>
    <n v="43.08"/>
  </r>
  <r>
    <x v="7"/>
    <x v="7"/>
    <x v="6"/>
    <x v="6"/>
    <x v="271"/>
    <x v="271"/>
    <x v="2"/>
    <n v="5"/>
    <n v="215.4"/>
  </r>
  <r>
    <x v="7"/>
    <x v="7"/>
    <x v="6"/>
    <x v="6"/>
    <x v="271"/>
    <x v="271"/>
    <x v="2"/>
    <n v="2"/>
    <n v="87.16"/>
  </r>
  <r>
    <x v="7"/>
    <x v="7"/>
    <x v="6"/>
    <x v="6"/>
    <x v="271"/>
    <x v="271"/>
    <x v="2"/>
    <n v="1"/>
    <n v="42.9"/>
  </r>
  <r>
    <x v="7"/>
    <x v="7"/>
    <x v="6"/>
    <x v="6"/>
    <x v="271"/>
    <x v="271"/>
    <x v="2"/>
    <n v="1"/>
    <n v="42.34"/>
  </r>
  <r>
    <x v="7"/>
    <x v="7"/>
    <x v="6"/>
    <x v="6"/>
    <x v="380"/>
    <x v="380"/>
    <x v="2"/>
    <n v="1"/>
    <n v="55.47"/>
  </r>
  <r>
    <x v="7"/>
    <x v="7"/>
    <x v="6"/>
    <x v="6"/>
    <x v="381"/>
    <x v="381"/>
    <x v="2"/>
    <n v="1"/>
    <n v="19.12"/>
  </r>
  <r>
    <x v="7"/>
    <x v="7"/>
    <x v="6"/>
    <x v="6"/>
    <x v="381"/>
    <x v="381"/>
    <x v="2"/>
    <n v="2"/>
    <n v="38.1"/>
  </r>
  <r>
    <x v="7"/>
    <x v="7"/>
    <x v="6"/>
    <x v="6"/>
    <x v="381"/>
    <x v="381"/>
    <x v="2"/>
    <n v="2"/>
    <n v="44.13"/>
  </r>
  <r>
    <x v="7"/>
    <x v="7"/>
    <x v="6"/>
    <x v="6"/>
    <x v="382"/>
    <x v="382"/>
    <x v="2"/>
    <n v="2"/>
    <n v="127.08"/>
  </r>
  <r>
    <x v="7"/>
    <x v="7"/>
    <x v="6"/>
    <x v="6"/>
    <x v="382"/>
    <x v="382"/>
    <x v="2"/>
    <n v="1"/>
    <n v="59.29"/>
  </r>
  <r>
    <x v="7"/>
    <x v="7"/>
    <x v="6"/>
    <x v="6"/>
    <x v="382"/>
    <x v="382"/>
    <x v="2"/>
    <n v="2"/>
    <n v="127.05"/>
  </r>
  <r>
    <x v="7"/>
    <x v="7"/>
    <x v="6"/>
    <x v="6"/>
    <x v="382"/>
    <x v="382"/>
    <x v="2"/>
    <n v="2"/>
    <n v="135.37"/>
  </r>
  <r>
    <x v="7"/>
    <x v="7"/>
    <x v="6"/>
    <x v="6"/>
    <x v="383"/>
    <x v="383"/>
    <x v="2"/>
    <n v="2"/>
    <n v="32.07"/>
  </r>
  <r>
    <x v="7"/>
    <x v="7"/>
    <x v="6"/>
    <x v="6"/>
    <x v="384"/>
    <x v="384"/>
    <x v="2"/>
    <n v="2"/>
    <n v="79.900000000000006"/>
  </r>
  <r>
    <x v="7"/>
    <x v="7"/>
    <x v="6"/>
    <x v="6"/>
    <x v="384"/>
    <x v="384"/>
    <x v="2"/>
    <n v="5"/>
    <n v="205.17"/>
  </r>
  <r>
    <x v="7"/>
    <x v="7"/>
    <x v="6"/>
    <x v="6"/>
    <x v="385"/>
    <x v="385"/>
    <x v="2"/>
    <n v="5"/>
    <n v="325"/>
  </r>
  <r>
    <x v="7"/>
    <x v="7"/>
    <x v="6"/>
    <x v="6"/>
    <x v="272"/>
    <x v="272"/>
    <x v="2"/>
    <n v="5"/>
    <n v="125.73"/>
  </r>
  <r>
    <x v="7"/>
    <x v="7"/>
    <x v="6"/>
    <x v="6"/>
    <x v="386"/>
    <x v="386"/>
    <x v="2"/>
    <n v="1"/>
    <n v="192.36"/>
  </r>
  <r>
    <x v="7"/>
    <x v="7"/>
    <x v="6"/>
    <x v="6"/>
    <x v="274"/>
    <x v="274"/>
    <x v="2"/>
    <n v="5"/>
    <n v="76.69"/>
  </r>
  <r>
    <x v="7"/>
    <x v="7"/>
    <x v="6"/>
    <x v="6"/>
    <x v="387"/>
    <x v="387"/>
    <x v="2"/>
    <n v="5"/>
    <n v="966"/>
  </r>
  <r>
    <x v="7"/>
    <x v="7"/>
    <x v="6"/>
    <x v="6"/>
    <x v="387"/>
    <x v="387"/>
    <x v="2"/>
    <n v="3"/>
    <n v="606.35"/>
  </r>
  <r>
    <x v="7"/>
    <x v="7"/>
    <x v="6"/>
    <x v="6"/>
    <x v="387"/>
    <x v="387"/>
    <x v="2"/>
    <n v="5"/>
    <n v="1012.39"/>
  </r>
  <r>
    <x v="7"/>
    <x v="7"/>
    <x v="6"/>
    <x v="6"/>
    <x v="387"/>
    <x v="387"/>
    <x v="2"/>
    <n v="2"/>
    <n v="405.16"/>
  </r>
  <r>
    <x v="7"/>
    <x v="7"/>
    <x v="6"/>
    <x v="6"/>
    <x v="276"/>
    <x v="276"/>
    <x v="2"/>
    <n v="4"/>
    <n v="204"/>
  </r>
  <r>
    <x v="7"/>
    <x v="7"/>
    <x v="6"/>
    <x v="6"/>
    <x v="277"/>
    <x v="277"/>
    <x v="2"/>
    <n v="8"/>
    <n v="496"/>
  </r>
  <r>
    <x v="7"/>
    <x v="7"/>
    <x v="6"/>
    <x v="6"/>
    <x v="317"/>
    <x v="317"/>
    <x v="2"/>
    <n v="1"/>
    <n v="13.91"/>
  </r>
  <r>
    <x v="7"/>
    <x v="7"/>
    <x v="6"/>
    <x v="6"/>
    <x v="317"/>
    <x v="317"/>
    <x v="2"/>
    <n v="2"/>
    <n v="27.82"/>
  </r>
  <r>
    <x v="7"/>
    <x v="7"/>
    <x v="6"/>
    <x v="6"/>
    <x v="317"/>
    <x v="317"/>
    <x v="2"/>
    <n v="8"/>
    <n v="109.75"/>
  </r>
  <r>
    <x v="7"/>
    <x v="7"/>
    <x v="6"/>
    <x v="6"/>
    <x v="317"/>
    <x v="317"/>
    <x v="2"/>
    <n v="5"/>
    <n v="68.59"/>
  </r>
  <r>
    <x v="7"/>
    <x v="7"/>
    <x v="6"/>
    <x v="6"/>
    <x v="317"/>
    <x v="317"/>
    <x v="2"/>
    <n v="15"/>
    <n v="252.26"/>
  </r>
  <r>
    <x v="7"/>
    <x v="7"/>
    <x v="6"/>
    <x v="6"/>
    <x v="317"/>
    <x v="317"/>
    <x v="2"/>
    <n v="10"/>
    <n v="168.17"/>
  </r>
  <r>
    <x v="7"/>
    <x v="7"/>
    <x v="6"/>
    <x v="6"/>
    <x v="317"/>
    <x v="317"/>
    <x v="2"/>
    <n v="10"/>
    <n v="168.17"/>
  </r>
  <r>
    <x v="7"/>
    <x v="7"/>
    <x v="6"/>
    <x v="6"/>
    <x v="317"/>
    <x v="317"/>
    <x v="2"/>
    <n v="15"/>
    <n v="239.93"/>
  </r>
  <r>
    <x v="7"/>
    <x v="7"/>
    <x v="6"/>
    <x v="6"/>
    <x v="388"/>
    <x v="388"/>
    <x v="2"/>
    <n v="1"/>
    <n v="185.05"/>
  </r>
  <r>
    <x v="7"/>
    <x v="7"/>
    <x v="6"/>
    <x v="6"/>
    <x v="389"/>
    <x v="389"/>
    <x v="2"/>
    <n v="1"/>
    <n v="230.57"/>
  </r>
  <r>
    <x v="7"/>
    <x v="7"/>
    <x v="6"/>
    <x v="6"/>
    <x v="390"/>
    <x v="390"/>
    <x v="2"/>
    <n v="5"/>
    <n v="485.05"/>
  </r>
  <r>
    <x v="7"/>
    <x v="7"/>
    <x v="6"/>
    <x v="6"/>
    <x v="391"/>
    <x v="391"/>
    <x v="2"/>
    <n v="1"/>
    <n v="32.24"/>
  </r>
  <r>
    <x v="7"/>
    <x v="7"/>
    <x v="6"/>
    <x v="6"/>
    <x v="391"/>
    <x v="391"/>
    <x v="2"/>
    <n v="4"/>
    <n v="128.94999999999999"/>
  </r>
  <r>
    <x v="7"/>
    <x v="7"/>
    <x v="6"/>
    <x v="6"/>
    <x v="392"/>
    <x v="392"/>
    <x v="2"/>
    <n v="10"/>
    <n v="58.09"/>
  </r>
  <r>
    <x v="7"/>
    <x v="7"/>
    <x v="6"/>
    <x v="6"/>
    <x v="393"/>
    <x v="393"/>
    <x v="2"/>
    <n v="10"/>
    <n v="364.49"/>
  </r>
  <r>
    <x v="7"/>
    <x v="7"/>
    <x v="6"/>
    <x v="6"/>
    <x v="393"/>
    <x v="393"/>
    <x v="2"/>
    <n v="5"/>
    <n v="182.25"/>
  </r>
  <r>
    <x v="7"/>
    <x v="7"/>
    <x v="6"/>
    <x v="6"/>
    <x v="393"/>
    <x v="393"/>
    <x v="2"/>
    <n v="5"/>
    <n v="195.8"/>
  </r>
  <r>
    <x v="7"/>
    <x v="7"/>
    <x v="6"/>
    <x v="6"/>
    <x v="282"/>
    <x v="282"/>
    <x v="2"/>
    <n v="1"/>
    <n v="478"/>
  </r>
  <r>
    <x v="7"/>
    <x v="7"/>
    <x v="6"/>
    <x v="6"/>
    <x v="283"/>
    <x v="283"/>
    <x v="2"/>
    <n v="2"/>
    <n v="417.74"/>
  </r>
  <r>
    <x v="7"/>
    <x v="7"/>
    <x v="6"/>
    <x v="6"/>
    <x v="394"/>
    <x v="394"/>
    <x v="2"/>
    <n v="2"/>
    <n v="1725.94"/>
  </r>
  <r>
    <x v="7"/>
    <x v="7"/>
    <x v="6"/>
    <x v="6"/>
    <x v="286"/>
    <x v="286"/>
    <x v="2"/>
    <n v="3"/>
    <n v="4140.92"/>
  </r>
  <r>
    <x v="7"/>
    <x v="7"/>
    <x v="6"/>
    <x v="6"/>
    <x v="288"/>
    <x v="288"/>
    <x v="2"/>
    <n v="6"/>
    <n v="1925.43"/>
  </r>
  <r>
    <x v="7"/>
    <x v="7"/>
    <x v="6"/>
    <x v="6"/>
    <x v="288"/>
    <x v="288"/>
    <x v="2"/>
    <n v="2"/>
    <n v="641.80999999999995"/>
  </r>
  <r>
    <x v="7"/>
    <x v="7"/>
    <x v="6"/>
    <x v="6"/>
    <x v="294"/>
    <x v="294"/>
    <x v="2"/>
    <n v="3"/>
    <n v="242.26"/>
  </r>
  <r>
    <x v="7"/>
    <x v="7"/>
    <x v="6"/>
    <x v="6"/>
    <x v="295"/>
    <x v="295"/>
    <x v="2"/>
    <n v="3"/>
    <n v="261.11"/>
  </r>
  <r>
    <x v="7"/>
    <x v="7"/>
    <x v="6"/>
    <x v="6"/>
    <x v="296"/>
    <x v="296"/>
    <x v="2"/>
    <n v="3"/>
    <n v="310.31"/>
  </r>
  <r>
    <x v="7"/>
    <x v="7"/>
    <x v="6"/>
    <x v="6"/>
    <x v="297"/>
    <x v="297"/>
    <x v="2"/>
    <n v="1"/>
    <n v="93.24"/>
  </r>
  <r>
    <x v="7"/>
    <x v="7"/>
    <x v="6"/>
    <x v="6"/>
    <x v="297"/>
    <x v="297"/>
    <x v="2"/>
    <n v="2"/>
    <n v="186.48"/>
  </r>
  <r>
    <x v="7"/>
    <x v="7"/>
    <x v="6"/>
    <x v="6"/>
    <x v="298"/>
    <x v="298"/>
    <x v="2"/>
    <n v="3"/>
    <n v="355.34"/>
  </r>
  <r>
    <x v="7"/>
    <x v="7"/>
    <x v="8"/>
    <x v="8"/>
    <x v="148"/>
    <x v="148"/>
    <x v="2"/>
    <n v="4"/>
    <n v="96.97"/>
  </r>
  <r>
    <x v="7"/>
    <x v="7"/>
    <x v="8"/>
    <x v="8"/>
    <x v="395"/>
    <x v="395"/>
    <x v="2"/>
    <n v="5"/>
    <n v="138.81"/>
  </r>
  <r>
    <x v="7"/>
    <x v="7"/>
    <x v="8"/>
    <x v="8"/>
    <x v="395"/>
    <x v="395"/>
    <x v="2"/>
    <n v="10"/>
    <n v="294.89"/>
  </r>
  <r>
    <x v="7"/>
    <x v="7"/>
    <x v="8"/>
    <x v="8"/>
    <x v="395"/>
    <x v="395"/>
    <x v="2"/>
    <n v="5"/>
    <n v="137.5"/>
  </r>
  <r>
    <x v="7"/>
    <x v="7"/>
    <x v="8"/>
    <x v="8"/>
    <x v="395"/>
    <x v="395"/>
    <x v="2"/>
    <n v="2"/>
    <n v="54.79"/>
  </r>
  <r>
    <x v="7"/>
    <x v="7"/>
    <x v="8"/>
    <x v="8"/>
    <x v="395"/>
    <x v="395"/>
    <x v="2"/>
    <n v="8"/>
    <n v="219.16"/>
  </r>
  <r>
    <x v="7"/>
    <x v="7"/>
    <x v="8"/>
    <x v="8"/>
    <x v="396"/>
    <x v="396"/>
    <x v="2"/>
    <n v="5"/>
    <n v="154.03"/>
  </r>
  <r>
    <x v="7"/>
    <x v="7"/>
    <x v="8"/>
    <x v="8"/>
    <x v="396"/>
    <x v="396"/>
    <x v="2"/>
    <n v="3"/>
    <n v="92.42"/>
  </r>
  <r>
    <x v="7"/>
    <x v="7"/>
    <x v="8"/>
    <x v="8"/>
    <x v="396"/>
    <x v="396"/>
    <x v="2"/>
    <n v="1"/>
    <n v="30.03"/>
  </r>
  <r>
    <x v="7"/>
    <x v="7"/>
    <x v="8"/>
    <x v="8"/>
    <x v="396"/>
    <x v="396"/>
    <x v="2"/>
    <n v="1"/>
    <n v="30.03"/>
  </r>
  <r>
    <x v="8"/>
    <x v="8"/>
    <x v="12"/>
    <x v="12"/>
    <x v="371"/>
    <x v="371"/>
    <x v="10"/>
    <n v="0.04"/>
    <n v="528.4"/>
  </r>
  <r>
    <x v="8"/>
    <x v="8"/>
    <x v="12"/>
    <x v="12"/>
    <x v="371"/>
    <x v="371"/>
    <x v="11"/>
    <n v="0"/>
    <n v="-242.98"/>
  </r>
  <r>
    <x v="8"/>
    <x v="8"/>
    <x v="12"/>
    <x v="12"/>
    <x v="371"/>
    <x v="371"/>
    <x v="11"/>
    <n v="0"/>
    <n v="-242.98"/>
  </r>
  <r>
    <x v="8"/>
    <x v="8"/>
    <x v="12"/>
    <x v="12"/>
    <x v="371"/>
    <x v="371"/>
    <x v="11"/>
    <n v="0"/>
    <n v="-242.98"/>
  </r>
  <r>
    <x v="8"/>
    <x v="8"/>
    <x v="12"/>
    <x v="12"/>
    <x v="371"/>
    <x v="371"/>
    <x v="11"/>
    <n v="0"/>
    <n v="242.98"/>
  </r>
  <r>
    <x v="8"/>
    <x v="8"/>
    <x v="12"/>
    <x v="12"/>
    <x v="371"/>
    <x v="371"/>
    <x v="11"/>
    <n v="0"/>
    <n v="242.98"/>
  </r>
  <r>
    <x v="8"/>
    <x v="8"/>
    <x v="0"/>
    <x v="0"/>
    <x v="397"/>
    <x v="397"/>
    <x v="3"/>
    <n v="0.45"/>
    <n v="30.93"/>
  </r>
  <r>
    <x v="8"/>
    <x v="8"/>
    <x v="0"/>
    <x v="0"/>
    <x v="397"/>
    <x v="397"/>
    <x v="3"/>
    <n v="0.05"/>
    <n v="3.44"/>
  </r>
  <r>
    <x v="8"/>
    <x v="8"/>
    <x v="0"/>
    <x v="0"/>
    <x v="398"/>
    <x v="398"/>
    <x v="3"/>
    <n v="0.5"/>
    <n v="37.08"/>
  </r>
  <r>
    <x v="8"/>
    <x v="8"/>
    <x v="0"/>
    <x v="0"/>
    <x v="398"/>
    <x v="398"/>
    <x v="3"/>
    <n v="0.5"/>
    <n v="37.08"/>
  </r>
  <r>
    <x v="8"/>
    <x v="8"/>
    <x v="0"/>
    <x v="0"/>
    <x v="398"/>
    <x v="398"/>
    <x v="3"/>
    <n v="0.2"/>
    <n v="14.64"/>
  </r>
  <r>
    <x v="8"/>
    <x v="8"/>
    <x v="0"/>
    <x v="0"/>
    <x v="398"/>
    <x v="398"/>
    <x v="3"/>
    <n v="0.2"/>
    <n v="14.82"/>
  </r>
  <r>
    <x v="8"/>
    <x v="8"/>
    <x v="0"/>
    <x v="0"/>
    <x v="398"/>
    <x v="398"/>
    <x v="3"/>
    <n v="0.1"/>
    <n v="7.41"/>
  </r>
  <r>
    <x v="8"/>
    <x v="8"/>
    <x v="0"/>
    <x v="0"/>
    <x v="399"/>
    <x v="399"/>
    <x v="10"/>
    <n v="0.05"/>
    <n v="1902.35"/>
  </r>
  <r>
    <x v="8"/>
    <x v="8"/>
    <x v="0"/>
    <x v="0"/>
    <x v="399"/>
    <x v="399"/>
    <x v="10"/>
    <n v="0.05"/>
    <n v="1933.41"/>
  </r>
  <r>
    <x v="8"/>
    <x v="8"/>
    <x v="0"/>
    <x v="0"/>
    <x v="399"/>
    <x v="399"/>
    <x v="10"/>
    <n v="0.1"/>
    <n v="3866.81"/>
  </r>
  <r>
    <x v="8"/>
    <x v="8"/>
    <x v="0"/>
    <x v="0"/>
    <x v="0"/>
    <x v="0"/>
    <x v="0"/>
    <n v="60"/>
    <n v="3458.41"/>
  </r>
  <r>
    <x v="8"/>
    <x v="8"/>
    <x v="0"/>
    <x v="0"/>
    <x v="0"/>
    <x v="0"/>
    <x v="0"/>
    <n v="50"/>
    <n v="2850.79"/>
  </r>
  <r>
    <x v="8"/>
    <x v="8"/>
    <x v="0"/>
    <x v="0"/>
    <x v="0"/>
    <x v="0"/>
    <x v="0"/>
    <n v="150"/>
    <n v="8561.14"/>
  </r>
  <r>
    <x v="8"/>
    <x v="8"/>
    <x v="0"/>
    <x v="0"/>
    <x v="400"/>
    <x v="400"/>
    <x v="2"/>
    <n v="50"/>
    <n v="5"/>
  </r>
  <r>
    <x v="8"/>
    <x v="8"/>
    <x v="0"/>
    <x v="0"/>
    <x v="400"/>
    <x v="400"/>
    <x v="2"/>
    <n v="50"/>
    <n v="5"/>
  </r>
  <r>
    <x v="8"/>
    <x v="8"/>
    <x v="0"/>
    <x v="0"/>
    <x v="400"/>
    <x v="400"/>
    <x v="2"/>
    <n v="20"/>
    <n v="2"/>
  </r>
  <r>
    <x v="8"/>
    <x v="8"/>
    <x v="0"/>
    <x v="0"/>
    <x v="400"/>
    <x v="400"/>
    <x v="2"/>
    <n v="20"/>
    <n v="3.26"/>
  </r>
  <r>
    <x v="8"/>
    <x v="8"/>
    <x v="0"/>
    <x v="0"/>
    <x v="400"/>
    <x v="400"/>
    <x v="2"/>
    <n v="20"/>
    <n v="2.82"/>
  </r>
  <r>
    <x v="8"/>
    <x v="8"/>
    <x v="0"/>
    <x v="0"/>
    <x v="400"/>
    <x v="400"/>
    <x v="2"/>
    <n v="20"/>
    <n v="2.82"/>
  </r>
  <r>
    <x v="8"/>
    <x v="8"/>
    <x v="0"/>
    <x v="0"/>
    <x v="400"/>
    <x v="400"/>
    <x v="2"/>
    <n v="0.1"/>
    <n v="0.01"/>
  </r>
  <r>
    <x v="8"/>
    <x v="8"/>
    <x v="0"/>
    <x v="0"/>
    <x v="400"/>
    <x v="400"/>
    <x v="2"/>
    <n v="19.899999999999999"/>
    <n v="2.81"/>
  </r>
  <r>
    <x v="8"/>
    <x v="8"/>
    <x v="0"/>
    <x v="0"/>
    <x v="401"/>
    <x v="401"/>
    <x v="2"/>
    <n v="100"/>
    <n v="12"/>
  </r>
  <r>
    <x v="8"/>
    <x v="8"/>
    <x v="0"/>
    <x v="0"/>
    <x v="401"/>
    <x v="401"/>
    <x v="2"/>
    <n v="20"/>
    <n v="2.4"/>
  </r>
  <r>
    <x v="8"/>
    <x v="8"/>
    <x v="0"/>
    <x v="0"/>
    <x v="401"/>
    <x v="401"/>
    <x v="2"/>
    <n v="20"/>
    <n v="3.42"/>
  </r>
  <r>
    <x v="8"/>
    <x v="8"/>
    <x v="0"/>
    <x v="0"/>
    <x v="401"/>
    <x v="401"/>
    <x v="2"/>
    <n v="20"/>
    <n v="3.42"/>
  </r>
  <r>
    <x v="8"/>
    <x v="8"/>
    <x v="0"/>
    <x v="0"/>
    <x v="401"/>
    <x v="401"/>
    <x v="2"/>
    <n v="10"/>
    <n v="1.94"/>
  </r>
  <r>
    <x v="8"/>
    <x v="8"/>
    <x v="0"/>
    <x v="0"/>
    <x v="401"/>
    <x v="401"/>
    <x v="2"/>
    <n v="10"/>
    <n v="1.94"/>
  </r>
  <r>
    <x v="8"/>
    <x v="8"/>
    <x v="0"/>
    <x v="0"/>
    <x v="401"/>
    <x v="401"/>
    <x v="2"/>
    <n v="30"/>
    <n v="5.82"/>
  </r>
  <r>
    <x v="8"/>
    <x v="8"/>
    <x v="0"/>
    <x v="0"/>
    <x v="401"/>
    <x v="401"/>
    <x v="2"/>
    <n v="20"/>
    <n v="3.88"/>
  </r>
  <r>
    <x v="8"/>
    <x v="8"/>
    <x v="0"/>
    <x v="0"/>
    <x v="401"/>
    <x v="401"/>
    <x v="2"/>
    <n v="100"/>
    <n v="23.63"/>
  </r>
  <r>
    <x v="8"/>
    <x v="8"/>
    <x v="0"/>
    <x v="0"/>
    <x v="401"/>
    <x v="401"/>
    <x v="2"/>
    <n v="50"/>
    <n v="11.82"/>
  </r>
  <r>
    <x v="8"/>
    <x v="8"/>
    <x v="0"/>
    <x v="0"/>
    <x v="402"/>
    <x v="402"/>
    <x v="2"/>
    <n v="100"/>
    <n v="15.1"/>
  </r>
  <r>
    <x v="8"/>
    <x v="8"/>
    <x v="0"/>
    <x v="0"/>
    <x v="402"/>
    <x v="402"/>
    <x v="2"/>
    <n v="30"/>
    <n v="4.53"/>
  </r>
  <r>
    <x v="8"/>
    <x v="8"/>
    <x v="0"/>
    <x v="0"/>
    <x v="402"/>
    <x v="402"/>
    <x v="2"/>
    <n v="30"/>
    <n v="5.79"/>
  </r>
  <r>
    <x v="8"/>
    <x v="8"/>
    <x v="0"/>
    <x v="0"/>
    <x v="402"/>
    <x v="402"/>
    <x v="2"/>
    <n v="30"/>
    <n v="5.74"/>
  </r>
  <r>
    <x v="8"/>
    <x v="8"/>
    <x v="0"/>
    <x v="0"/>
    <x v="402"/>
    <x v="402"/>
    <x v="2"/>
    <n v="40"/>
    <n v="7.65"/>
  </r>
  <r>
    <x v="8"/>
    <x v="8"/>
    <x v="0"/>
    <x v="0"/>
    <x v="402"/>
    <x v="402"/>
    <x v="2"/>
    <n v="10"/>
    <n v="1.91"/>
  </r>
  <r>
    <x v="8"/>
    <x v="8"/>
    <x v="0"/>
    <x v="0"/>
    <x v="402"/>
    <x v="402"/>
    <x v="2"/>
    <n v="20"/>
    <n v="3.82"/>
  </r>
  <r>
    <x v="8"/>
    <x v="8"/>
    <x v="0"/>
    <x v="0"/>
    <x v="402"/>
    <x v="402"/>
    <x v="2"/>
    <n v="20"/>
    <n v="3.82"/>
  </r>
  <r>
    <x v="8"/>
    <x v="8"/>
    <x v="0"/>
    <x v="0"/>
    <x v="402"/>
    <x v="402"/>
    <x v="2"/>
    <n v="120"/>
    <n v="27.35"/>
  </r>
  <r>
    <x v="8"/>
    <x v="8"/>
    <x v="0"/>
    <x v="0"/>
    <x v="403"/>
    <x v="403"/>
    <x v="2"/>
    <n v="100"/>
    <n v="25.37"/>
  </r>
  <r>
    <x v="8"/>
    <x v="8"/>
    <x v="0"/>
    <x v="0"/>
    <x v="403"/>
    <x v="403"/>
    <x v="2"/>
    <n v="25"/>
    <n v="6.34"/>
  </r>
  <r>
    <x v="8"/>
    <x v="8"/>
    <x v="0"/>
    <x v="0"/>
    <x v="403"/>
    <x v="403"/>
    <x v="2"/>
    <n v="25"/>
    <n v="6.82"/>
  </r>
  <r>
    <x v="8"/>
    <x v="8"/>
    <x v="0"/>
    <x v="0"/>
    <x v="403"/>
    <x v="403"/>
    <x v="2"/>
    <n v="25"/>
    <n v="6.18"/>
  </r>
  <r>
    <x v="8"/>
    <x v="8"/>
    <x v="0"/>
    <x v="0"/>
    <x v="403"/>
    <x v="403"/>
    <x v="2"/>
    <n v="25"/>
    <n v="6.18"/>
  </r>
  <r>
    <x v="8"/>
    <x v="8"/>
    <x v="0"/>
    <x v="0"/>
    <x v="403"/>
    <x v="403"/>
    <x v="2"/>
    <n v="25"/>
    <n v="6.18"/>
  </r>
  <r>
    <x v="8"/>
    <x v="8"/>
    <x v="0"/>
    <x v="0"/>
    <x v="403"/>
    <x v="403"/>
    <x v="2"/>
    <n v="20"/>
    <n v="4.95"/>
  </r>
  <r>
    <x v="8"/>
    <x v="8"/>
    <x v="0"/>
    <x v="0"/>
    <x v="403"/>
    <x v="403"/>
    <x v="2"/>
    <n v="20"/>
    <n v="4.95"/>
  </r>
  <r>
    <x v="8"/>
    <x v="8"/>
    <x v="0"/>
    <x v="0"/>
    <x v="403"/>
    <x v="403"/>
    <x v="2"/>
    <n v="20"/>
    <n v="4.84"/>
  </r>
  <r>
    <x v="8"/>
    <x v="8"/>
    <x v="0"/>
    <x v="0"/>
    <x v="403"/>
    <x v="403"/>
    <x v="2"/>
    <n v="70"/>
    <n v="18.13"/>
  </r>
  <r>
    <x v="8"/>
    <x v="8"/>
    <x v="0"/>
    <x v="0"/>
    <x v="403"/>
    <x v="403"/>
    <x v="2"/>
    <n v="45"/>
    <n v="11.66"/>
  </r>
  <r>
    <x v="8"/>
    <x v="8"/>
    <x v="0"/>
    <x v="0"/>
    <x v="404"/>
    <x v="404"/>
    <x v="2"/>
    <n v="30"/>
    <n v="8.42"/>
  </r>
  <r>
    <x v="8"/>
    <x v="8"/>
    <x v="0"/>
    <x v="0"/>
    <x v="404"/>
    <x v="404"/>
    <x v="2"/>
    <n v="20"/>
    <n v="5.61"/>
  </r>
  <r>
    <x v="8"/>
    <x v="8"/>
    <x v="0"/>
    <x v="0"/>
    <x v="404"/>
    <x v="404"/>
    <x v="2"/>
    <n v="100"/>
    <n v="28.06"/>
  </r>
  <r>
    <x v="8"/>
    <x v="8"/>
    <x v="0"/>
    <x v="0"/>
    <x v="404"/>
    <x v="404"/>
    <x v="2"/>
    <n v="25"/>
    <n v="7.01"/>
  </r>
  <r>
    <x v="8"/>
    <x v="8"/>
    <x v="0"/>
    <x v="0"/>
    <x v="404"/>
    <x v="404"/>
    <x v="2"/>
    <n v="25"/>
    <n v="7.01"/>
  </r>
  <r>
    <x v="8"/>
    <x v="8"/>
    <x v="0"/>
    <x v="0"/>
    <x v="404"/>
    <x v="404"/>
    <x v="2"/>
    <n v="25"/>
    <n v="7.01"/>
  </r>
  <r>
    <x v="8"/>
    <x v="8"/>
    <x v="0"/>
    <x v="0"/>
    <x v="404"/>
    <x v="404"/>
    <x v="2"/>
    <n v="50"/>
    <n v="14.03"/>
  </r>
  <r>
    <x v="8"/>
    <x v="8"/>
    <x v="0"/>
    <x v="0"/>
    <x v="404"/>
    <x v="404"/>
    <x v="2"/>
    <n v="30"/>
    <n v="8.42"/>
  </r>
  <r>
    <x v="8"/>
    <x v="8"/>
    <x v="0"/>
    <x v="0"/>
    <x v="404"/>
    <x v="404"/>
    <x v="2"/>
    <n v="175"/>
    <n v="49.1"/>
  </r>
  <r>
    <x v="8"/>
    <x v="8"/>
    <x v="0"/>
    <x v="0"/>
    <x v="404"/>
    <x v="404"/>
    <x v="2"/>
    <n v="75"/>
    <n v="21.04"/>
  </r>
  <r>
    <x v="8"/>
    <x v="8"/>
    <x v="0"/>
    <x v="0"/>
    <x v="404"/>
    <x v="404"/>
    <x v="2"/>
    <n v="125"/>
    <n v="46.65"/>
  </r>
  <r>
    <x v="8"/>
    <x v="8"/>
    <x v="0"/>
    <x v="0"/>
    <x v="404"/>
    <x v="404"/>
    <x v="2"/>
    <n v="125"/>
    <n v="46.65"/>
  </r>
  <r>
    <x v="8"/>
    <x v="8"/>
    <x v="0"/>
    <x v="0"/>
    <x v="404"/>
    <x v="404"/>
    <x v="2"/>
    <n v="75"/>
    <n v="29.4"/>
  </r>
  <r>
    <x v="8"/>
    <x v="8"/>
    <x v="0"/>
    <x v="0"/>
    <x v="405"/>
    <x v="405"/>
    <x v="0"/>
    <n v="12"/>
    <n v="860.22"/>
  </r>
  <r>
    <x v="8"/>
    <x v="8"/>
    <x v="0"/>
    <x v="0"/>
    <x v="406"/>
    <x v="406"/>
    <x v="0"/>
    <n v="15"/>
    <n v="2095.5100000000002"/>
  </r>
  <r>
    <x v="8"/>
    <x v="8"/>
    <x v="0"/>
    <x v="0"/>
    <x v="406"/>
    <x v="406"/>
    <x v="0"/>
    <n v="10"/>
    <n v="1397.01"/>
  </r>
  <r>
    <x v="8"/>
    <x v="8"/>
    <x v="0"/>
    <x v="0"/>
    <x v="407"/>
    <x v="407"/>
    <x v="3"/>
    <n v="2"/>
    <n v="1024"/>
  </r>
  <r>
    <x v="8"/>
    <x v="8"/>
    <x v="0"/>
    <x v="0"/>
    <x v="407"/>
    <x v="407"/>
    <x v="3"/>
    <n v="18"/>
    <n v="9216"/>
  </r>
  <r>
    <x v="8"/>
    <x v="8"/>
    <x v="0"/>
    <x v="0"/>
    <x v="407"/>
    <x v="407"/>
    <x v="3"/>
    <n v="2"/>
    <n v="1024"/>
  </r>
  <r>
    <x v="8"/>
    <x v="8"/>
    <x v="0"/>
    <x v="0"/>
    <x v="408"/>
    <x v="408"/>
    <x v="2"/>
    <n v="1"/>
    <n v="6.86"/>
  </r>
  <r>
    <x v="8"/>
    <x v="8"/>
    <x v="0"/>
    <x v="0"/>
    <x v="408"/>
    <x v="408"/>
    <x v="2"/>
    <n v="1"/>
    <n v="6.36"/>
  </r>
  <r>
    <x v="8"/>
    <x v="8"/>
    <x v="0"/>
    <x v="0"/>
    <x v="327"/>
    <x v="327"/>
    <x v="3"/>
    <n v="2"/>
    <n v="254.81"/>
  </r>
  <r>
    <x v="8"/>
    <x v="8"/>
    <x v="0"/>
    <x v="0"/>
    <x v="327"/>
    <x v="327"/>
    <x v="3"/>
    <n v="1"/>
    <n v="129.86000000000001"/>
  </r>
  <r>
    <x v="8"/>
    <x v="8"/>
    <x v="0"/>
    <x v="0"/>
    <x v="409"/>
    <x v="409"/>
    <x v="2"/>
    <n v="5"/>
    <n v="40.39"/>
  </r>
  <r>
    <x v="8"/>
    <x v="8"/>
    <x v="0"/>
    <x v="0"/>
    <x v="409"/>
    <x v="409"/>
    <x v="2"/>
    <n v="5"/>
    <n v="40.39"/>
  </r>
  <r>
    <x v="8"/>
    <x v="8"/>
    <x v="0"/>
    <x v="0"/>
    <x v="409"/>
    <x v="409"/>
    <x v="2"/>
    <n v="5"/>
    <n v="54.35"/>
  </r>
  <r>
    <x v="8"/>
    <x v="8"/>
    <x v="0"/>
    <x v="0"/>
    <x v="409"/>
    <x v="409"/>
    <x v="2"/>
    <n v="2"/>
    <n v="21.74"/>
  </r>
  <r>
    <x v="8"/>
    <x v="8"/>
    <x v="0"/>
    <x v="0"/>
    <x v="410"/>
    <x v="410"/>
    <x v="3"/>
    <n v="3"/>
    <n v="379.03"/>
  </r>
  <r>
    <x v="8"/>
    <x v="8"/>
    <x v="0"/>
    <x v="0"/>
    <x v="410"/>
    <x v="410"/>
    <x v="3"/>
    <n v="2"/>
    <n v="252.69"/>
  </r>
  <r>
    <x v="8"/>
    <x v="8"/>
    <x v="0"/>
    <x v="0"/>
    <x v="411"/>
    <x v="411"/>
    <x v="2"/>
    <n v="4"/>
    <n v="153.9"/>
  </r>
  <r>
    <x v="8"/>
    <x v="8"/>
    <x v="0"/>
    <x v="0"/>
    <x v="411"/>
    <x v="411"/>
    <x v="2"/>
    <n v="2"/>
    <n v="70.05"/>
  </r>
  <r>
    <x v="8"/>
    <x v="8"/>
    <x v="0"/>
    <x v="0"/>
    <x v="411"/>
    <x v="411"/>
    <x v="2"/>
    <n v="5"/>
    <n v="175.13"/>
  </r>
  <r>
    <x v="8"/>
    <x v="8"/>
    <x v="0"/>
    <x v="0"/>
    <x v="412"/>
    <x v="412"/>
    <x v="3"/>
    <n v="0.15"/>
    <n v="9.6199999999999992"/>
  </r>
  <r>
    <x v="8"/>
    <x v="8"/>
    <x v="0"/>
    <x v="0"/>
    <x v="412"/>
    <x v="412"/>
    <x v="3"/>
    <n v="0.15"/>
    <n v="9.6199999999999992"/>
  </r>
  <r>
    <x v="8"/>
    <x v="8"/>
    <x v="0"/>
    <x v="0"/>
    <x v="412"/>
    <x v="412"/>
    <x v="3"/>
    <n v="0.1"/>
    <n v="6.41"/>
  </r>
  <r>
    <x v="8"/>
    <x v="8"/>
    <x v="0"/>
    <x v="0"/>
    <x v="412"/>
    <x v="412"/>
    <x v="3"/>
    <n v="0.1"/>
    <n v="6.41"/>
  </r>
  <r>
    <x v="8"/>
    <x v="8"/>
    <x v="0"/>
    <x v="0"/>
    <x v="413"/>
    <x v="413"/>
    <x v="2"/>
    <n v="30"/>
    <n v="90"/>
  </r>
  <r>
    <x v="8"/>
    <x v="8"/>
    <x v="0"/>
    <x v="0"/>
    <x v="413"/>
    <x v="413"/>
    <x v="2"/>
    <n v="70"/>
    <n v="210"/>
  </r>
  <r>
    <x v="8"/>
    <x v="8"/>
    <x v="0"/>
    <x v="0"/>
    <x v="413"/>
    <x v="413"/>
    <x v="2"/>
    <n v="30"/>
    <n v="90"/>
  </r>
  <r>
    <x v="8"/>
    <x v="8"/>
    <x v="0"/>
    <x v="0"/>
    <x v="413"/>
    <x v="413"/>
    <x v="2"/>
    <n v="70"/>
    <n v="210"/>
  </r>
  <r>
    <x v="8"/>
    <x v="8"/>
    <x v="0"/>
    <x v="0"/>
    <x v="414"/>
    <x v="414"/>
    <x v="10"/>
    <n v="0.05"/>
    <n v="2235.9499999999998"/>
  </r>
  <r>
    <x v="8"/>
    <x v="8"/>
    <x v="0"/>
    <x v="0"/>
    <x v="415"/>
    <x v="415"/>
    <x v="10"/>
    <n v="1E-3"/>
    <n v="55.55"/>
  </r>
  <r>
    <x v="8"/>
    <x v="8"/>
    <x v="0"/>
    <x v="0"/>
    <x v="415"/>
    <x v="415"/>
    <x v="10"/>
    <n v="1.9E-2"/>
    <n v="1055.3499999999999"/>
  </r>
  <r>
    <x v="8"/>
    <x v="8"/>
    <x v="0"/>
    <x v="0"/>
    <x v="415"/>
    <x v="415"/>
    <x v="10"/>
    <n v="8.0000000000000002E-3"/>
    <n v="458.9"/>
  </r>
  <r>
    <x v="8"/>
    <x v="8"/>
    <x v="0"/>
    <x v="0"/>
    <x v="416"/>
    <x v="416"/>
    <x v="2"/>
    <n v="10"/>
    <n v="156.30000000000001"/>
  </r>
  <r>
    <x v="8"/>
    <x v="8"/>
    <x v="0"/>
    <x v="0"/>
    <x v="416"/>
    <x v="416"/>
    <x v="2"/>
    <n v="8"/>
    <n v="125.04"/>
  </r>
  <r>
    <x v="8"/>
    <x v="8"/>
    <x v="0"/>
    <x v="0"/>
    <x v="416"/>
    <x v="416"/>
    <x v="2"/>
    <n v="4"/>
    <n v="62.52"/>
  </r>
  <r>
    <x v="8"/>
    <x v="8"/>
    <x v="0"/>
    <x v="0"/>
    <x v="416"/>
    <x v="416"/>
    <x v="2"/>
    <n v="53"/>
    <n v="828.39"/>
  </r>
  <r>
    <x v="8"/>
    <x v="8"/>
    <x v="0"/>
    <x v="0"/>
    <x v="417"/>
    <x v="417"/>
    <x v="2"/>
    <n v="5"/>
    <n v="74.05"/>
  </r>
  <r>
    <x v="8"/>
    <x v="8"/>
    <x v="0"/>
    <x v="0"/>
    <x v="417"/>
    <x v="417"/>
    <x v="2"/>
    <n v="5"/>
    <n v="74.05"/>
  </r>
  <r>
    <x v="8"/>
    <x v="8"/>
    <x v="0"/>
    <x v="0"/>
    <x v="417"/>
    <x v="417"/>
    <x v="2"/>
    <n v="4"/>
    <n v="59.24"/>
  </r>
  <r>
    <x v="8"/>
    <x v="8"/>
    <x v="0"/>
    <x v="0"/>
    <x v="417"/>
    <x v="417"/>
    <x v="2"/>
    <n v="4"/>
    <n v="59.24"/>
  </r>
  <r>
    <x v="8"/>
    <x v="8"/>
    <x v="0"/>
    <x v="0"/>
    <x v="418"/>
    <x v="418"/>
    <x v="2"/>
    <n v="30"/>
    <n v="8.1"/>
  </r>
  <r>
    <x v="8"/>
    <x v="8"/>
    <x v="0"/>
    <x v="0"/>
    <x v="418"/>
    <x v="418"/>
    <x v="2"/>
    <n v="300"/>
    <n v="95.79"/>
  </r>
  <r>
    <x v="8"/>
    <x v="8"/>
    <x v="0"/>
    <x v="0"/>
    <x v="418"/>
    <x v="418"/>
    <x v="2"/>
    <n v="70"/>
    <n v="22.35"/>
  </r>
  <r>
    <x v="8"/>
    <x v="8"/>
    <x v="0"/>
    <x v="0"/>
    <x v="419"/>
    <x v="419"/>
    <x v="2"/>
    <n v="30"/>
    <n v="6"/>
  </r>
  <r>
    <x v="8"/>
    <x v="8"/>
    <x v="0"/>
    <x v="0"/>
    <x v="419"/>
    <x v="419"/>
    <x v="2"/>
    <n v="30"/>
    <n v="6"/>
  </r>
  <r>
    <x v="8"/>
    <x v="8"/>
    <x v="0"/>
    <x v="0"/>
    <x v="419"/>
    <x v="419"/>
    <x v="2"/>
    <n v="150"/>
    <n v="30"/>
  </r>
  <r>
    <x v="8"/>
    <x v="8"/>
    <x v="0"/>
    <x v="0"/>
    <x v="419"/>
    <x v="419"/>
    <x v="2"/>
    <n v="200"/>
    <n v="40"/>
  </r>
  <r>
    <x v="8"/>
    <x v="8"/>
    <x v="0"/>
    <x v="0"/>
    <x v="420"/>
    <x v="420"/>
    <x v="2"/>
    <n v="100"/>
    <n v="56"/>
  </r>
  <r>
    <x v="8"/>
    <x v="8"/>
    <x v="0"/>
    <x v="0"/>
    <x v="420"/>
    <x v="420"/>
    <x v="2"/>
    <n v="30"/>
    <n v="16.8"/>
  </r>
  <r>
    <x v="8"/>
    <x v="8"/>
    <x v="0"/>
    <x v="0"/>
    <x v="420"/>
    <x v="420"/>
    <x v="2"/>
    <n v="5"/>
    <n v="2.8"/>
  </r>
  <r>
    <x v="8"/>
    <x v="8"/>
    <x v="0"/>
    <x v="0"/>
    <x v="420"/>
    <x v="420"/>
    <x v="2"/>
    <n v="25"/>
    <n v="14"/>
  </r>
  <r>
    <x v="8"/>
    <x v="8"/>
    <x v="0"/>
    <x v="0"/>
    <x v="331"/>
    <x v="331"/>
    <x v="2"/>
    <n v="100"/>
    <n v="39.54"/>
  </r>
  <r>
    <x v="8"/>
    <x v="8"/>
    <x v="0"/>
    <x v="0"/>
    <x v="331"/>
    <x v="331"/>
    <x v="2"/>
    <n v="150"/>
    <n v="59.31"/>
  </r>
  <r>
    <x v="8"/>
    <x v="8"/>
    <x v="0"/>
    <x v="0"/>
    <x v="331"/>
    <x v="331"/>
    <x v="2"/>
    <n v="30"/>
    <n v="11.86"/>
  </r>
  <r>
    <x v="8"/>
    <x v="8"/>
    <x v="0"/>
    <x v="0"/>
    <x v="331"/>
    <x v="331"/>
    <x v="2"/>
    <n v="30"/>
    <n v="14.8"/>
  </r>
  <r>
    <x v="8"/>
    <x v="8"/>
    <x v="0"/>
    <x v="0"/>
    <x v="331"/>
    <x v="331"/>
    <x v="2"/>
    <n v="100"/>
    <n v="76.98"/>
  </r>
  <r>
    <x v="8"/>
    <x v="8"/>
    <x v="0"/>
    <x v="0"/>
    <x v="421"/>
    <x v="421"/>
    <x v="2"/>
    <n v="100"/>
    <n v="116.7"/>
  </r>
  <r>
    <x v="8"/>
    <x v="8"/>
    <x v="0"/>
    <x v="0"/>
    <x v="421"/>
    <x v="421"/>
    <x v="2"/>
    <n v="100"/>
    <n v="117.81"/>
  </r>
  <r>
    <x v="8"/>
    <x v="8"/>
    <x v="0"/>
    <x v="0"/>
    <x v="421"/>
    <x v="421"/>
    <x v="2"/>
    <n v="150"/>
    <n v="176.71"/>
  </r>
  <r>
    <x v="8"/>
    <x v="8"/>
    <x v="0"/>
    <x v="0"/>
    <x v="421"/>
    <x v="421"/>
    <x v="2"/>
    <n v="50"/>
    <n v="58.9"/>
  </r>
  <r>
    <x v="8"/>
    <x v="8"/>
    <x v="0"/>
    <x v="0"/>
    <x v="421"/>
    <x v="421"/>
    <x v="2"/>
    <n v="50"/>
    <n v="58.9"/>
  </r>
  <r>
    <x v="8"/>
    <x v="8"/>
    <x v="0"/>
    <x v="0"/>
    <x v="422"/>
    <x v="422"/>
    <x v="2"/>
    <n v="50"/>
    <n v="13.5"/>
  </r>
  <r>
    <x v="8"/>
    <x v="8"/>
    <x v="0"/>
    <x v="0"/>
    <x v="422"/>
    <x v="422"/>
    <x v="2"/>
    <n v="100"/>
    <n v="24.14"/>
  </r>
  <r>
    <x v="8"/>
    <x v="8"/>
    <x v="0"/>
    <x v="0"/>
    <x v="422"/>
    <x v="422"/>
    <x v="2"/>
    <n v="100"/>
    <n v="35.299999999999997"/>
  </r>
  <r>
    <x v="8"/>
    <x v="8"/>
    <x v="0"/>
    <x v="0"/>
    <x v="422"/>
    <x v="422"/>
    <x v="2"/>
    <n v="200"/>
    <n v="63.34"/>
  </r>
  <r>
    <x v="8"/>
    <x v="8"/>
    <x v="0"/>
    <x v="0"/>
    <x v="423"/>
    <x v="423"/>
    <x v="2"/>
    <n v="50"/>
    <n v="333.58"/>
  </r>
  <r>
    <x v="8"/>
    <x v="8"/>
    <x v="0"/>
    <x v="0"/>
    <x v="424"/>
    <x v="424"/>
    <x v="2"/>
    <n v="50"/>
    <n v="103.31"/>
  </r>
  <r>
    <x v="8"/>
    <x v="8"/>
    <x v="0"/>
    <x v="0"/>
    <x v="424"/>
    <x v="424"/>
    <x v="2"/>
    <n v="50"/>
    <n v="103.31"/>
  </r>
  <r>
    <x v="8"/>
    <x v="8"/>
    <x v="0"/>
    <x v="0"/>
    <x v="425"/>
    <x v="425"/>
    <x v="2"/>
    <n v="50"/>
    <n v="54"/>
  </r>
  <r>
    <x v="8"/>
    <x v="8"/>
    <x v="0"/>
    <x v="0"/>
    <x v="425"/>
    <x v="425"/>
    <x v="2"/>
    <n v="50"/>
    <n v="54"/>
  </r>
  <r>
    <x v="8"/>
    <x v="8"/>
    <x v="0"/>
    <x v="0"/>
    <x v="426"/>
    <x v="426"/>
    <x v="2"/>
    <n v="70"/>
    <n v="13.3"/>
  </r>
  <r>
    <x v="8"/>
    <x v="8"/>
    <x v="0"/>
    <x v="0"/>
    <x v="426"/>
    <x v="426"/>
    <x v="2"/>
    <n v="30"/>
    <n v="7"/>
  </r>
  <r>
    <x v="8"/>
    <x v="8"/>
    <x v="0"/>
    <x v="0"/>
    <x v="426"/>
    <x v="426"/>
    <x v="2"/>
    <n v="50"/>
    <n v="14.17"/>
  </r>
  <r>
    <x v="8"/>
    <x v="8"/>
    <x v="0"/>
    <x v="0"/>
    <x v="426"/>
    <x v="426"/>
    <x v="2"/>
    <n v="50"/>
    <n v="13.55"/>
  </r>
  <r>
    <x v="8"/>
    <x v="8"/>
    <x v="0"/>
    <x v="0"/>
    <x v="427"/>
    <x v="427"/>
    <x v="2"/>
    <n v="100"/>
    <n v="16.48"/>
  </r>
  <r>
    <x v="8"/>
    <x v="8"/>
    <x v="0"/>
    <x v="0"/>
    <x v="427"/>
    <x v="427"/>
    <x v="2"/>
    <n v="200"/>
    <n v="32.96"/>
  </r>
  <r>
    <x v="8"/>
    <x v="8"/>
    <x v="0"/>
    <x v="0"/>
    <x v="427"/>
    <x v="427"/>
    <x v="2"/>
    <n v="150"/>
    <n v="24.72"/>
  </r>
  <r>
    <x v="8"/>
    <x v="8"/>
    <x v="0"/>
    <x v="0"/>
    <x v="427"/>
    <x v="427"/>
    <x v="2"/>
    <n v="100"/>
    <n v="16.48"/>
  </r>
  <r>
    <x v="8"/>
    <x v="8"/>
    <x v="0"/>
    <x v="0"/>
    <x v="427"/>
    <x v="427"/>
    <x v="2"/>
    <n v="150"/>
    <n v="25.35"/>
  </r>
  <r>
    <x v="8"/>
    <x v="8"/>
    <x v="0"/>
    <x v="0"/>
    <x v="427"/>
    <x v="427"/>
    <x v="2"/>
    <n v="200"/>
    <n v="33.799999999999997"/>
  </r>
  <r>
    <x v="8"/>
    <x v="8"/>
    <x v="0"/>
    <x v="0"/>
    <x v="427"/>
    <x v="427"/>
    <x v="2"/>
    <n v="50"/>
    <n v="8.92"/>
  </r>
  <r>
    <x v="8"/>
    <x v="8"/>
    <x v="0"/>
    <x v="0"/>
    <x v="427"/>
    <x v="427"/>
    <x v="2"/>
    <n v="200"/>
    <n v="35.68"/>
  </r>
  <r>
    <x v="8"/>
    <x v="8"/>
    <x v="0"/>
    <x v="0"/>
    <x v="427"/>
    <x v="427"/>
    <x v="2"/>
    <n v="50"/>
    <n v="8.92"/>
  </r>
  <r>
    <x v="8"/>
    <x v="8"/>
    <x v="0"/>
    <x v="0"/>
    <x v="427"/>
    <x v="427"/>
    <x v="2"/>
    <n v="100"/>
    <n v="17.84"/>
  </r>
  <r>
    <x v="8"/>
    <x v="8"/>
    <x v="0"/>
    <x v="0"/>
    <x v="427"/>
    <x v="427"/>
    <x v="2"/>
    <n v="50"/>
    <n v="8.92"/>
  </r>
  <r>
    <x v="8"/>
    <x v="8"/>
    <x v="0"/>
    <x v="0"/>
    <x v="428"/>
    <x v="428"/>
    <x v="2"/>
    <n v="20"/>
    <n v="33.32"/>
  </r>
  <r>
    <x v="8"/>
    <x v="8"/>
    <x v="0"/>
    <x v="0"/>
    <x v="428"/>
    <x v="428"/>
    <x v="2"/>
    <n v="15"/>
    <n v="24.99"/>
  </r>
  <r>
    <x v="8"/>
    <x v="8"/>
    <x v="0"/>
    <x v="0"/>
    <x v="429"/>
    <x v="429"/>
    <x v="2"/>
    <n v="1"/>
    <n v="2300"/>
  </r>
  <r>
    <x v="8"/>
    <x v="8"/>
    <x v="2"/>
    <x v="2"/>
    <x v="430"/>
    <x v="430"/>
    <x v="0"/>
    <n v="40"/>
    <n v="887.68"/>
  </r>
  <r>
    <x v="8"/>
    <x v="8"/>
    <x v="2"/>
    <x v="2"/>
    <x v="305"/>
    <x v="305"/>
    <x v="10"/>
    <n v="0.05"/>
    <n v="293.12"/>
  </r>
  <r>
    <x v="8"/>
    <x v="8"/>
    <x v="2"/>
    <x v="2"/>
    <x v="305"/>
    <x v="305"/>
    <x v="10"/>
    <n v="0.1"/>
    <n v="586.23"/>
  </r>
  <r>
    <x v="8"/>
    <x v="8"/>
    <x v="2"/>
    <x v="2"/>
    <x v="305"/>
    <x v="305"/>
    <x v="10"/>
    <n v="0.05"/>
    <n v="293.12"/>
  </r>
  <r>
    <x v="8"/>
    <x v="8"/>
    <x v="2"/>
    <x v="2"/>
    <x v="305"/>
    <x v="305"/>
    <x v="10"/>
    <n v="0.05"/>
    <n v="277.7"/>
  </r>
  <r>
    <x v="8"/>
    <x v="8"/>
    <x v="2"/>
    <x v="2"/>
    <x v="305"/>
    <x v="305"/>
    <x v="10"/>
    <n v="0.05"/>
    <n v="272.61"/>
  </r>
  <r>
    <x v="8"/>
    <x v="8"/>
    <x v="2"/>
    <x v="2"/>
    <x v="305"/>
    <x v="305"/>
    <x v="10"/>
    <n v="0.05"/>
    <n v="272.61"/>
  </r>
  <r>
    <x v="8"/>
    <x v="8"/>
    <x v="2"/>
    <x v="2"/>
    <x v="431"/>
    <x v="431"/>
    <x v="3"/>
    <n v="15"/>
    <n v="594.26"/>
  </r>
  <r>
    <x v="8"/>
    <x v="8"/>
    <x v="2"/>
    <x v="2"/>
    <x v="431"/>
    <x v="431"/>
    <x v="3"/>
    <n v="25"/>
    <n v="1004.16"/>
  </r>
  <r>
    <x v="8"/>
    <x v="8"/>
    <x v="2"/>
    <x v="2"/>
    <x v="432"/>
    <x v="432"/>
    <x v="2"/>
    <n v="1"/>
    <n v="200.37"/>
  </r>
  <r>
    <x v="8"/>
    <x v="8"/>
    <x v="2"/>
    <x v="2"/>
    <x v="433"/>
    <x v="433"/>
    <x v="2"/>
    <n v="1"/>
    <n v="376.39"/>
  </r>
  <r>
    <x v="8"/>
    <x v="8"/>
    <x v="2"/>
    <x v="2"/>
    <x v="433"/>
    <x v="433"/>
    <x v="2"/>
    <n v="1"/>
    <n v="376.39"/>
  </r>
  <r>
    <x v="8"/>
    <x v="8"/>
    <x v="2"/>
    <x v="2"/>
    <x v="433"/>
    <x v="433"/>
    <x v="2"/>
    <n v="0.5"/>
    <n v="188.2"/>
  </r>
  <r>
    <x v="8"/>
    <x v="8"/>
    <x v="2"/>
    <x v="2"/>
    <x v="433"/>
    <x v="433"/>
    <x v="2"/>
    <n v="0.25"/>
    <n v="94.1"/>
  </r>
  <r>
    <x v="8"/>
    <x v="8"/>
    <x v="2"/>
    <x v="2"/>
    <x v="434"/>
    <x v="434"/>
    <x v="3"/>
    <n v="2"/>
    <n v="73.42"/>
  </r>
  <r>
    <x v="8"/>
    <x v="8"/>
    <x v="2"/>
    <x v="2"/>
    <x v="434"/>
    <x v="434"/>
    <x v="3"/>
    <n v="1"/>
    <n v="36.71"/>
  </r>
  <r>
    <x v="8"/>
    <x v="8"/>
    <x v="2"/>
    <x v="2"/>
    <x v="434"/>
    <x v="434"/>
    <x v="3"/>
    <n v="2"/>
    <n v="73.42"/>
  </r>
  <r>
    <x v="8"/>
    <x v="8"/>
    <x v="2"/>
    <x v="2"/>
    <x v="434"/>
    <x v="434"/>
    <x v="3"/>
    <n v="5"/>
    <n v="183.54"/>
  </r>
  <r>
    <x v="8"/>
    <x v="8"/>
    <x v="2"/>
    <x v="2"/>
    <x v="434"/>
    <x v="434"/>
    <x v="3"/>
    <n v="5"/>
    <n v="183.55"/>
  </r>
  <r>
    <x v="8"/>
    <x v="8"/>
    <x v="2"/>
    <x v="2"/>
    <x v="434"/>
    <x v="434"/>
    <x v="3"/>
    <n v="5"/>
    <n v="183.54"/>
  </r>
  <r>
    <x v="8"/>
    <x v="8"/>
    <x v="2"/>
    <x v="2"/>
    <x v="435"/>
    <x v="435"/>
    <x v="0"/>
    <n v="20"/>
    <n v="126.79"/>
  </r>
  <r>
    <x v="8"/>
    <x v="8"/>
    <x v="2"/>
    <x v="2"/>
    <x v="435"/>
    <x v="435"/>
    <x v="0"/>
    <n v="20"/>
    <n v="126.59"/>
  </r>
  <r>
    <x v="8"/>
    <x v="8"/>
    <x v="2"/>
    <x v="2"/>
    <x v="435"/>
    <x v="435"/>
    <x v="0"/>
    <n v="10"/>
    <n v="63.14"/>
  </r>
  <r>
    <x v="8"/>
    <x v="8"/>
    <x v="2"/>
    <x v="2"/>
    <x v="435"/>
    <x v="435"/>
    <x v="0"/>
    <n v="10"/>
    <n v="63.14"/>
  </r>
  <r>
    <x v="8"/>
    <x v="8"/>
    <x v="2"/>
    <x v="2"/>
    <x v="435"/>
    <x v="435"/>
    <x v="0"/>
    <n v="40"/>
    <n v="253.7"/>
  </r>
  <r>
    <x v="8"/>
    <x v="8"/>
    <x v="2"/>
    <x v="2"/>
    <x v="435"/>
    <x v="435"/>
    <x v="0"/>
    <n v="100"/>
    <n v="634.24"/>
  </r>
  <r>
    <x v="8"/>
    <x v="8"/>
    <x v="2"/>
    <x v="2"/>
    <x v="435"/>
    <x v="435"/>
    <x v="0"/>
    <n v="200"/>
    <n v="1268.49"/>
  </r>
  <r>
    <x v="8"/>
    <x v="8"/>
    <x v="2"/>
    <x v="2"/>
    <x v="435"/>
    <x v="435"/>
    <x v="0"/>
    <n v="10"/>
    <n v="63.42"/>
  </r>
  <r>
    <x v="8"/>
    <x v="8"/>
    <x v="2"/>
    <x v="2"/>
    <x v="179"/>
    <x v="179"/>
    <x v="0"/>
    <n v="10"/>
    <n v="231.83"/>
  </r>
  <r>
    <x v="8"/>
    <x v="8"/>
    <x v="2"/>
    <x v="2"/>
    <x v="179"/>
    <x v="179"/>
    <x v="0"/>
    <n v="10"/>
    <n v="231.83"/>
  </r>
  <r>
    <x v="8"/>
    <x v="8"/>
    <x v="2"/>
    <x v="2"/>
    <x v="179"/>
    <x v="179"/>
    <x v="0"/>
    <n v="10"/>
    <n v="231.83"/>
  </r>
  <r>
    <x v="8"/>
    <x v="8"/>
    <x v="2"/>
    <x v="2"/>
    <x v="179"/>
    <x v="179"/>
    <x v="0"/>
    <n v="10"/>
    <n v="229.02"/>
  </r>
  <r>
    <x v="8"/>
    <x v="8"/>
    <x v="2"/>
    <x v="2"/>
    <x v="179"/>
    <x v="179"/>
    <x v="0"/>
    <n v="5"/>
    <n v="114.51"/>
  </r>
  <r>
    <x v="8"/>
    <x v="8"/>
    <x v="2"/>
    <x v="2"/>
    <x v="179"/>
    <x v="179"/>
    <x v="0"/>
    <n v="25"/>
    <n v="548.84"/>
  </r>
  <r>
    <x v="8"/>
    <x v="8"/>
    <x v="2"/>
    <x v="2"/>
    <x v="436"/>
    <x v="436"/>
    <x v="0"/>
    <n v="30"/>
    <n v="1419.44"/>
  </r>
  <r>
    <x v="8"/>
    <x v="8"/>
    <x v="2"/>
    <x v="2"/>
    <x v="436"/>
    <x v="436"/>
    <x v="0"/>
    <n v="20"/>
    <n v="857"/>
  </r>
  <r>
    <x v="8"/>
    <x v="8"/>
    <x v="2"/>
    <x v="2"/>
    <x v="436"/>
    <x v="436"/>
    <x v="0"/>
    <n v="10"/>
    <n v="428.5"/>
  </r>
  <r>
    <x v="8"/>
    <x v="8"/>
    <x v="2"/>
    <x v="2"/>
    <x v="436"/>
    <x v="436"/>
    <x v="0"/>
    <n v="100"/>
    <n v="4356.26"/>
  </r>
  <r>
    <x v="8"/>
    <x v="8"/>
    <x v="2"/>
    <x v="2"/>
    <x v="436"/>
    <x v="436"/>
    <x v="0"/>
    <n v="200"/>
    <n v="8712.51"/>
  </r>
  <r>
    <x v="8"/>
    <x v="8"/>
    <x v="2"/>
    <x v="2"/>
    <x v="436"/>
    <x v="436"/>
    <x v="0"/>
    <n v="200"/>
    <n v="8712.52"/>
  </r>
  <r>
    <x v="8"/>
    <x v="8"/>
    <x v="2"/>
    <x v="2"/>
    <x v="437"/>
    <x v="437"/>
    <x v="2"/>
    <n v="50"/>
    <n v="3869.13"/>
  </r>
  <r>
    <x v="8"/>
    <x v="8"/>
    <x v="2"/>
    <x v="2"/>
    <x v="437"/>
    <x v="437"/>
    <x v="2"/>
    <n v="50"/>
    <n v="3869.12"/>
  </r>
  <r>
    <x v="8"/>
    <x v="8"/>
    <x v="2"/>
    <x v="2"/>
    <x v="438"/>
    <x v="438"/>
    <x v="2"/>
    <n v="6"/>
    <n v="1379.16"/>
  </r>
  <r>
    <x v="8"/>
    <x v="8"/>
    <x v="2"/>
    <x v="2"/>
    <x v="439"/>
    <x v="439"/>
    <x v="2"/>
    <n v="20"/>
    <n v="2320.96"/>
  </r>
  <r>
    <x v="8"/>
    <x v="8"/>
    <x v="2"/>
    <x v="2"/>
    <x v="439"/>
    <x v="439"/>
    <x v="2"/>
    <n v="7"/>
    <n v="812.34"/>
  </r>
  <r>
    <x v="8"/>
    <x v="8"/>
    <x v="2"/>
    <x v="2"/>
    <x v="439"/>
    <x v="439"/>
    <x v="2"/>
    <n v="8"/>
    <n v="928.38"/>
  </r>
  <r>
    <x v="8"/>
    <x v="8"/>
    <x v="2"/>
    <x v="2"/>
    <x v="439"/>
    <x v="439"/>
    <x v="2"/>
    <n v="30"/>
    <n v="3260.89"/>
  </r>
  <r>
    <x v="8"/>
    <x v="8"/>
    <x v="2"/>
    <x v="2"/>
    <x v="440"/>
    <x v="440"/>
    <x v="3"/>
    <n v="2"/>
    <n v="143.91999999999999"/>
  </r>
  <r>
    <x v="8"/>
    <x v="8"/>
    <x v="2"/>
    <x v="2"/>
    <x v="440"/>
    <x v="440"/>
    <x v="3"/>
    <n v="1"/>
    <n v="76.819999999999993"/>
  </r>
  <r>
    <x v="8"/>
    <x v="8"/>
    <x v="2"/>
    <x v="2"/>
    <x v="440"/>
    <x v="440"/>
    <x v="3"/>
    <n v="2"/>
    <n v="153.63999999999999"/>
  </r>
  <r>
    <x v="8"/>
    <x v="8"/>
    <x v="2"/>
    <x v="2"/>
    <x v="334"/>
    <x v="334"/>
    <x v="3"/>
    <n v="50"/>
    <n v="2783.94"/>
  </r>
  <r>
    <x v="8"/>
    <x v="8"/>
    <x v="2"/>
    <x v="2"/>
    <x v="188"/>
    <x v="188"/>
    <x v="0"/>
    <n v="20"/>
    <n v="740.46"/>
  </r>
  <r>
    <x v="8"/>
    <x v="8"/>
    <x v="2"/>
    <x v="2"/>
    <x v="188"/>
    <x v="188"/>
    <x v="0"/>
    <n v="30"/>
    <n v="1110.69"/>
  </r>
  <r>
    <x v="8"/>
    <x v="8"/>
    <x v="2"/>
    <x v="2"/>
    <x v="188"/>
    <x v="188"/>
    <x v="0"/>
    <n v="30"/>
    <n v="1080.3800000000001"/>
  </r>
  <r>
    <x v="8"/>
    <x v="8"/>
    <x v="2"/>
    <x v="2"/>
    <x v="188"/>
    <x v="188"/>
    <x v="0"/>
    <n v="15"/>
    <n v="538.12"/>
  </r>
  <r>
    <x v="8"/>
    <x v="8"/>
    <x v="2"/>
    <x v="2"/>
    <x v="188"/>
    <x v="188"/>
    <x v="0"/>
    <n v="10"/>
    <n v="358.74"/>
  </r>
  <r>
    <x v="8"/>
    <x v="8"/>
    <x v="2"/>
    <x v="2"/>
    <x v="336"/>
    <x v="336"/>
    <x v="3"/>
    <n v="3.6"/>
    <n v="197.26"/>
  </r>
  <r>
    <x v="8"/>
    <x v="8"/>
    <x v="2"/>
    <x v="2"/>
    <x v="336"/>
    <x v="336"/>
    <x v="3"/>
    <n v="50"/>
    <n v="2739.71"/>
  </r>
  <r>
    <x v="8"/>
    <x v="8"/>
    <x v="2"/>
    <x v="2"/>
    <x v="441"/>
    <x v="441"/>
    <x v="2"/>
    <n v="10"/>
    <n v="141.43"/>
  </r>
  <r>
    <x v="8"/>
    <x v="8"/>
    <x v="2"/>
    <x v="2"/>
    <x v="441"/>
    <x v="441"/>
    <x v="2"/>
    <n v="10"/>
    <n v="141.43"/>
  </r>
  <r>
    <x v="8"/>
    <x v="8"/>
    <x v="2"/>
    <x v="2"/>
    <x v="442"/>
    <x v="442"/>
    <x v="2"/>
    <n v="4"/>
    <n v="110.29"/>
  </r>
  <r>
    <x v="8"/>
    <x v="8"/>
    <x v="2"/>
    <x v="2"/>
    <x v="442"/>
    <x v="442"/>
    <x v="2"/>
    <n v="5"/>
    <n v="137.86000000000001"/>
  </r>
  <r>
    <x v="8"/>
    <x v="8"/>
    <x v="2"/>
    <x v="2"/>
    <x v="443"/>
    <x v="443"/>
    <x v="2"/>
    <n v="15"/>
    <n v="130.19999999999999"/>
  </r>
  <r>
    <x v="8"/>
    <x v="8"/>
    <x v="2"/>
    <x v="2"/>
    <x v="443"/>
    <x v="443"/>
    <x v="2"/>
    <n v="7"/>
    <n v="62.56"/>
  </r>
  <r>
    <x v="8"/>
    <x v="8"/>
    <x v="2"/>
    <x v="2"/>
    <x v="444"/>
    <x v="444"/>
    <x v="2"/>
    <n v="10"/>
    <n v="230.03"/>
  </r>
  <r>
    <x v="8"/>
    <x v="8"/>
    <x v="2"/>
    <x v="2"/>
    <x v="444"/>
    <x v="444"/>
    <x v="2"/>
    <n v="6"/>
    <n v="135.58000000000001"/>
  </r>
  <r>
    <x v="8"/>
    <x v="8"/>
    <x v="2"/>
    <x v="2"/>
    <x v="445"/>
    <x v="445"/>
    <x v="2"/>
    <n v="20"/>
    <n v="205.57"/>
  </r>
  <r>
    <x v="8"/>
    <x v="8"/>
    <x v="2"/>
    <x v="2"/>
    <x v="445"/>
    <x v="445"/>
    <x v="2"/>
    <n v="7"/>
    <n v="67.27"/>
  </r>
  <r>
    <x v="8"/>
    <x v="8"/>
    <x v="2"/>
    <x v="2"/>
    <x v="337"/>
    <x v="337"/>
    <x v="2"/>
    <n v="1"/>
    <n v="2727.52"/>
  </r>
  <r>
    <x v="8"/>
    <x v="8"/>
    <x v="2"/>
    <x v="2"/>
    <x v="12"/>
    <x v="12"/>
    <x v="2"/>
    <n v="13"/>
    <n v="948.76"/>
  </r>
  <r>
    <x v="8"/>
    <x v="8"/>
    <x v="2"/>
    <x v="2"/>
    <x v="446"/>
    <x v="446"/>
    <x v="2"/>
    <n v="3"/>
    <n v="108.82"/>
  </r>
  <r>
    <x v="8"/>
    <x v="8"/>
    <x v="2"/>
    <x v="2"/>
    <x v="446"/>
    <x v="446"/>
    <x v="2"/>
    <n v="4"/>
    <n v="145.1"/>
  </r>
  <r>
    <x v="8"/>
    <x v="8"/>
    <x v="2"/>
    <x v="2"/>
    <x v="446"/>
    <x v="446"/>
    <x v="2"/>
    <n v="1"/>
    <n v="42.08"/>
  </r>
  <r>
    <x v="8"/>
    <x v="8"/>
    <x v="2"/>
    <x v="2"/>
    <x v="447"/>
    <x v="447"/>
    <x v="10"/>
    <n v="0.02"/>
    <n v="1324.29"/>
  </r>
  <r>
    <x v="8"/>
    <x v="8"/>
    <x v="2"/>
    <x v="2"/>
    <x v="447"/>
    <x v="447"/>
    <x v="10"/>
    <n v="1E-3"/>
    <n v="66.209999999999994"/>
  </r>
  <r>
    <x v="8"/>
    <x v="8"/>
    <x v="2"/>
    <x v="2"/>
    <x v="448"/>
    <x v="448"/>
    <x v="3"/>
    <n v="0.106"/>
    <n v="90.2"/>
  </r>
  <r>
    <x v="8"/>
    <x v="8"/>
    <x v="2"/>
    <x v="2"/>
    <x v="214"/>
    <x v="214"/>
    <x v="0"/>
    <n v="10"/>
    <n v="580.89"/>
  </r>
  <r>
    <x v="8"/>
    <x v="8"/>
    <x v="2"/>
    <x v="2"/>
    <x v="449"/>
    <x v="449"/>
    <x v="2"/>
    <n v="1"/>
    <n v="236.58"/>
  </r>
  <r>
    <x v="8"/>
    <x v="8"/>
    <x v="2"/>
    <x v="2"/>
    <x v="450"/>
    <x v="450"/>
    <x v="2"/>
    <n v="70"/>
    <n v="37100"/>
  </r>
  <r>
    <x v="8"/>
    <x v="8"/>
    <x v="2"/>
    <x v="2"/>
    <x v="451"/>
    <x v="451"/>
    <x v="2"/>
    <n v="1"/>
    <n v="403.3"/>
  </r>
  <r>
    <x v="8"/>
    <x v="8"/>
    <x v="2"/>
    <x v="2"/>
    <x v="452"/>
    <x v="452"/>
    <x v="0"/>
    <n v="15"/>
    <n v="10724.99"/>
  </r>
  <r>
    <x v="8"/>
    <x v="8"/>
    <x v="2"/>
    <x v="2"/>
    <x v="453"/>
    <x v="453"/>
    <x v="2"/>
    <n v="1"/>
    <n v="58.66"/>
  </r>
  <r>
    <x v="8"/>
    <x v="8"/>
    <x v="2"/>
    <x v="2"/>
    <x v="454"/>
    <x v="454"/>
    <x v="2"/>
    <n v="1"/>
    <n v="227.29"/>
  </r>
  <r>
    <x v="8"/>
    <x v="8"/>
    <x v="2"/>
    <x v="2"/>
    <x v="455"/>
    <x v="455"/>
    <x v="2"/>
    <n v="1"/>
    <n v="92.71"/>
  </r>
  <r>
    <x v="8"/>
    <x v="8"/>
    <x v="2"/>
    <x v="2"/>
    <x v="308"/>
    <x v="308"/>
    <x v="2"/>
    <n v="1"/>
    <n v="84.6"/>
  </r>
  <r>
    <x v="8"/>
    <x v="8"/>
    <x v="2"/>
    <x v="2"/>
    <x v="456"/>
    <x v="456"/>
    <x v="0"/>
    <n v="200"/>
    <n v="62200"/>
  </r>
  <r>
    <x v="8"/>
    <x v="8"/>
    <x v="2"/>
    <x v="2"/>
    <x v="457"/>
    <x v="457"/>
    <x v="2"/>
    <n v="3"/>
    <n v="89.79"/>
  </r>
  <r>
    <x v="8"/>
    <x v="8"/>
    <x v="2"/>
    <x v="2"/>
    <x v="458"/>
    <x v="458"/>
    <x v="2"/>
    <n v="2"/>
    <n v="491.87"/>
  </r>
  <r>
    <x v="8"/>
    <x v="8"/>
    <x v="2"/>
    <x v="2"/>
    <x v="459"/>
    <x v="459"/>
    <x v="2"/>
    <n v="2"/>
    <n v="225.05"/>
  </r>
  <r>
    <x v="8"/>
    <x v="8"/>
    <x v="2"/>
    <x v="2"/>
    <x v="459"/>
    <x v="459"/>
    <x v="2"/>
    <n v="1"/>
    <n v="112.52"/>
  </r>
  <r>
    <x v="8"/>
    <x v="8"/>
    <x v="2"/>
    <x v="2"/>
    <x v="459"/>
    <x v="459"/>
    <x v="2"/>
    <n v="1"/>
    <n v="112.52"/>
  </r>
  <r>
    <x v="8"/>
    <x v="8"/>
    <x v="2"/>
    <x v="2"/>
    <x v="459"/>
    <x v="459"/>
    <x v="2"/>
    <n v="1"/>
    <n v="112.52"/>
  </r>
  <r>
    <x v="8"/>
    <x v="8"/>
    <x v="2"/>
    <x v="2"/>
    <x v="460"/>
    <x v="460"/>
    <x v="2"/>
    <n v="1"/>
    <n v="309.17"/>
  </r>
  <r>
    <x v="8"/>
    <x v="8"/>
    <x v="2"/>
    <x v="2"/>
    <x v="32"/>
    <x v="32"/>
    <x v="2"/>
    <n v="1"/>
    <n v="6708.39"/>
  </r>
  <r>
    <x v="8"/>
    <x v="8"/>
    <x v="2"/>
    <x v="2"/>
    <x v="33"/>
    <x v="33"/>
    <x v="2"/>
    <n v="1"/>
    <n v="9610.8799999999992"/>
  </r>
  <r>
    <x v="8"/>
    <x v="8"/>
    <x v="2"/>
    <x v="2"/>
    <x v="34"/>
    <x v="34"/>
    <x v="2"/>
    <n v="1"/>
    <n v="7168.5"/>
  </r>
  <r>
    <x v="8"/>
    <x v="8"/>
    <x v="2"/>
    <x v="2"/>
    <x v="309"/>
    <x v="309"/>
    <x v="2"/>
    <n v="1"/>
    <n v="69"/>
  </r>
  <r>
    <x v="8"/>
    <x v="8"/>
    <x v="2"/>
    <x v="2"/>
    <x v="461"/>
    <x v="461"/>
    <x v="2"/>
    <n v="18"/>
    <n v="197.1"/>
  </r>
  <r>
    <x v="8"/>
    <x v="8"/>
    <x v="2"/>
    <x v="2"/>
    <x v="462"/>
    <x v="462"/>
    <x v="2"/>
    <n v="24"/>
    <n v="2322.48"/>
  </r>
  <r>
    <x v="8"/>
    <x v="8"/>
    <x v="2"/>
    <x v="2"/>
    <x v="463"/>
    <x v="463"/>
    <x v="12"/>
    <n v="20"/>
    <n v="3640"/>
  </r>
  <r>
    <x v="8"/>
    <x v="8"/>
    <x v="2"/>
    <x v="2"/>
    <x v="463"/>
    <x v="463"/>
    <x v="12"/>
    <n v="20"/>
    <n v="3640"/>
  </r>
  <r>
    <x v="8"/>
    <x v="8"/>
    <x v="3"/>
    <x v="3"/>
    <x v="464"/>
    <x v="464"/>
    <x v="2"/>
    <n v="5"/>
    <n v="6302.79"/>
  </r>
  <r>
    <x v="8"/>
    <x v="8"/>
    <x v="3"/>
    <x v="3"/>
    <x v="465"/>
    <x v="465"/>
    <x v="2"/>
    <n v="1"/>
    <n v="1456.78"/>
  </r>
  <r>
    <x v="8"/>
    <x v="8"/>
    <x v="3"/>
    <x v="3"/>
    <x v="465"/>
    <x v="465"/>
    <x v="2"/>
    <n v="2"/>
    <n v="2913.55"/>
  </r>
  <r>
    <x v="8"/>
    <x v="8"/>
    <x v="3"/>
    <x v="3"/>
    <x v="466"/>
    <x v="466"/>
    <x v="2"/>
    <n v="3"/>
    <n v="612.29"/>
  </r>
  <r>
    <x v="8"/>
    <x v="8"/>
    <x v="3"/>
    <x v="3"/>
    <x v="467"/>
    <x v="467"/>
    <x v="2"/>
    <n v="3"/>
    <n v="179.73"/>
  </r>
  <r>
    <x v="8"/>
    <x v="8"/>
    <x v="3"/>
    <x v="3"/>
    <x v="467"/>
    <x v="467"/>
    <x v="2"/>
    <n v="2"/>
    <n v="116.5"/>
  </r>
  <r>
    <x v="8"/>
    <x v="8"/>
    <x v="3"/>
    <x v="3"/>
    <x v="467"/>
    <x v="467"/>
    <x v="2"/>
    <n v="3"/>
    <n v="174.76"/>
  </r>
  <r>
    <x v="8"/>
    <x v="8"/>
    <x v="3"/>
    <x v="3"/>
    <x v="467"/>
    <x v="467"/>
    <x v="2"/>
    <n v="10"/>
    <n v="582.52"/>
  </r>
  <r>
    <x v="8"/>
    <x v="8"/>
    <x v="3"/>
    <x v="3"/>
    <x v="468"/>
    <x v="468"/>
    <x v="2"/>
    <n v="2"/>
    <n v="113.71"/>
  </r>
  <r>
    <x v="8"/>
    <x v="8"/>
    <x v="3"/>
    <x v="3"/>
    <x v="469"/>
    <x v="469"/>
    <x v="2"/>
    <n v="6"/>
    <n v="190.32"/>
  </r>
  <r>
    <x v="8"/>
    <x v="8"/>
    <x v="3"/>
    <x v="3"/>
    <x v="470"/>
    <x v="470"/>
    <x v="2"/>
    <n v="4"/>
    <n v="462.59"/>
  </r>
  <r>
    <x v="8"/>
    <x v="8"/>
    <x v="3"/>
    <x v="3"/>
    <x v="470"/>
    <x v="470"/>
    <x v="2"/>
    <n v="12"/>
    <n v="1923.71"/>
  </r>
  <r>
    <x v="8"/>
    <x v="8"/>
    <x v="3"/>
    <x v="3"/>
    <x v="471"/>
    <x v="471"/>
    <x v="2"/>
    <n v="5"/>
    <n v="1078.99"/>
  </r>
  <r>
    <x v="8"/>
    <x v="8"/>
    <x v="3"/>
    <x v="3"/>
    <x v="472"/>
    <x v="472"/>
    <x v="2"/>
    <n v="3"/>
    <n v="298.02"/>
  </r>
  <r>
    <x v="8"/>
    <x v="8"/>
    <x v="3"/>
    <x v="3"/>
    <x v="473"/>
    <x v="473"/>
    <x v="2"/>
    <n v="1"/>
    <n v="116.94"/>
  </r>
  <r>
    <x v="8"/>
    <x v="8"/>
    <x v="3"/>
    <x v="3"/>
    <x v="473"/>
    <x v="473"/>
    <x v="2"/>
    <n v="1"/>
    <n v="118.54"/>
  </r>
  <r>
    <x v="8"/>
    <x v="8"/>
    <x v="3"/>
    <x v="3"/>
    <x v="250"/>
    <x v="250"/>
    <x v="2"/>
    <n v="19"/>
    <n v="3519.8"/>
  </r>
  <r>
    <x v="8"/>
    <x v="8"/>
    <x v="3"/>
    <x v="3"/>
    <x v="250"/>
    <x v="250"/>
    <x v="2"/>
    <n v="1"/>
    <n v="185.25"/>
  </r>
  <r>
    <x v="8"/>
    <x v="8"/>
    <x v="3"/>
    <x v="3"/>
    <x v="250"/>
    <x v="250"/>
    <x v="2"/>
    <n v="29"/>
    <n v="5372.32"/>
  </r>
  <r>
    <x v="8"/>
    <x v="8"/>
    <x v="3"/>
    <x v="3"/>
    <x v="250"/>
    <x v="250"/>
    <x v="2"/>
    <n v="1"/>
    <n v="185.25"/>
  </r>
  <r>
    <x v="8"/>
    <x v="8"/>
    <x v="3"/>
    <x v="3"/>
    <x v="474"/>
    <x v="474"/>
    <x v="8"/>
    <n v="2"/>
    <n v="104.99"/>
  </r>
  <r>
    <x v="8"/>
    <x v="8"/>
    <x v="3"/>
    <x v="3"/>
    <x v="475"/>
    <x v="475"/>
    <x v="2"/>
    <n v="1"/>
    <n v="8296.44"/>
  </r>
  <r>
    <x v="8"/>
    <x v="8"/>
    <x v="3"/>
    <x v="3"/>
    <x v="476"/>
    <x v="476"/>
    <x v="2"/>
    <n v="15"/>
    <n v="243.51"/>
  </r>
  <r>
    <x v="8"/>
    <x v="8"/>
    <x v="3"/>
    <x v="3"/>
    <x v="476"/>
    <x v="476"/>
    <x v="2"/>
    <n v="12"/>
    <n v="200.09"/>
  </r>
  <r>
    <x v="8"/>
    <x v="8"/>
    <x v="3"/>
    <x v="3"/>
    <x v="477"/>
    <x v="477"/>
    <x v="2"/>
    <n v="3"/>
    <n v="5160.6000000000004"/>
  </r>
  <r>
    <x v="8"/>
    <x v="8"/>
    <x v="3"/>
    <x v="3"/>
    <x v="478"/>
    <x v="478"/>
    <x v="2"/>
    <n v="2"/>
    <n v="43.02"/>
  </r>
  <r>
    <x v="8"/>
    <x v="8"/>
    <x v="3"/>
    <x v="3"/>
    <x v="479"/>
    <x v="479"/>
    <x v="2"/>
    <n v="2"/>
    <n v="38.840000000000003"/>
  </r>
  <r>
    <x v="8"/>
    <x v="8"/>
    <x v="3"/>
    <x v="3"/>
    <x v="480"/>
    <x v="480"/>
    <x v="2"/>
    <n v="13"/>
    <n v="226275.79"/>
  </r>
  <r>
    <x v="8"/>
    <x v="8"/>
    <x v="3"/>
    <x v="3"/>
    <x v="481"/>
    <x v="481"/>
    <x v="2"/>
    <n v="20"/>
    <n v="120.72"/>
  </r>
  <r>
    <x v="8"/>
    <x v="8"/>
    <x v="3"/>
    <x v="3"/>
    <x v="481"/>
    <x v="481"/>
    <x v="2"/>
    <n v="30"/>
    <n v="181.08"/>
  </r>
  <r>
    <x v="8"/>
    <x v="8"/>
    <x v="3"/>
    <x v="3"/>
    <x v="482"/>
    <x v="482"/>
    <x v="2"/>
    <n v="100"/>
    <n v="1077"/>
  </r>
  <r>
    <x v="8"/>
    <x v="8"/>
    <x v="3"/>
    <x v="3"/>
    <x v="482"/>
    <x v="482"/>
    <x v="2"/>
    <n v="100"/>
    <n v="1077"/>
  </r>
  <r>
    <x v="8"/>
    <x v="8"/>
    <x v="3"/>
    <x v="3"/>
    <x v="483"/>
    <x v="483"/>
    <x v="2"/>
    <n v="1"/>
    <n v="302.5"/>
  </r>
  <r>
    <x v="8"/>
    <x v="8"/>
    <x v="3"/>
    <x v="3"/>
    <x v="483"/>
    <x v="483"/>
    <x v="2"/>
    <n v="2"/>
    <n v="605"/>
  </r>
  <r>
    <x v="8"/>
    <x v="8"/>
    <x v="3"/>
    <x v="3"/>
    <x v="483"/>
    <x v="483"/>
    <x v="2"/>
    <n v="6"/>
    <n v="1814.99"/>
  </r>
  <r>
    <x v="8"/>
    <x v="8"/>
    <x v="3"/>
    <x v="3"/>
    <x v="484"/>
    <x v="484"/>
    <x v="2"/>
    <n v="30"/>
    <n v="59.95"/>
  </r>
  <r>
    <x v="8"/>
    <x v="8"/>
    <x v="3"/>
    <x v="3"/>
    <x v="484"/>
    <x v="484"/>
    <x v="2"/>
    <n v="20"/>
    <n v="42.36"/>
  </r>
  <r>
    <x v="8"/>
    <x v="8"/>
    <x v="3"/>
    <x v="3"/>
    <x v="258"/>
    <x v="258"/>
    <x v="0"/>
    <n v="100"/>
    <n v="18550"/>
  </r>
  <r>
    <x v="8"/>
    <x v="8"/>
    <x v="3"/>
    <x v="3"/>
    <x v="485"/>
    <x v="485"/>
    <x v="2"/>
    <n v="2"/>
    <n v="7898.2"/>
  </r>
  <r>
    <x v="8"/>
    <x v="8"/>
    <x v="3"/>
    <x v="3"/>
    <x v="486"/>
    <x v="486"/>
    <x v="2"/>
    <n v="2"/>
    <n v="20781.03"/>
  </r>
  <r>
    <x v="8"/>
    <x v="8"/>
    <x v="3"/>
    <x v="3"/>
    <x v="487"/>
    <x v="487"/>
    <x v="2"/>
    <n v="1"/>
    <n v="995"/>
  </r>
  <r>
    <x v="8"/>
    <x v="8"/>
    <x v="3"/>
    <x v="3"/>
    <x v="488"/>
    <x v="488"/>
    <x v="2"/>
    <n v="2"/>
    <n v="89624"/>
  </r>
  <r>
    <x v="8"/>
    <x v="8"/>
    <x v="3"/>
    <x v="3"/>
    <x v="488"/>
    <x v="488"/>
    <x v="2"/>
    <n v="1"/>
    <n v="44812"/>
  </r>
  <r>
    <x v="8"/>
    <x v="8"/>
    <x v="3"/>
    <x v="3"/>
    <x v="489"/>
    <x v="489"/>
    <x v="2"/>
    <n v="1"/>
    <n v="34320"/>
  </r>
  <r>
    <x v="8"/>
    <x v="8"/>
    <x v="3"/>
    <x v="3"/>
    <x v="490"/>
    <x v="490"/>
    <x v="2"/>
    <n v="1"/>
    <n v="17432"/>
  </r>
  <r>
    <x v="8"/>
    <x v="8"/>
    <x v="3"/>
    <x v="3"/>
    <x v="491"/>
    <x v="491"/>
    <x v="2"/>
    <n v="17"/>
    <n v="92182.5"/>
  </r>
  <r>
    <x v="8"/>
    <x v="8"/>
    <x v="3"/>
    <x v="3"/>
    <x v="492"/>
    <x v="492"/>
    <x v="2"/>
    <n v="10"/>
    <n v="512.4"/>
  </r>
  <r>
    <x v="8"/>
    <x v="8"/>
    <x v="3"/>
    <x v="3"/>
    <x v="492"/>
    <x v="492"/>
    <x v="2"/>
    <n v="6"/>
    <n v="307.44"/>
  </r>
  <r>
    <x v="8"/>
    <x v="8"/>
    <x v="3"/>
    <x v="3"/>
    <x v="492"/>
    <x v="492"/>
    <x v="2"/>
    <n v="8"/>
    <n v="409.92"/>
  </r>
  <r>
    <x v="8"/>
    <x v="8"/>
    <x v="3"/>
    <x v="3"/>
    <x v="493"/>
    <x v="493"/>
    <x v="2"/>
    <n v="25"/>
    <n v="41.25"/>
  </r>
  <r>
    <x v="8"/>
    <x v="8"/>
    <x v="5"/>
    <x v="5"/>
    <x v="360"/>
    <x v="360"/>
    <x v="3"/>
    <n v="1000"/>
    <n v="20600"/>
  </r>
  <r>
    <x v="8"/>
    <x v="8"/>
    <x v="6"/>
    <x v="6"/>
    <x v="317"/>
    <x v="317"/>
    <x v="2"/>
    <n v="5"/>
    <n v="79.099999999999994"/>
  </r>
  <r>
    <x v="8"/>
    <x v="8"/>
    <x v="8"/>
    <x v="8"/>
    <x v="494"/>
    <x v="494"/>
    <x v="2"/>
    <n v="4"/>
    <n v="7366.67"/>
  </r>
  <r>
    <x v="8"/>
    <x v="8"/>
    <x v="8"/>
    <x v="8"/>
    <x v="495"/>
    <x v="495"/>
    <x v="2"/>
    <n v="3"/>
    <n v="5525"/>
  </r>
  <r>
    <x v="8"/>
    <x v="8"/>
    <x v="11"/>
    <x v="11"/>
    <x v="371"/>
    <x v="371"/>
    <x v="10"/>
    <n v="-0.86"/>
    <n v="-16193.8"/>
  </r>
  <r>
    <x v="9"/>
    <x v="9"/>
    <x v="2"/>
    <x v="2"/>
    <x v="496"/>
    <x v="496"/>
    <x v="0"/>
    <n v="25"/>
    <n v="17874.990000000002"/>
  </r>
  <r>
    <x v="9"/>
    <x v="9"/>
    <x v="3"/>
    <x v="3"/>
    <x v="496"/>
    <x v="496"/>
    <x v="3"/>
    <n v="25.7"/>
    <n v="11565"/>
  </r>
  <r>
    <x v="9"/>
    <x v="9"/>
    <x v="3"/>
    <x v="3"/>
    <x v="496"/>
    <x v="496"/>
    <x v="2"/>
    <n v="32"/>
    <n v="128257.98"/>
  </r>
  <r>
    <x v="10"/>
    <x v="10"/>
    <x v="0"/>
    <x v="0"/>
    <x v="0"/>
    <x v="0"/>
    <x v="0"/>
    <n v="90"/>
    <n v="5136.68"/>
  </r>
  <r>
    <x v="10"/>
    <x v="10"/>
    <x v="0"/>
    <x v="0"/>
    <x v="419"/>
    <x v="419"/>
    <x v="2"/>
    <n v="90"/>
    <n v="18"/>
  </r>
  <r>
    <x v="10"/>
    <x v="10"/>
    <x v="0"/>
    <x v="0"/>
    <x v="420"/>
    <x v="420"/>
    <x v="2"/>
    <n v="40"/>
    <n v="22.4"/>
  </r>
  <r>
    <x v="10"/>
    <x v="10"/>
    <x v="0"/>
    <x v="0"/>
    <x v="331"/>
    <x v="331"/>
    <x v="2"/>
    <n v="90"/>
    <n v="58.21"/>
  </r>
  <r>
    <x v="10"/>
    <x v="10"/>
    <x v="2"/>
    <x v="2"/>
    <x v="497"/>
    <x v="497"/>
    <x v="2"/>
    <n v="3"/>
    <n v="102.24"/>
  </r>
  <r>
    <x v="10"/>
    <x v="10"/>
    <x v="2"/>
    <x v="2"/>
    <x v="497"/>
    <x v="497"/>
    <x v="2"/>
    <n v="2"/>
    <n v="68.17"/>
  </r>
  <r>
    <x v="10"/>
    <x v="10"/>
    <x v="2"/>
    <x v="2"/>
    <x v="430"/>
    <x v="430"/>
    <x v="0"/>
    <n v="20"/>
    <n v="460.82"/>
  </r>
  <r>
    <x v="10"/>
    <x v="10"/>
    <x v="2"/>
    <x v="2"/>
    <x v="430"/>
    <x v="430"/>
    <x v="0"/>
    <n v="30"/>
    <n v="665.76"/>
  </r>
  <r>
    <x v="10"/>
    <x v="10"/>
    <x v="2"/>
    <x v="2"/>
    <x v="430"/>
    <x v="430"/>
    <x v="0"/>
    <n v="110"/>
    <n v="2441.13"/>
  </r>
  <r>
    <x v="10"/>
    <x v="10"/>
    <x v="2"/>
    <x v="2"/>
    <x v="179"/>
    <x v="179"/>
    <x v="0"/>
    <n v="20"/>
    <n v="458.05"/>
  </r>
  <r>
    <x v="10"/>
    <x v="10"/>
    <x v="2"/>
    <x v="2"/>
    <x v="498"/>
    <x v="498"/>
    <x v="0"/>
    <n v="100"/>
    <n v="712"/>
  </r>
  <r>
    <x v="10"/>
    <x v="10"/>
    <x v="2"/>
    <x v="2"/>
    <x v="186"/>
    <x v="186"/>
    <x v="0"/>
    <n v="100"/>
    <n v="695"/>
  </r>
  <r>
    <x v="10"/>
    <x v="10"/>
    <x v="2"/>
    <x v="2"/>
    <x v="188"/>
    <x v="188"/>
    <x v="0"/>
    <n v="20"/>
    <n v="720.26"/>
  </r>
  <r>
    <x v="10"/>
    <x v="10"/>
    <x v="2"/>
    <x v="2"/>
    <x v="188"/>
    <x v="188"/>
    <x v="0"/>
    <n v="10"/>
    <n v="360.13"/>
  </r>
  <r>
    <x v="10"/>
    <x v="10"/>
    <x v="2"/>
    <x v="2"/>
    <x v="188"/>
    <x v="188"/>
    <x v="0"/>
    <n v="50"/>
    <n v="1800.64"/>
  </r>
  <r>
    <x v="10"/>
    <x v="10"/>
    <x v="2"/>
    <x v="2"/>
    <x v="188"/>
    <x v="188"/>
    <x v="0"/>
    <n v="100"/>
    <n v="3505.81"/>
  </r>
  <r>
    <x v="10"/>
    <x v="10"/>
    <x v="2"/>
    <x v="2"/>
    <x v="188"/>
    <x v="188"/>
    <x v="0"/>
    <n v="60"/>
    <n v="2152.4699999999998"/>
  </r>
  <r>
    <x v="10"/>
    <x v="10"/>
    <x v="2"/>
    <x v="2"/>
    <x v="188"/>
    <x v="188"/>
    <x v="0"/>
    <n v="30"/>
    <n v="1127.6400000000001"/>
  </r>
  <r>
    <x v="10"/>
    <x v="10"/>
    <x v="2"/>
    <x v="2"/>
    <x v="188"/>
    <x v="188"/>
    <x v="0"/>
    <n v="50"/>
    <n v="2026.9"/>
  </r>
  <r>
    <x v="10"/>
    <x v="10"/>
    <x v="2"/>
    <x v="2"/>
    <x v="499"/>
    <x v="499"/>
    <x v="13"/>
    <n v="4"/>
    <n v="2941.68"/>
  </r>
  <r>
    <x v="10"/>
    <x v="10"/>
    <x v="2"/>
    <x v="2"/>
    <x v="499"/>
    <x v="499"/>
    <x v="13"/>
    <n v="4"/>
    <n v="2941.68"/>
  </r>
  <r>
    <x v="10"/>
    <x v="10"/>
    <x v="2"/>
    <x v="2"/>
    <x v="499"/>
    <x v="499"/>
    <x v="13"/>
    <n v="4"/>
    <n v="2941.68"/>
  </r>
  <r>
    <x v="10"/>
    <x v="10"/>
    <x v="2"/>
    <x v="2"/>
    <x v="499"/>
    <x v="499"/>
    <x v="13"/>
    <n v="2"/>
    <n v="1470.84"/>
  </r>
  <r>
    <x v="10"/>
    <x v="10"/>
    <x v="2"/>
    <x v="2"/>
    <x v="499"/>
    <x v="499"/>
    <x v="13"/>
    <n v="4"/>
    <n v="2941.68"/>
  </r>
  <r>
    <x v="10"/>
    <x v="10"/>
    <x v="2"/>
    <x v="2"/>
    <x v="500"/>
    <x v="500"/>
    <x v="2"/>
    <n v="5"/>
    <n v="104.65"/>
  </r>
  <r>
    <x v="10"/>
    <x v="10"/>
    <x v="2"/>
    <x v="2"/>
    <x v="442"/>
    <x v="442"/>
    <x v="2"/>
    <n v="1"/>
    <n v="28.21"/>
  </r>
  <r>
    <x v="10"/>
    <x v="10"/>
    <x v="2"/>
    <x v="2"/>
    <x v="443"/>
    <x v="443"/>
    <x v="2"/>
    <n v="4"/>
    <n v="34.72"/>
  </r>
  <r>
    <x v="10"/>
    <x v="10"/>
    <x v="2"/>
    <x v="2"/>
    <x v="443"/>
    <x v="443"/>
    <x v="2"/>
    <n v="4"/>
    <n v="34.72"/>
  </r>
  <r>
    <x v="10"/>
    <x v="10"/>
    <x v="2"/>
    <x v="2"/>
    <x v="444"/>
    <x v="444"/>
    <x v="2"/>
    <n v="4"/>
    <n v="89.31"/>
  </r>
  <r>
    <x v="10"/>
    <x v="10"/>
    <x v="2"/>
    <x v="2"/>
    <x v="194"/>
    <x v="194"/>
    <x v="0"/>
    <n v="30"/>
    <n v="275.02999999999997"/>
  </r>
  <r>
    <x v="10"/>
    <x v="10"/>
    <x v="2"/>
    <x v="2"/>
    <x v="194"/>
    <x v="194"/>
    <x v="0"/>
    <n v="20"/>
    <n v="183.35"/>
  </r>
  <r>
    <x v="10"/>
    <x v="10"/>
    <x v="2"/>
    <x v="2"/>
    <x v="194"/>
    <x v="194"/>
    <x v="0"/>
    <n v="200"/>
    <n v="1746.72"/>
  </r>
  <r>
    <x v="10"/>
    <x v="10"/>
    <x v="2"/>
    <x v="2"/>
    <x v="194"/>
    <x v="194"/>
    <x v="0"/>
    <n v="100"/>
    <n v="873.36"/>
  </r>
  <r>
    <x v="10"/>
    <x v="10"/>
    <x v="2"/>
    <x v="2"/>
    <x v="194"/>
    <x v="194"/>
    <x v="0"/>
    <n v="200"/>
    <n v="1746.72"/>
  </r>
  <r>
    <x v="10"/>
    <x v="10"/>
    <x v="2"/>
    <x v="2"/>
    <x v="12"/>
    <x v="12"/>
    <x v="2"/>
    <n v="15"/>
    <n v="1057.6199999999999"/>
  </r>
  <r>
    <x v="10"/>
    <x v="10"/>
    <x v="2"/>
    <x v="2"/>
    <x v="12"/>
    <x v="12"/>
    <x v="2"/>
    <n v="1"/>
    <n v="70.61"/>
  </r>
  <r>
    <x v="10"/>
    <x v="10"/>
    <x v="2"/>
    <x v="2"/>
    <x v="12"/>
    <x v="12"/>
    <x v="2"/>
    <n v="2"/>
    <n v="141.22999999999999"/>
  </r>
  <r>
    <x v="10"/>
    <x v="10"/>
    <x v="2"/>
    <x v="2"/>
    <x v="12"/>
    <x v="12"/>
    <x v="2"/>
    <n v="5"/>
    <n v="353.07"/>
  </r>
  <r>
    <x v="10"/>
    <x v="10"/>
    <x v="2"/>
    <x v="2"/>
    <x v="12"/>
    <x v="12"/>
    <x v="2"/>
    <n v="3"/>
    <n v="211.84"/>
  </r>
  <r>
    <x v="10"/>
    <x v="10"/>
    <x v="2"/>
    <x v="2"/>
    <x v="12"/>
    <x v="12"/>
    <x v="2"/>
    <n v="5"/>
    <n v="356.97"/>
  </r>
  <r>
    <x v="10"/>
    <x v="10"/>
    <x v="2"/>
    <x v="2"/>
    <x v="12"/>
    <x v="12"/>
    <x v="2"/>
    <n v="1"/>
    <n v="71.39"/>
  </r>
  <r>
    <x v="10"/>
    <x v="10"/>
    <x v="2"/>
    <x v="2"/>
    <x v="12"/>
    <x v="12"/>
    <x v="2"/>
    <n v="9"/>
    <n v="642.54999999999995"/>
  </r>
  <r>
    <x v="10"/>
    <x v="10"/>
    <x v="2"/>
    <x v="2"/>
    <x v="12"/>
    <x v="12"/>
    <x v="2"/>
    <n v="10"/>
    <n v="716.02"/>
  </r>
  <r>
    <x v="10"/>
    <x v="10"/>
    <x v="2"/>
    <x v="2"/>
    <x v="12"/>
    <x v="12"/>
    <x v="2"/>
    <n v="2"/>
    <n v="143.21"/>
  </r>
  <r>
    <x v="10"/>
    <x v="10"/>
    <x v="2"/>
    <x v="2"/>
    <x v="12"/>
    <x v="12"/>
    <x v="2"/>
    <n v="10"/>
    <n v="722.69"/>
  </r>
  <r>
    <x v="10"/>
    <x v="10"/>
    <x v="2"/>
    <x v="2"/>
    <x v="446"/>
    <x v="446"/>
    <x v="2"/>
    <n v="1"/>
    <n v="36.270000000000003"/>
  </r>
  <r>
    <x v="10"/>
    <x v="10"/>
    <x v="2"/>
    <x v="2"/>
    <x v="446"/>
    <x v="446"/>
    <x v="2"/>
    <n v="2"/>
    <n v="72.55"/>
  </r>
  <r>
    <x v="10"/>
    <x v="10"/>
    <x v="2"/>
    <x v="2"/>
    <x v="13"/>
    <x v="13"/>
    <x v="2"/>
    <n v="25"/>
    <n v="2767.19"/>
  </r>
  <r>
    <x v="10"/>
    <x v="10"/>
    <x v="2"/>
    <x v="2"/>
    <x v="13"/>
    <x v="13"/>
    <x v="2"/>
    <n v="1"/>
    <n v="110.69"/>
  </r>
  <r>
    <x v="10"/>
    <x v="10"/>
    <x v="2"/>
    <x v="2"/>
    <x v="15"/>
    <x v="15"/>
    <x v="2"/>
    <n v="2"/>
    <n v="835.14"/>
  </r>
  <r>
    <x v="10"/>
    <x v="10"/>
    <x v="2"/>
    <x v="2"/>
    <x v="17"/>
    <x v="17"/>
    <x v="2"/>
    <n v="10"/>
    <n v="1978.26"/>
  </r>
  <r>
    <x v="10"/>
    <x v="10"/>
    <x v="2"/>
    <x v="2"/>
    <x v="18"/>
    <x v="18"/>
    <x v="2"/>
    <n v="30"/>
    <n v="5405.7"/>
  </r>
  <r>
    <x v="10"/>
    <x v="10"/>
    <x v="2"/>
    <x v="2"/>
    <x v="448"/>
    <x v="448"/>
    <x v="3"/>
    <n v="0.2"/>
    <n v="153.21"/>
  </r>
  <r>
    <x v="10"/>
    <x v="10"/>
    <x v="2"/>
    <x v="2"/>
    <x v="448"/>
    <x v="448"/>
    <x v="3"/>
    <n v="0.1"/>
    <n v="76.599999999999994"/>
  </r>
  <r>
    <x v="10"/>
    <x v="10"/>
    <x v="2"/>
    <x v="2"/>
    <x v="448"/>
    <x v="448"/>
    <x v="3"/>
    <n v="0.05"/>
    <n v="38.299999999999997"/>
  </r>
  <r>
    <x v="10"/>
    <x v="10"/>
    <x v="2"/>
    <x v="2"/>
    <x v="448"/>
    <x v="448"/>
    <x v="3"/>
    <n v="0.05"/>
    <n v="39.32"/>
  </r>
  <r>
    <x v="10"/>
    <x v="10"/>
    <x v="2"/>
    <x v="2"/>
    <x v="501"/>
    <x v="501"/>
    <x v="2"/>
    <n v="5"/>
    <n v="325"/>
  </r>
  <r>
    <x v="10"/>
    <x v="10"/>
    <x v="2"/>
    <x v="2"/>
    <x v="501"/>
    <x v="501"/>
    <x v="2"/>
    <n v="5"/>
    <n v="199.46"/>
  </r>
  <r>
    <x v="10"/>
    <x v="10"/>
    <x v="2"/>
    <x v="2"/>
    <x v="501"/>
    <x v="501"/>
    <x v="2"/>
    <n v="7"/>
    <n v="279.24"/>
  </r>
  <r>
    <x v="10"/>
    <x v="10"/>
    <x v="2"/>
    <x v="2"/>
    <x v="501"/>
    <x v="501"/>
    <x v="2"/>
    <n v="3"/>
    <n v="119.67"/>
  </r>
  <r>
    <x v="10"/>
    <x v="10"/>
    <x v="2"/>
    <x v="2"/>
    <x v="501"/>
    <x v="501"/>
    <x v="2"/>
    <n v="7"/>
    <n v="279.24"/>
  </r>
  <r>
    <x v="10"/>
    <x v="10"/>
    <x v="2"/>
    <x v="2"/>
    <x v="501"/>
    <x v="501"/>
    <x v="2"/>
    <n v="20"/>
    <n v="797.83"/>
  </r>
  <r>
    <x v="10"/>
    <x v="10"/>
    <x v="2"/>
    <x v="2"/>
    <x v="501"/>
    <x v="501"/>
    <x v="2"/>
    <n v="10"/>
    <n v="398.91"/>
  </r>
  <r>
    <x v="10"/>
    <x v="10"/>
    <x v="2"/>
    <x v="2"/>
    <x v="501"/>
    <x v="501"/>
    <x v="2"/>
    <n v="20"/>
    <n v="797.83"/>
  </r>
  <r>
    <x v="10"/>
    <x v="10"/>
    <x v="2"/>
    <x v="2"/>
    <x v="501"/>
    <x v="501"/>
    <x v="2"/>
    <n v="20"/>
    <n v="797.82"/>
  </r>
  <r>
    <x v="10"/>
    <x v="10"/>
    <x v="2"/>
    <x v="2"/>
    <x v="501"/>
    <x v="501"/>
    <x v="2"/>
    <n v="50"/>
    <n v="2708.5"/>
  </r>
  <r>
    <x v="10"/>
    <x v="10"/>
    <x v="2"/>
    <x v="2"/>
    <x v="502"/>
    <x v="502"/>
    <x v="2"/>
    <n v="1"/>
    <n v="876.83"/>
  </r>
  <r>
    <x v="10"/>
    <x v="10"/>
    <x v="2"/>
    <x v="2"/>
    <x v="502"/>
    <x v="502"/>
    <x v="2"/>
    <n v="1"/>
    <n v="876.83"/>
  </r>
  <r>
    <x v="10"/>
    <x v="10"/>
    <x v="2"/>
    <x v="2"/>
    <x v="503"/>
    <x v="503"/>
    <x v="2"/>
    <n v="1"/>
    <n v="193.33"/>
  </r>
  <r>
    <x v="10"/>
    <x v="10"/>
    <x v="2"/>
    <x v="2"/>
    <x v="340"/>
    <x v="340"/>
    <x v="3"/>
    <n v="100"/>
    <n v="9600"/>
  </r>
  <r>
    <x v="10"/>
    <x v="10"/>
    <x v="2"/>
    <x v="2"/>
    <x v="504"/>
    <x v="504"/>
    <x v="2"/>
    <n v="1"/>
    <n v="247.33"/>
  </r>
  <r>
    <x v="10"/>
    <x v="10"/>
    <x v="2"/>
    <x v="2"/>
    <x v="504"/>
    <x v="504"/>
    <x v="2"/>
    <n v="2"/>
    <n v="519.82000000000005"/>
  </r>
  <r>
    <x v="10"/>
    <x v="10"/>
    <x v="2"/>
    <x v="2"/>
    <x v="504"/>
    <x v="504"/>
    <x v="2"/>
    <n v="1"/>
    <n v="267.32"/>
  </r>
  <r>
    <x v="10"/>
    <x v="10"/>
    <x v="2"/>
    <x v="2"/>
    <x v="504"/>
    <x v="504"/>
    <x v="2"/>
    <n v="2"/>
    <n v="546.1"/>
  </r>
  <r>
    <x v="10"/>
    <x v="10"/>
    <x v="2"/>
    <x v="2"/>
    <x v="504"/>
    <x v="504"/>
    <x v="2"/>
    <n v="1"/>
    <n v="273.05"/>
  </r>
  <r>
    <x v="10"/>
    <x v="10"/>
    <x v="2"/>
    <x v="2"/>
    <x v="505"/>
    <x v="505"/>
    <x v="2"/>
    <n v="3"/>
    <n v="189.61"/>
  </r>
  <r>
    <x v="10"/>
    <x v="10"/>
    <x v="2"/>
    <x v="2"/>
    <x v="505"/>
    <x v="505"/>
    <x v="2"/>
    <n v="2"/>
    <n v="126.41"/>
  </r>
  <r>
    <x v="10"/>
    <x v="10"/>
    <x v="2"/>
    <x v="2"/>
    <x v="505"/>
    <x v="505"/>
    <x v="2"/>
    <n v="3"/>
    <n v="189.61"/>
  </r>
  <r>
    <x v="10"/>
    <x v="10"/>
    <x v="2"/>
    <x v="2"/>
    <x v="505"/>
    <x v="505"/>
    <x v="2"/>
    <n v="2"/>
    <n v="126.41"/>
  </r>
  <r>
    <x v="10"/>
    <x v="10"/>
    <x v="2"/>
    <x v="2"/>
    <x v="505"/>
    <x v="505"/>
    <x v="2"/>
    <n v="1"/>
    <n v="63.2"/>
  </r>
  <r>
    <x v="10"/>
    <x v="10"/>
    <x v="2"/>
    <x v="2"/>
    <x v="505"/>
    <x v="505"/>
    <x v="2"/>
    <n v="2"/>
    <n v="126.41"/>
  </r>
  <r>
    <x v="10"/>
    <x v="10"/>
    <x v="2"/>
    <x v="2"/>
    <x v="506"/>
    <x v="506"/>
    <x v="0"/>
    <n v="20"/>
    <n v="37.4"/>
  </r>
  <r>
    <x v="10"/>
    <x v="10"/>
    <x v="2"/>
    <x v="2"/>
    <x v="507"/>
    <x v="507"/>
    <x v="2"/>
    <n v="1"/>
    <n v="580.71"/>
  </r>
  <r>
    <x v="10"/>
    <x v="10"/>
    <x v="2"/>
    <x v="2"/>
    <x v="508"/>
    <x v="508"/>
    <x v="0"/>
    <n v="40"/>
    <n v="337.41"/>
  </r>
  <r>
    <x v="10"/>
    <x v="10"/>
    <x v="2"/>
    <x v="2"/>
    <x v="508"/>
    <x v="508"/>
    <x v="0"/>
    <n v="10"/>
    <n v="84.35"/>
  </r>
  <r>
    <x v="10"/>
    <x v="10"/>
    <x v="2"/>
    <x v="2"/>
    <x v="508"/>
    <x v="508"/>
    <x v="0"/>
    <n v="20"/>
    <n v="168.71"/>
  </r>
  <r>
    <x v="10"/>
    <x v="10"/>
    <x v="2"/>
    <x v="2"/>
    <x v="508"/>
    <x v="508"/>
    <x v="0"/>
    <n v="20"/>
    <n v="168.7"/>
  </r>
  <r>
    <x v="10"/>
    <x v="10"/>
    <x v="2"/>
    <x v="2"/>
    <x v="508"/>
    <x v="508"/>
    <x v="0"/>
    <n v="160"/>
    <n v="1736.4"/>
  </r>
  <r>
    <x v="10"/>
    <x v="10"/>
    <x v="2"/>
    <x v="2"/>
    <x v="509"/>
    <x v="509"/>
    <x v="2"/>
    <n v="1"/>
    <n v="9700"/>
  </r>
  <r>
    <x v="10"/>
    <x v="10"/>
    <x v="2"/>
    <x v="2"/>
    <x v="509"/>
    <x v="509"/>
    <x v="2"/>
    <n v="1"/>
    <n v="14150"/>
  </r>
  <r>
    <x v="10"/>
    <x v="10"/>
    <x v="2"/>
    <x v="2"/>
    <x v="227"/>
    <x v="227"/>
    <x v="2"/>
    <n v="2"/>
    <n v="150"/>
  </r>
  <r>
    <x v="10"/>
    <x v="10"/>
    <x v="2"/>
    <x v="2"/>
    <x v="22"/>
    <x v="22"/>
    <x v="2"/>
    <n v="20"/>
    <n v="680.43"/>
  </r>
  <r>
    <x v="10"/>
    <x v="10"/>
    <x v="2"/>
    <x v="2"/>
    <x v="22"/>
    <x v="22"/>
    <x v="2"/>
    <n v="10"/>
    <n v="340.22"/>
  </r>
  <r>
    <x v="10"/>
    <x v="10"/>
    <x v="2"/>
    <x v="2"/>
    <x v="510"/>
    <x v="510"/>
    <x v="2"/>
    <n v="1"/>
    <n v="18700"/>
  </r>
  <r>
    <x v="10"/>
    <x v="10"/>
    <x v="2"/>
    <x v="2"/>
    <x v="455"/>
    <x v="455"/>
    <x v="2"/>
    <n v="2"/>
    <n v="185.42"/>
  </r>
  <r>
    <x v="10"/>
    <x v="10"/>
    <x v="2"/>
    <x v="2"/>
    <x v="241"/>
    <x v="241"/>
    <x v="2"/>
    <n v="2"/>
    <n v="57.76"/>
  </r>
  <r>
    <x v="10"/>
    <x v="10"/>
    <x v="2"/>
    <x v="2"/>
    <x v="459"/>
    <x v="459"/>
    <x v="2"/>
    <n v="1"/>
    <n v="112.52"/>
  </r>
  <r>
    <x v="10"/>
    <x v="10"/>
    <x v="2"/>
    <x v="2"/>
    <x v="363"/>
    <x v="363"/>
    <x v="2"/>
    <n v="10"/>
    <n v="392.83"/>
  </r>
  <r>
    <x v="10"/>
    <x v="10"/>
    <x v="2"/>
    <x v="2"/>
    <x v="363"/>
    <x v="363"/>
    <x v="2"/>
    <n v="5"/>
    <n v="196.42"/>
  </r>
  <r>
    <x v="10"/>
    <x v="10"/>
    <x v="2"/>
    <x v="2"/>
    <x v="363"/>
    <x v="363"/>
    <x v="2"/>
    <n v="15"/>
    <n v="589.25"/>
  </r>
  <r>
    <x v="10"/>
    <x v="10"/>
    <x v="2"/>
    <x v="2"/>
    <x v="363"/>
    <x v="363"/>
    <x v="2"/>
    <n v="2"/>
    <n v="78.569999999999993"/>
  </r>
  <r>
    <x v="10"/>
    <x v="10"/>
    <x v="2"/>
    <x v="2"/>
    <x v="363"/>
    <x v="363"/>
    <x v="2"/>
    <n v="4"/>
    <n v="157.13"/>
  </r>
  <r>
    <x v="10"/>
    <x v="10"/>
    <x v="2"/>
    <x v="2"/>
    <x v="363"/>
    <x v="363"/>
    <x v="2"/>
    <n v="7"/>
    <n v="274.98"/>
  </r>
  <r>
    <x v="10"/>
    <x v="10"/>
    <x v="2"/>
    <x v="2"/>
    <x v="363"/>
    <x v="363"/>
    <x v="2"/>
    <n v="4"/>
    <n v="157.13"/>
  </r>
  <r>
    <x v="10"/>
    <x v="10"/>
    <x v="2"/>
    <x v="2"/>
    <x v="363"/>
    <x v="363"/>
    <x v="2"/>
    <n v="10"/>
    <n v="587.34"/>
  </r>
  <r>
    <x v="10"/>
    <x v="10"/>
    <x v="2"/>
    <x v="2"/>
    <x v="363"/>
    <x v="363"/>
    <x v="2"/>
    <n v="8"/>
    <n v="469.87"/>
  </r>
  <r>
    <x v="10"/>
    <x v="10"/>
    <x v="2"/>
    <x v="2"/>
    <x v="363"/>
    <x v="363"/>
    <x v="2"/>
    <n v="6"/>
    <n v="345.23"/>
  </r>
  <r>
    <x v="10"/>
    <x v="10"/>
    <x v="2"/>
    <x v="2"/>
    <x v="363"/>
    <x v="363"/>
    <x v="2"/>
    <n v="4"/>
    <n v="207.71"/>
  </r>
  <r>
    <x v="10"/>
    <x v="10"/>
    <x v="2"/>
    <x v="2"/>
    <x v="363"/>
    <x v="363"/>
    <x v="2"/>
    <n v="10"/>
    <n v="519.28"/>
  </r>
  <r>
    <x v="10"/>
    <x v="10"/>
    <x v="2"/>
    <x v="2"/>
    <x v="511"/>
    <x v="511"/>
    <x v="2"/>
    <n v="2"/>
    <n v="32000"/>
  </r>
  <r>
    <x v="10"/>
    <x v="10"/>
    <x v="2"/>
    <x v="2"/>
    <x v="512"/>
    <x v="512"/>
    <x v="2"/>
    <n v="1"/>
    <n v="21825"/>
  </r>
  <r>
    <x v="10"/>
    <x v="10"/>
    <x v="3"/>
    <x v="3"/>
    <x v="513"/>
    <x v="513"/>
    <x v="2"/>
    <n v="4"/>
    <n v="2948.9"/>
  </r>
  <r>
    <x v="10"/>
    <x v="10"/>
    <x v="3"/>
    <x v="3"/>
    <x v="514"/>
    <x v="514"/>
    <x v="2"/>
    <n v="5"/>
    <n v="5238.9399999999996"/>
  </r>
  <r>
    <x v="10"/>
    <x v="10"/>
    <x v="3"/>
    <x v="3"/>
    <x v="465"/>
    <x v="465"/>
    <x v="2"/>
    <n v="1"/>
    <n v="1456.78"/>
  </r>
  <r>
    <x v="10"/>
    <x v="10"/>
    <x v="3"/>
    <x v="3"/>
    <x v="467"/>
    <x v="467"/>
    <x v="2"/>
    <n v="1"/>
    <n v="54.33"/>
  </r>
  <r>
    <x v="10"/>
    <x v="10"/>
    <x v="3"/>
    <x v="3"/>
    <x v="467"/>
    <x v="467"/>
    <x v="2"/>
    <n v="3"/>
    <n v="163"/>
  </r>
  <r>
    <x v="10"/>
    <x v="10"/>
    <x v="3"/>
    <x v="3"/>
    <x v="467"/>
    <x v="467"/>
    <x v="2"/>
    <n v="1"/>
    <n v="54.33"/>
  </r>
  <r>
    <x v="10"/>
    <x v="10"/>
    <x v="3"/>
    <x v="3"/>
    <x v="467"/>
    <x v="467"/>
    <x v="2"/>
    <n v="9"/>
    <n v="524.27"/>
  </r>
  <r>
    <x v="10"/>
    <x v="10"/>
    <x v="3"/>
    <x v="3"/>
    <x v="515"/>
    <x v="515"/>
    <x v="2"/>
    <n v="1"/>
    <n v="1478.75"/>
  </r>
  <r>
    <x v="10"/>
    <x v="10"/>
    <x v="3"/>
    <x v="3"/>
    <x v="515"/>
    <x v="515"/>
    <x v="2"/>
    <n v="3"/>
    <n v="4436.26"/>
  </r>
  <r>
    <x v="10"/>
    <x v="10"/>
    <x v="3"/>
    <x v="3"/>
    <x v="469"/>
    <x v="469"/>
    <x v="2"/>
    <n v="6"/>
    <n v="190.32"/>
  </r>
  <r>
    <x v="10"/>
    <x v="10"/>
    <x v="3"/>
    <x v="3"/>
    <x v="469"/>
    <x v="469"/>
    <x v="2"/>
    <n v="18"/>
    <n v="570.96"/>
  </r>
  <r>
    <x v="10"/>
    <x v="10"/>
    <x v="3"/>
    <x v="3"/>
    <x v="470"/>
    <x v="470"/>
    <x v="2"/>
    <n v="5"/>
    <n v="578.24"/>
  </r>
  <r>
    <x v="10"/>
    <x v="10"/>
    <x v="3"/>
    <x v="3"/>
    <x v="470"/>
    <x v="470"/>
    <x v="2"/>
    <n v="5"/>
    <n v="578.24"/>
  </r>
  <r>
    <x v="10"/>
    <x v="10"/>
    <x v="3"/>
    <x v="3"/>
    <x v="470"/>
    <x v="470"/>
    <x v="2"/>
    <n v="6"/>
    <n v="693.89"/>
  </r>
  <r>
    <x v="10"/>
    <x v="10"/>
    <x v="3"/>
    <x v="3"/>
    <x v="470"/>
    <x v="470"/>
    <x v="2"/>
    <n v="10"/>
    <n v="1603.09"/>
  </r>
  <r>
    <x v="10"/>
    <x v="10"/>
    <x v="3"/>
    <x v="3"/>
    <x v="470"/>
    <x v="470"/>
    <x v="2"/>
    <n v="15"/>
    <n v="2404.64"/>
  </r>
  <r>
    <x v="10"/>
    <x v="10"/>
    <x v="3"/>
    <x v="3"/>
    <x v="470"/>
    <x v="470"/>
    <x v="2"/>
    <n v="6"/>
    <n v="961.85"/>
  </r>
  <r>
    <x v="10"/>
    <x v="10"/>
    <x v="3"/>
    <x v="3"/>
    <x v="516"/>
    <x v="516"/>
    <x v="2"/>
    <n v="10"/>
    <n v="50"/>
  </r>
  <r>
    <x v="10"/>
    <x v="10"/>
    <x v="3"/>
    <x v="3"/>
    <x v="516"/>
    <x v="516"/>
    <x v="2"/>
    <n v="90"/>
    <n v="450"/>
  </r>
  <r>
    <x v="10"/>
    <x v="10"/>
    <x v="3"/>
    <x v="3"/>
    <x v="250"/>
    <x v="250"/>
    <x v="2"/>
    <n v="20"/>
    <n v="3523.56"/>
  </r>
  <r>
    <x v="10"/>
    <x v="10"/>
    <x v="3"/>
    <x v="3"/>
    <x v="250"/>
    <x v="250"/>
    <x v="2"/>
    <n v="20"/>
    <n v="3523.56"/>
  </r>
  <r>
    <x v="10"/>
    <x v="10"/>
    <x v="3"/>
    <x v="3"/>
    <x v="250"/>
    <x v="250"/>
    <x v="2"/>
    <n v="20"/>
    <n v="3609.95"/>
  </r>
  <r>
    <x v="10"/>
    <x v="10"/>
    <x v="3"/>
    <x v="3"/>
    <x v="250"/>
    <x v="250"/>
    <x v="2"/>
    <n v="9"/>
    <n v="1619.94"/>
  </r>
  <r>
    <x v="10"/>
    <x v="10"/>
    <x v="3"/>
    <x v="3"/>
    <x v="250"/>
    <x v="250"/>
    <x v="2"/>
    <n v="11"/>
    <n v="1979.93"/>
  </r>
  <r>
    <x v="10"/>
    <x v="10"/>
    <x v="3"/>
    <x v="3"/>
    <x v="250"/>
    <x v="250"/>
    <x v="2"/>
    <n v="50"/>
    <n v="8999.69"/>
  </r>
  <r>
    <x v="10"/>
    <x v="10"/>
    <x v="3"/>
    <x v="3"/>
    <x v="250"/>
    <x v="250"/>
    <x v="2"/>
    <n v="40"/>
    <n v="7199.75"/>
  </r>
  <r>
    <x v="10"/>
    <x v="10"/>
    <x v="3"/>
    <x v="3"/>
    <x v="474"/>
    <x v="474"/>
    <x v="8"/>
    <n v="1"/>
    <n v="52.92"/>
  </r>
  <r>
    <x v="10"/>
    <x v="10"/>
    <x v="3"/>
    <x v="3"/>
    <x v="474"/>
    <x v="474"/>
    <x v="8"/>
    <n v="1"/>
    <n v="52.49"/>
  </r>
  <r>
    <x v="10"/>
    <x v="10"/>
    <x v="3"/>
    <x v="3"/>
    <x v="251"/>
    <x v="251"/>
    <x v="2"/>
    <n v="4"/>
    <n v="28.82"/>
  </r>
  <r>
    <x v="10"/>
    <x v="10"/>
    <x v="3"/>
    <x v="3"/>
    <x v="251"/>
    <x v="251"/>
    <x v="2"/>
    <n v="6"/>
    <n v="57.96"/>
  </r>
  <r>
    <x v="10"/>
    <x v="10"/>
    <x v="3"/>
    <x v="3"/>
    <x v="251"/>
    <x v="251"/>
    <x v="2"/>
    <n v="10"/>
    <n v="76.290000000000006"/>
  </r>
  <r>
    <x v="10"/>
    <x v="10"/>
    <x v="3"/>
    <x v="3"/>
    <x v="252"/>
    <x v="252"/>
    <x v="2"/>
    <n v="10"/>
    <n v="33.729999999999997"/>
  </r>
  <r>
    <x v="10"/>
    <x v="10"/>
    <x v="3"/>
    <x v="3"/>
    <x v="252"/>
    <x v="252"/>
    <x v="2"/>
    <n v="5"/>
    <n v="16.87"/>
  </r>
  <r>
    <x v="10"/>
    <x v="10"/>
    <x v="3"/>
    <x v="3"/>
    <x v="252"/>
    <x v="252"/>
    <x v="2"/>
    <n v="30"/>
    <n v="97.65"/>
  </r>
  <r>
    <x v="10"/>
    <x v="10"/>
    <x v="3"/>
    <x v="3"/>
    <x v="252"/>
    <x v="252"/>
    <x v="2"/>
    <n v="15"/>
    <n v="48.82"/>
  </r>
  <r>
    <x v="10"/>
    <x v="10"/>
    <x v="3"/>
    <x v="3"/>
    <x v="252"/>
    <x v="252"/>
    <x v="2"/>
    <n v="10"/>
    <n v="32.549999999999997"/>
  </r>
  <r>
    <x v="10"/>
    <x v="10"/>
    <x v="3"/>
    <x v="3"/>
    <x v="252"/>
    <x v="252"/>
    <x v="2"/>
    <n v="2"/>
    <n v="7.24"/>
  </r>
  <r>
    <x v="10"/>
    <x v="10"/>
    <x v="3"/>
    <x v="3"/>
    <x v="252"/>
    <x v="252"/>
    <x v="2"/>
    <n v="2"/>
    <n v="7.24"/>
  </r>
  <r>
    <x v="10"/>
    <x v="10"/>
    <x v="3"/>
    <x v="3"/>
    <x v="252"/>
    <x v="252"/>
    <x v="2"/>
    <n v="4"/>
    <n v="15.8"/>
  </r>
  <r>
    <x v="10"/>
    <x v="10"/>
    <x v="3"/>
    <x v="3"/>
    <x v="252"/>
    <x v="252"/>
    <x v="2"/>
    <n v="10"/>
    <n v="38.46"/>
  </r>
  <r>
    <x v="10"/>
    <x v="10"/>
    <x v="3"/>
    <x v="3"/>
    <x v="252"/>
    <x v="252"/>
    <x v="2"/>
    <n v="10"/>
    <n v="39.68"/>
  </r>
  <r>
    <x v="10"/>
    <x v="10"/>
    <x v="3"/>
    <x v="3"/>
    <x v="252"/>
    <x v="252"/>
    <x v="2"/>
    <n v="4"/>
    <n v="15.87"/>
  </r>
  <r>
    <x v="10"/>
    <x v="10"/>
    <x v="3"/>
    <x v="3"/>
    <x v="252"/>
    <x v="252"/>
    <x v="2"/>
    <n v="20"/>
    <n v="80.03"/>
  </r>
  <r>
    <x v="10"/>
    <x v="10"/>
    <x v="3"/>
    <x v="3"/>
    <x v="252"/>
    <x v="252"/>
    <x v="2"/>
    <n v="8"/>
    <n v="32.01"/>
  </r>
  <r>
    <x v="10"/>
    <x v="10"/>
    <x v="3"/>
    <x v="3"/>
    <x v="517"/>
    <x v="517"/>
    <x v="2"/>
    <n v="10"/>
    <n v="183.47"/>
  </r>
  <r>
    <x v="10"/>
    <x v="10"/>
    <x v="3"/>
    <x v="3"/>
    <x v="518"/>
    <x v="518"/>
    <x v="2"/>
    <n v="3"/>
    <n v="85.7"/>
  </r>
  <r>
    <x v="10"/>
    <x v="10"/>
    <x v="3"/>
    <x v="3"/>
    <x v="518"/>
    <x v="518"/>
    <x v="2"/>
    <n v="2"/>
    <n v="56.26"/>
  </r>
  <r>
    <x v="10"/>
    <x v="10"/>
    <x v="3"/>
    <x v="3"/>
    <x v="39"/>
    <x v="39"/>
    <x v="2"/>
    <n v="10"/>
    <n v="96.72"/>
  </r>
  <r>
    <x v="10"/>
    <x v="10"/>
    <x v="3"/>
    <x v="3"/>
    <x v="39"/>
    <x v="39"/>
    <x v="2"/>
    <n v="5"/>
    <n v="47.96"/>
  </r>
  <r>
    <x v="10"/>
    <x v="10"/>
    <x v="3"/>
    <x v="3"/>
    <x v="39"/>
    <x v="39"/>
    <x v="2"/>
    <n v="30"/>
    <n v="250.53"/>
  </r>
  <r>
    <x v="10"/>
    <x v="10"/>
    <x v="3"/>
    <x v="3"/>
    <x v="39"/>
    <x v="39"/>
    <x v="2"/>
    <n v="25"/>
    <n v="208.78"/>
  </r>
  <r>
    <x v="10"/>
    <x v="10"/>
    <x v="3"/>
    <x v="3"/>
    <x v="39"/>
    <x v="39"/>
    <x v="2"/>
    <n v="20"/>
    <n v="173.04"/>
  </r>
  <r>
    <x v="10"/>
    <x v="10"/>
    <x v="3"/>
    <x v="3"/>
    <x v="39"/>
    <x v="39"/>
    <x v="2"/>
    <n v="10"/>
    <n v="90.44"/>
  </r>
  <r>
    <x v="10"/>
    <x v="10"/>
    <x v="3"/>
    <x v="3"/>
    <x v="39"/>
    <x v="39"/>
    <x v="2"/>
    <n v="18"/>
    <n v="162.79"/>
  </r>
  <r>
    <x v="10"/>
    <x v="10"/>
    <x v="3"/>
    <x v="3"/>
    <x v="39"/>
    <x v="39"/>
    <x v="2"/>
    <n v="15"/>
    <n v="135.66"/>
  </r>
  <r>
    <x v="10"/>
    <x v="10"/>
    <x v="3"/>
    <x v="3"/>
    <x v="39"/>
    <x v="39"/>
    <x v="2"/>
    <n v="20"/>
    <n v="178.47"/>
  </r>
  <r>
    <x v="10"/>
    <x v="10"/>
    <x v="3"/>
    <x v="3"/>
    <x v="253"/>
    <x v="253"/>
    <x v="2"/>
    <n v="1"/>
    <n v="18.34"/>
  </r>
  <r>
    <x v="10"/>
    <x v="10"/>
    <x v="3"/>
    <x v="3"/>
    <x v="253"/>
    <x v="253"/>
    <x v="2"/>
    <n v="1"/>
    <n v="18.34"/>
  </r>
  <r>
    <x v="10"/>
    <x v="10"/>
    <x v="3"/>
    <x v="3"/>
    <x v="253"/>
    <x v="253"/>
    <x v="2"/>
    <n v="8"/>
    <n v="167.16"/>
  </r>
  <r>
    <x v="10"/>
    <x v="10"/>
    <x v="3"/>
    <x v="3"/>
    <x v="253"/>
    <x v="253"/>
    <x v="2"/>
    <n v="2"/>
    <n v="42.1"/>
  </r>
  <r>
    <x v="10"/>
    <x v="10"/>
    <x v="3"/>
    <x v="3"/>
    <x v="253"/>
    <x v="253"/>
    <x v="2"/>
    <n v="10"/>
    <n v="210.48"/>
  </r>
  <r>
    <x v="10"/>
    <x v="10"/>
    <x v="3"/>
    <x v="3"/>
    <x v="253"/>
    <x v="253"/>
    <x v="2"/>
    <n v="8"/>
    <n v="168.38"/>
  </r>
  <r>
    <x v="10"/>
    <x v="10"/>
    <x v="3"/>
    <x v="3"/>
    <x v="366"/>
    <x v="366"/>
    <x v="8"/>
    <n v="3"/>
    <n v="326.72000000000003"/>
  </r>
  <r>
    <x v="10"/>
    <x v="10"/>
    <x v="3"/>
    <x v="3"/>
    <x v="366"/>
    <x v="366"/>
    <x v="8"/>
    <n v="1"/>
    <n v="108.91"/>
  </r>
  <r>
    <x v="10"/>
    <x v="10"/>
    <x v="3"/>
    <x v="3"/>
    <x v="478"/>
    <x v="478"/>
    <x v="2"/>
    <n v="4"/>
    <n v="87.53"/>
  </r>
  <r>
    <x v="10"/>
    <x v="10"/>
    <x v="3"/>
    <x v="3"/>
    <x v="478"/>
    <x v="478"/>
    <x v="2"/>
    <n v="2"/>
    <n v="43.77"/>
  </r>
  <r>
    <x v="10"/>
    <x v="10"/>
    <x v="3"/>
    <x v="3"/>
    <x v="478"/>
    <x v="478"/>
    <x v="2"/>
    <n v="1"/>
    <n v="21.88"/>
  </r>
  <r>
    <x v="10"/>
    <x v="10"/>
    <x v="3"/>
    <x v="3"/>
    <x v="478"/>
    <x v="478"/>
    <x v="2"/>
    <n v="1"/>
    <n v="21.88"/>
  </r>
  <r>
    <x v="10"/>
    <x v="10"/>
    <x v="3"/>
    <x v="3"/>
    <x v="478"/>
    <x v="478"/>
    <x v="2"/>
    <n v="5"/>
    <n v="107.54"/>
  </r>
  <r>
    <x v="10"/>
    <x v="10"/>
    <x v="3"/>
    <x v="3"/>
    <x v="519"/>
    <x v="519"/>
    <x v="2"/>
    <n v="14"/>
    <n v="503.42"/>
  </r>
  <r>
    <x v="10"/>
    <x v="10"/>
    <x v="3"/>
    <x v="3"/>
    <x v="520"/>
    <x v="520"/>
    <x v="2"/>
    <n v="3"/>
    <n v="168.22"/>
  </r>
  <r>
    <x v="10"/>
    <x v="10"/>
    <x v="3"/>
    <x v="3"/>
    <x v="347"/>
    <x v="347"/>
    <x v="2"/>
    <n v="3"/>
    <n v="4007.22"/>
  </r>
  <r>
    <x v="10"/>
    <x v="10"/>
    <x v="3"/>
    <x v="3"/>
    <x v="521"/>
    <x v="521"/>
    <x v="2"/>
    <n v="1"/>
    <n v="912.5"/>
  </r>
  <r>
    <x v="10"/>
    <x v="10"/>
    <x v="3"/>
    <x v="3"/>
    <x v="522"/>
    <x v="522"/>
    <x v="2"/>
    <n v="2"/>
    <n v="3000"/>
  </r>
  <r>
    <x v="10"/>
    <x v="10"/>
    <x v="3"/>
    <x v="3"/>
    <x v="351"/>
    <x v="351"/>
    <x v="2"/>
    <n v="1"/>
    <n v="2711.34"/>
  </r>
  <r>
    <x v="10"/>
    <x v="10"/>
    <x v="3"/>
    <x v="3"/>
    <x v="351"/>
    <x v="351"/>
    <x v="2"/>
    <n v="2"/>
    <n v="5422.69"/>
  </r>
  <r>
    <x v="10"/>
    <x v="10"/>
    <x v="3"/>
    <x v="3"/>
    <x v="523"/>
    <x v="523"/>
    <x v="2"/>
    <n v="5"/>
    <n v="1425"/>
  </r>
  <r>
    <x v="10"/>
    <x v="10"/>
    <x v="3"/>
    <x v="3"/>
    <x v="524"/>
    <x v="524"/>
    <x v="2"/>
    <n v="12"/>
    <n v="2028"/>
  </r>
  <r>
    <x v="10"/>
    <x v="10"/>
    <x v="3"/>
    <x v="3"/>
    <x v="524"/>
    <x v="524"/>
    <x v="2"/>
    <n v="12"/>
    <n v="2028"/>
  </r>
  <r>
    <x v="10"/>
    <x v="10"/>
    <x v="3"/>
    <x v="3"/>
    <x v="481"/>
    <x v="481"/>
    <x v="2"/>
    <n v="200"/>
    <n v="1207.23"/>
  </r>
  <r>
    <x v="10"/>
    <x v="10"/>
    <x v="3"/>
    <x v="3"/>
    <x v="482"/>
    <x v="482"/>
    <x v="2"/>
    <n v="100"/>
    <n v="1110.4100000000001"/>
  </r>
  <r>
    <x v="10"/>
    <x v="10"/>
    <x v="3"/>
    <x v="3"/>
    <x v="482"/>
    <x v="482"/>
    <x v="2"/>
    <n v="20"/>
    <n v="222.08"/>
  </r>
  <r>
    <x v="10"/>
    <x v="10"/>
    <x v="3"/>
    <x v="3"/>
    <x v="482"/>
    <x v="482"/>
    <x v="2"/>
    <n v="20"/>
    <n v="222.08"/>
  </r>
  <r>
    <x v="10"/>
    <x v="10"/>
    <x v="3"/>
    <x v="3"/>
    <x v="482"/>
    <x v="482"/>
    <x v="2"/>
    <n v="40"/>
    <n v="436.4"/>
  </r>
  <r>
    <x v="10"/>
    <x v="10"/>
    <x v="3"/>
    <x v="3"/>
    <x v="482"/>
    <x v="482"/>
    <x v="2"/>
    <n v="20"/>
    <n v="218.21"/>
  </r>
  <r>
    <x v="10"/>
    <x v="10"/>
    <x v="3"/>
    <x v="3"/>
    <x v="482"/>
    <x v="482"/>
    <x v="2"/>
    <n v="20"/>
    <n v="218.2"/>
  </r>
  <r>
    <x v="10"/>
    <x v="10"/>
    <x v="3"/>
    <x v="3"/>
    <x v="484"/>
    <x v="484"/>
    <x v="2"/>
    <n v="30"/>
    <n v="63.54"/>
  </r>
  <r>
    <x v="10"/>
    <x v="10"/>
    <x v="3"/>
    <x v="3"/>
    <x v="484"/>
    <x v="484"/>
    <x v="2"/>
    <n v="20"/>
    <n v="42.36"/>
  </r>
  <r>
    <x v="10"/>
    <x v="10"/>
    <x v="3"/>
    <x v="3"/>
    <x v="484"/>
    <x v="484"/>
    <x v="2"/>
    <n v="20"/>
    <n v="42.36"/>
  </r>
  <r>
    <x v="10"/>
    <x v="10"/>
    <x v="3"/>
    <x v="3"/>
    <x v="484"/>
    <x v="484"/>
    <x v="2"/>
    <n v="80"/>
    <n v="169.45"/>
  </r>
  <r>
    <x v="10"/>
    <x v="10"/>
    <x v="3"/>
    <x v="3"/>
    <x v="525"/>
    <x v="525"/>
    <x v="2"/>
    <n v="1"/>
    <n v="1382.6"/>
  </r>
  <r>
    <x v="10"/>
    <x v="10"/>
    <x v="3"/>
    <x v="3"/>
    <x v="526"/>
    <x v="526"/>
    <x v="2"/>
    <n v="1"/>
    <n v="1382.6"/>
  </r>
  <r>
    <x v="10"/>
    <x v="10"/>
    <x v="3"/>
    <x v="3"/>
    <x v="527"/>
    <x v="527"/>
    <x v="2"/>
    <n v="4"/>
    <n v="4035.2"/>
  </r>
  <r>
    <x v="10"/>
    <x v="10"/>
    <x v="3"/>
    <x v="3"/>
    <x v="527"/>
    <x v="527"/>
    <x v="2"/>
    <n v="2"/>
    <n v="2017.6"/>
  </r>
  <r>
    <x v="10"/>
    <x v="10"/>
    <x v="3"/>
    <x v="3"/>
    <x v="528"/>
    <x v="528"/>
    <x v="2"/>
    <n v="4"/>
    <n v="4148"/>
  </r>
  <r>
    <x v="10"/>
    <x v="10"/>
    <x v="3"/>
    <x v="3"/>
    <x v="529"/>
    <x v="529"/>
    <x v="2"/>
    <n v="10"/>
    <n v="1953.27"/>
  </r>
  <r>
    <x v="10"/>
    <x v="10"/>
    <x v="3"/>
    <x v="3"/>
    <x v="530"/>
    <x v="530"/>
    <x v="0"/>
    <n v="30"/>
    <n v="706.2"/>
  </r>
  <r>
    <x v="10"/>
    <x v="10"/>
    <x v="3"/>
    <x v="3"/>
    <x v="531"/>
    <x v="531"/>
    <x v="2"/>
    <n v="1"/>
    <n v="964"/>
  </r>
  <r>
    <x v="10"/>
    <x v="10"/>
    <x v="3"/>
    <x v="3"/>
    <x v="532"/>
    <x v="532"/>
    <x v="2"/>
    <n v="50"/>
    <n v="298.5"/>
  </r>
  <r>
    <x v="10"/>
    <x v="10"/>
    <x v="3"/>
    <x v="3"/>
    <x v="533"/>
    <x v="533"/>
    <x v="2"/>
    <n v="1"/>
    <n v="645.42999999999995"/>
  </r>
  <r>
    <x v="10"/>
    <x v="10"/>
    <x v="3"/>
    <x v="3"/>
    <x v="534"/>
    <x v="534"/>
    <x v="2"/>
    <n v="6"/>
    <n v="10195.5"/>
  </r>
  <r>
    <x v="10"/>
    <x v="10"/>
    <x v="3"/>
    <x v="3"/>
    <x v="535"/>
    <x v="535"/>
    <x v="2"/>
    <n v="6"/>
    <n v="8895.24"/>
  </r>
  <r>
    <x v="10"/>
    <x v="10"/>
    <x v="3"/>
    <x v="3"/>
    <x v="536"/>
    <x v="536"/>
    <x v="3"/>
    <n v="3.6"/>
    <n v="1620.01"/>
  </r>
  <r>
    <x v="10"/>
    <x v="10"/>
    <x v="3"/>
    <x v="3"/>
    <x v="536"/>
    <x v="536"/>
    <x v="3"/>
    <n v="3.4"/>
    <n v="1530"/>
  </r>
  <r>
    <x v="10"/>
    <x v="10"/>
    <x v="3"/>
    <x v="3"/>
    <x v="537"/>
    <x v="537"/>
    <x v="2"/>
    <n v="4"/>
    <n v="1166.68"/>
  </r>
  <r>
    <x v="10"/>
    <x v="10"/>
    <x v="3"/>
    <x v="3"/>
    <x v="538"/>
    <x v="538"/>
    <x v="2"/>
    <n v="20"/>
    <n v="411.6"/>
  </r>
  <r>
    <x v="10"/>
    <x v="10"/>
    <x v="3"/>
    <x v="3"/>
    <x v="538"/>
    <x v="538"/>
    <x v="2"/>
    <n v="3"/>
    <n v="49.36"/>
  </r>
  <r>
    <x v="10"/>
    <x v="10"/>
    <x v="3"/>
    <x v="3"/>
    <x v="539"/>
    <x v="539"/>
    <x v="2"/>
    <n v="1"/>
    <n v="781"/>
  </r>
  <r>
    <x v="10"/>
    <x v="10"/>
    <x v="3"/>
    <x v="3"/>
    <x v="540"/>
    <x v="540"/>
    <x v="2"/>
    <n v="1"/>
    <n v="7102.76"/>
  </r>
  <r>
    <x v="10"/>
    <x v="10"/>
    <x v="3"/>
    <x v="3"/>
    <x v="541"/>
    <x v="541"/>
    <x v="2"/>
    <n v="2"/>
    <n v="3835"/>
  </r>
  <r>
    <x v="10"/>
    <x v="10"/>
    <x v="3"/>
    <x v="3"/>
    <x v="542"/>
    <x v="542"/>
    <x v="2"/>
    <n v="2"/>
    <n v="4188.6099999999997"/>
  </r>
  <r>
    <x v="10"/>
    <x v="10"/>
    <x v="3"/>
    <x v="3"/>
    <x v="542"/>
    <x v="542"/>
    <x v="2"/>
    <n v="1"/>
    <n v="2094.3000000000002"/>
  </r>
  <r>
    <x v="10"/>
    <x v="10"/>
    <x v="3"/>
    <x v="3"/>
    <x v="543"/>
    <x v="543"/>
    <x v="2"/>
    <n v="6"/>
    <n v="5314.91"/>
  </r>
  <r>
    <x v="10"/>
    <x v="10"/>
    <x v="3"/>
    <x v="3"/>
    <x v="544"/>
    <x v="544"/>
    <x v="2"/>
    <n v="2"/>
    <n v="14808"/>
  </r>
  <r>
    <x v="10"/>
    <x v="10"/>
    <x v="3"/>
    <x v="3"/>
    <x v="545"/>
    <x v="545"/>
    <x v="2"/>
    <n v="1"/>
    <n v="635.42999999999995"/>
  </r>
  <r>
    <x v="10"/>
    <x v="10"/>
    <x v="3"/>
    <x v="3"/>
    <x v="546"/>
    <x v="546"/>
    <x v="2"/>
    <n v="100"/>
    <n v="3700"/>
  </r>
  <r>
    <x v="10"/>
    <x v="10"/>
    <x v="3"/>
    <x v="3"/>
    <x v="546"/>
    <x v="546"/>
    <x v="2"/>
    <n v="150"/>
    <n v="5550"/>
  </r>
  <r>
    <x v="10"/>
    <x v="10"/>
    <x v="3"/>
    <x v="3"/>
    <x v="546"/>
    <x v="546"/>
    <x v="2"/>
    <n v="150"/>
    <n v="5550"/>
  </r>
  <r>
    <x v="10"/>
    <x v="10"/>
    <x v="3"/>
    <x v="3"/>
    <x v="547"/>
    <x v="547"/>
    <x v="2"/>
    <n v="8"/>
    <n v="8984"/>
  </r>
  <r>
    <x v="10"/>
    <x v="10"/>
    <x v="3"/>
    <x v="3"/>
    <x v="490"/>
    <x v="490"/>
    <x v="2"/>
    <n v="1"/>
    <n v="16231"/>
  </r>
  <r>
    <x v="10"/>
    <x v="10"/>
    <x v="3"/>
    <x v="3"/>
    <x v="548"/>
    <x v="548"/>
    <x v="2"/>
    <n v="1"/>
    <n v="17432"/>
  </r>
  <r>
    <x v="10"/>
    <x v="10"/>
    <x v="3"/>
    <x v="3"/>
    <x v="549"/>
    <x v="549"/>
    <x v="2"/>
    <n v="2"/>
    <n v="1513.94"/>
  </r>
  <r>
    <x v="10"/>
    <x v="10"/>
    <x v="3"/>
    <x v="3"/>
    <x v="550"/>
    <x v="550"/>
    <x v="2"/>
    <n v="5"/>
    <n v="1560"/>
  </r>
  <r>
    <x v="10"/>
    <x v="10"/>
    <x v="3"/>
    <x v="3"/>
    <x v="551"/>
    <x v="551"/>
    <x v="0"/>
    <n v="6"/>
    <n v="4976.67"/>
  </r>
  <r>
    <x v="10"/>
    <x v="10"/>
    <x v="3"/>
    <x v="3"/>
    <x v="552"/>
    <x v="552"/>
    <x v="2"/>
    <n v="1"/>
    <n v="1341.67"/>
  </r>
  <r>
    <x v="10"/>
    <x v="10"/>
    <x v="3"/>
    <x v="3"/>
    <x v="553"/>
    <x v="553"/>
    <x v="2"/>
    <n v="2"/>
    <n v="11330"/>
  </r>
  <r>
    <x v="10"/>
    <x v="10"/>
    <x v="3"/>
    <x v="3"/>
    <x v="493"/>
    <x v="493"/>
    <x v="2"/>
    <n v="50"/>
    <n v="82.5"/>
  </r>
  <r>
    <x v="10"/>
    <x v="10"/>
    <x v="3"/>
    <x v="3"/>
    <x v="493"/>
    <x v="493"/>
    <x v="2"/>
    <n v="50"/>
    <n v="82.5"/>
  </r>
  <r>
    <x v="10"/>
    <x v="10"/>
    <x v="3"/>
    <x v="3"/>
    <x v="554"/>
    <x v="554"/>
    <x v="2"/>
    <n v="4"/>
    <n v="3890"/>
  </r>
  <r>
    <x v="10"/>
    <x v="10"/>
    <x v="3"/>
    <x v="3"/>
    <x v="555"/>
    <x v="555"/>
    <x v="2"/>
    <n v="1"/>
    <n v="10581.65"/>
  </r>
  <r>
    <x v="10"/>
    <x v="10"/>
    <x v="3"/>
    <x v="3"/>
    <x v="555"/>
    <x v="555"/>
    <x v="2"/>
    <n v="1"/>
    <n v="10581.65"/>
  </r>
  <r>
    <x v="10"/>
    <x v="10"/>
    <x v="7"/>
    <x v="7"/>
    <x v="77"/>
    <x v="77"/>
    <x v="2"/>
    <n v="7"/>
    <n v="655.86"/>
  </r>
  <r>
    <x v="10"/>
    <x v="10"/>
    <x v="11"/>
    <x v="11"/>
    <x v="371"/>
    <x v="371"/>
    <x v="10"/>
    <n v="-1.24"/>
    <n v="-16380.4"/>
  </r>
  <r>
    <x v="10"/>
    <x v="10"/>
    <x v="11"/>
    <x v="11"/>
    <x v="371"/>
    <x v="371"/>
    <x v="10"/>
    <n v="-1.24"/>
    <n v="-16380"/>
  </r>
  <r>
    <x v="10"/>
    <x v="10"/>
    <x v="11"/>
    <x v="11"/>
    <x v="371"/>
    <x v="371"/>
    <x v="10"/>
    <n v="1.24"/>
    <n v="16380"/>
  </r>
  <r>
    <x v="10"/>
    <x v="10"/>
    <x v="11"/>
    <x v="11"/>
    <x v="371"/>
    <x v="371"/>
    <x v="10"/>
    <n v="-0.33500000000000002"/>
    <n v="-4264.55"/>
  </r>
  <r>
    <x v="10"/>
    <x v="10"/>
    <x v="11"/>
    <x v="11"/>
    <x v="556"/>
    <x v="556"/>
    <x v="14"/>
    <n v="-1.2"/>
    <n v="-30.41"/>
  </r>
  <r>
    <x v="10"/>
    <x v="10"/>
    <x v="11"/>
    <x v="11"/>
    <x v="556"/>
    <x v="556"/>
    <x v="14"/>
    <n v="-1.57"/>
    <n v="-0.01"/>
  </r>
  <r>
    <x v="10"/>
    <x v="10"/>
    <x v="11"/>
    <x v="11"/>
    <x v="556"/>
    <x v="556"/>
    <x v="14"/>
    <n v="1.57"/>
    <n v="0.01"/>
  </r>
  <r>
    <x v="10"/>
    <x v="10"/>
    <x v="11"/>
    <x v="11"/>
    <x v="556"/>
    <x v="556"/>
    <x v="14"/>
    <n v="-2.85"/>
    <n v="-78.09"/>
  </r>
  <r>
    <x v="10"/>
    <x v="10"/>
    <x v="11"/>
    <x v="11"/>
    <x v="556"/>
    <x v="556"/>
    <x v="14"/>
    <n v="-20.65"/>
    <n v="-671.74"/>
  </r>
  <r>
    <x v="10"/>
    <x v="10"/>
    <x v="11"/>
    <x v="11"/>
    <x v="556"/>
    <x v="556"/>
    <x v="14"/>
    <n v="-3.97"/>
    <n v="-129.13999999999999"/>
  </r>
  <r>
    <x v="10"/>
    <x v="10"/>
    <x v="11"/>
    <x v="11"/>
    <x v="557"/>
    <x v="557"/>
    <x v="15"/>
    <n v="-30"/>
    <n v="-78.599999999999994"/>
  </r>
  <r>
    <x v="10"/>
    <x v="10"/>
    <x v="11"/>
    <x v="11"/>
    <x v="558"/>
    <x v="558"/>
    <x v="15"/>
    <n v="-6"/>
    <n v="-11.82"/>
  </r>
  <r>
    <x v="11"/>
    <x v="11"/>
    <x v="0"/>
    <x v="0"/>
    <x v="559"/>
    <x v="559"/>
    <x v="3"/>
    <n v="1"/>
    <n v="69.38"/>
  </r>
  <r>
    <x v="11"/>
    <x v="11"/>
    <x v="0"/>
    <x v="0"/>
    <x v="560"/>
    <x v="560"/>
    <x v="2"/>
    <n v="50"/>
    <n v="378"/>
  </r>
  <r>
    <x v="11"/>
    <x v="11"/>
    <x v="0"/>
    <x v="0"/>
    <x v="561"/>
    <x v="561"/>
    <x v="2"/>
    <n v="10"/>
    <n v="195"/>
  </r>
  <r>
    <x v="11"/>
    <x v="11"/>
    <x v="0"/>
    <x v="0"/>
    <x v="562"/>
    <x v="562"/>
    <x v="3"/>
    <n v="1"/>
    <n v="92.99"/>
  </r>
  <r>
    <x v="11"/>
    <x v="11"/>
    <x v="0"/>
    <x v="0"/>
    <x v="563"/>
    <x v="563"/>
    <x v="3"/>
    <n v="1"/>
    <n v="96.86"/>
  </r>
  <r>
    <x v="11"/>
    <x v="11"/>
    <x v="0"/>
    <x v="0"/>
    <x v="331"/>
    <x v="331"/>
    <x v="2"/>
    <n v="300"/>
    <n v="147.94"/>
  </r>
  <r>
    <x v="11"/>
    <x v="11"/>
    <x v="0"/>
    <x v="0"/>
    <x v="564"/>
    <x v="564"/>
    <x v="2"/>
    <n v="3"/>
    <n v="22.87"/>
  </r>
  <r>
    <x v="11"/>
    <x v="11"/>
    <x v="2"/>
    <x v="2"/>
    <x v="497"/>
    <x v="497"/>
    <x v="2"/>
    <n v="20"/>
    <n v="624.07000000000005"/>
  </r>
  <r>
    <x v="11"/>
    <x v="11"/>
    <x v="2"/>
    <x v="2"/>
    <x v="565"/>
    <x v="565"/>
    <x v="0"/>
    <n v="60"/>
    <n v="3180"/>
  </r>
  <r>
    <x v="11"/>
    <x v="11"/>
    <x v="2"/>
    <x v="2"/>
    <x v="565"/>
    <x v="565"/>
    <x v="0"/>
    <n v="10"/>
    <n v="524.53"/>
  </r>
  <r>
    <x v="11"/>
    <x v="11"/>
    <x v="2"/>
    <x v="2"/>
    <x v="565"/>
    <x v="565"/>
    <x v="0"/>
    <n v="50"/>
    <n v="2622.62"/>
  </r>
  <r>
    <x v="11"/>
    <x v="11"/>
    <x v="2"/>
    <x v="2"/>
    <x v="566"/>
    <x v="566"/>
    <x v="0"/>
    <n v="50"/>
    <n v="4400"/>
  </r>
  <r>
    <x v="11"/>
    <x v="11"/>
    <x v="2"/>
    <x v="2"/>
    <x v="566"/>
    <x v="566"/>
    <x v="0"/>
    <n v="50"/>
    <n v="4519.54"/>
  </r>
  <r>
    <x v="11"/>
    <x v="11"/>
    <x v="2"/>
    <x v="2"/>
    <x v="567"/>
    <x v="567"/>
    <x v="0"/>
    <n v="35"/>
    <n v="359.19"/>
  </r>
  <r>
    <x v="11"/>
    <x v="11"/>
    <x v="2"/>
    <x v="2"/>
    <x v="435"/>
    <x v="435"/>
    <x v="0"/>
    <n v="100"/>
    <n v="632.95000000000005"/>
  </r>
  <r>
    <x v="11"/>
    <x v="11"/>
    <x v="2"/>
    <x v="2"/>
    <x v="435"/>
    <x v="435"/>
    <x v="0"/>
    <n v="10"/>
    <n v="63.3"/>
  </r>
  <r>
    <x v="11"/>
    <x v="11"/>
    <x v="2"/>
    <x v="2"/>
    <x v="179"/>
    <x v="179"/>
    <x v="0"/>
    <n v="200"/>
    <n v="5552.91"/>
  </r>
  <r>
    <x v="11"/>
    <x v="11"/>
    <x v="2"/>
    <x v="2"/>
    <x v="568"/>
    <x v="568"/>
    <x v="2"/>
    <n v="20"/>
    <n v="1044.1400000000001"/>
  </r>
  <r>
    <x v="11"/>
    <x v="11"/>
    <x v="2"/>
    <x v="2"/>
    <x v="569"/>
    <x v="569"/>
    <x v="2"/>
    <n v="53"/>
    <n v="4911.6400000000003"/>
  </r>
  <r>
    <x v="11"/>
    <x v="11"/>
    <x v="2"/>
    <x v="2"/>
    <x v="570"/>
    <x v="570"/>
    <x v="2"/>
    <n v="10"/>
    <n v="717.9"/>
  </r>
  <r>
    <x v="11"/>
    <x v="11"/>
    <x v="2"/>
    <x v="2"/>
    <x v="571"/>
    <x v="571"/>
    <x v="2"/>
    <n v="50"/>
    <n v="59.67"/>
  </r>
  <r>
    <x v="11"/>
    <x v="11"/>
    <x v="2"/>
    <x v="2"/>
    <x v="571"/>
    <x v="571"/>
    <x v="2"/>
    <n v="50"/>
    <n v="59.67"/>
  </r>
  <r>
    <x v="11"/>
    <x v="11"/>
    <x v="2"/>
    <x v="2"/>
    <x v="571"/>
    <x v="571"/>
    <x v="2"/>
    <n v="50"/>
    <n v="59.66"/>
  </r>
  <r>
    <x v="11"/>
    <x v="11"/>
    <x v="2"/>
    <x v="2"/>
    <x v="571"/>
    <x v="571"/>
    <x v="2"/>
    <n v="100"/>
    <n v="108"/>
  </r>
  <r>
    <x v="11"/>
    <x v="11"/>
    <x v="2"/>
    <x v="2"/>
    <x v="437"/>
    <x v="437"/>
    <x v="2"/>
    <n v="20"/>
    <n v="1547.65"/>
  </r>
  <r>
    <x v="11"/>
    <x v="11"/>
    <x v="2"/>
    <x v="2"/>
    <x v="437"/>
    <x v="437"/>
    <x v="2"/>
    <n v="10"/>
    <n v="510.35"/>
  </r>
  <r>
    <x v="11"/>
    <x v="11"/>
    <x v="2"/>
    <x v="2"/>
    <x v="572"/>
    <x v="572"/>
    <x v="8"/>
    <n v="1"/>
    <n v="115.29"/>
  </r>
  <r>
    <x v="11"/>
    <x v="11"/>
    <x v="2"/>
    <x v="2"/>
    <x v="572"/>
    <x v="572"/>
    <x v="8"/>
    <n v="2"/>
    <n v="424.8"/>
  </r>
  <r>
    <x v="11"/>
    <x v="11"/>
    <x v="2"/>
    <x v="2"/>
    <x v="572"/>
    <x v="572"/>
    <x v="8"/>
    <n v="3"/>
    <n v="637.20000000000005"/>
  </r>
  <r>
    <x v="11"/>
    <x v="11"/>
    <x v="2"/>
    <x v="2"/>
    <x v="573"/>
    <x v="573"/>
    <x v="6"/>
    <n v="10"/>
    <n v="816.67"/>
  </r>
  <r>
    <x v="11"/>
    <x v="11"/>
    <x v="2"/>
    <x v="2"/>
    <x v="574"/>
    <x v="574"/>
    <x v="0"/>
    <n v="50"/>
    <n v="5575"/>
  </r>
  <r>
    <x v="11"/>
    <x v="11"/>
    <x v="2"/>
    <x v="2"/>
    <x v="575"/>
    <x v="575"/>
    <x v="8"/>
    <n v="1"/>
    <n v="33.81"/>
  </r>
  <r>
    <x v="11"/>
    <x v="11"/>
    <x v="2"/>
    <x v="2"/>
    <x v="575"/>
    <x v="575"/>
    <x v="8"/>
    <n v="10"/>
    <n v="325.98"/>
  </r>
  <r>
    <x v="11"/>
    <x v="11"/>
    <x v="2"/>
    <x v="2"/>
    <x v="575"/>
    <x v="575"/>
    <x v="8"/>
    <n v="10"/>
    <n v="325.98"/>
  </r>
  <r>
    <x v="11"/>
    <x v="11"/>
    <x v="2"/>
    <x v="2"/>
    <x v="576"/>
    <x v="576"/>
    <x v="2"/>
    <n v="5"/>
    <n v="275"/>
  </r>
  <r>
    <x v="11"/>
    <x v="11"/>
    <x v="2"/>
    <x v="2"/>
    <x v="577"/>
    <x v="577"/>
    <x v="2"/>
    <n v="20"/>
    <n v="522.32000000000005"/>
  </r>
  <r>
    <x v="11"/>
    <x v="11"/>
    <x v="2"/>
    <x v="2"/>
    <x v="577"/>
    <x v="577"/>
    <x v="2"/>
    <n v="20"/>
    <n v="522.32000000000005"/>
  </r>
  <r>
    <x v="11"/>
    <x v="11"/>
    <x v="2"/>
    <x v="2"/>
    <x v="577"/>
    <x v="577"/>
    <x v="2"/>
    <n v="30"/>
    <n v="783.49"/>
  </r>
  <r>
    <x v="11"/>
    <x v="11"/>
    <x v="2"/>
    <x v="2"/>
    <x v="577"/>
    <x v="577"/>
    <x v="2"/>
    <n v="20"/>
    <n v="522.32000000000005"/>
  </r>
  <r>
    <x v="11"/>
    <x v="11"/>
    <x v="2"/>
    <x v="2"/>
    <x v="578"/>
    <x v="578"/>
    <x v="2"/>
    <n v="30"/>
    <n v="921.3"/>
  </r>
  <r>
    <x v="11"/>
    <x v="11"/>
    <x v="2"/>
    <x v="2"/>
    <x v="578"/>
    <x v="578"/>
    <x v="2"/>
    <n v="10"/>
    <n v="307.10000000000002"/>
  </r>
  <r>
    <x v="11"/>
    <x v="11"/>
    <x v="2"/>
    <x v="2"/>
    <x v="578"/>
    <x v="578"/>
    <x v="2"/>
    <n v="20"/>
    <n v="590.94000000000005"/>
  </r>
  <r>
    <x v="11"/>
    <x v="11"/>
    <x v="2"/>
    <x v="2"/>
    <x v="443"/>
    <x v="443"/>
    <x v="2"/>
    <n v="30"/>
    <n v="268.08999999999997"/>
  </r>
  <r>
    <x v="11"/>
    <x v="11"/>
    <x v="2"/>
    <x v="2"/>
    <x v="443"/>
    <x v="443"/>
    <x v="2"/>
    <n v="20"/>
    <n v="174.14"/>
  </r>
  <r>
    <x v="11"/>
    <x v="11"/>
    <x v="2"/>
    <x v="2"/>
    <x v="443"/>
    <x v="443"/>
    <x v="2"/>
    <n v="1"/>
    <n v="8.7100000000000009"/>
  </r>
  <r>
    <x v="11"/>
    <x v="11"/>
    <x v="2"/>
    <x v="2"/>
    <x v="443"/>
    <x v="443"/>
    <x v="2"/>
    <n v="9"/>
    <n v="77.790000000000006"/>
  </r>
  <r>
    <x v="11"/>
    <x v="11"/>
    <x v="2"/>
    <x v="2"/>
    <x v="445"/>
    <x v="445"/>
    <x v="2"/>
    <n v="40"/>
    <n v="404.39"/>
  </r>
  <r>
    <x v="11"/>
    <x v="11"/>
    <x v="2"/>
    <x v="2"/>
    <x v="445"/>
    <x v="445"/>
    <x v="2"/>
    <n v="40"/>
    <n v="384.4"/>
  </r>
  <r>
    <x v="11"/>
    <x v="11"/>
    <x v="2"/>
    <x v="2"/>
    <x v="445"/>
    <x v="445"/>
    <x v="2"/>
    <n v="20"/>
    <n v="192.2"/>
  </r>
  <r>
    <x v="11"/>
    <x v="11"/>
    <x v="2"/>
    <x v="2"/>
    <x v="445"/>
    <x v="445"/>
    <x v="2"/>
    <n v="40"/>
    <n v="377.59"/>
  </r>
  <r>
    <x v="11"/>
    <x v="11"/>
    <x v="2"/>
    <x v="2"/>
    <x v="579"/>
    <x v="579"/>
    <x v="2"/>
    <n v="6"/>
    <n v="24.48"/>
  </r>
  <r>
    <x v="11"/>
    <x v="11"/>
    <x v="2"/>
    <x v="2"/>
    <x v="579"/>
    <x v="579"/>
    <x v="2"/>
    <n v="150"/>
    <n v="612"/>
  </r>
  <r>
    <x v="11"/>
    <x v="11"/>
    <x v="2"/>
    <x v="2"/>
    <x v="579"/>
    <x v="579"/>
    <x v="2"/>
    <n v="72"/>
    <n v="293.76"/>
  </r>
  <r>
    <x v="11"/>
    <x v="11"/>
    <x v="2"/>
    <x v="2"/>
    <x v="579"/>
    <x v="579"/>
    <x v="2"/>
    <n v="100"/>
    <n v="474.73"/>
  </r>
  <r>
    <x v="11"/>
    <x v="11"/>
    <x v="2"/>
    <x v="2"/>
    <x v="579"/>
    <x v="579"/>
    <x v="2"/>
    <n v="22"/>
    <n v="102.21"/>
  </r>
  <r>
    <x v="11"/>
    <x v="11"/>
    <x v="2"/>
    <x v="2"/>
    <x v="580"/>
    <x v="580"/>
    <x v="2"/>
    <n v="1"/>
    <n v="1133.81"/>
  </r>
  <r>
    <x v="11"/>
    <x v="11"/>
    <x v="2"/>
    <x v="2"/>
    <x v="581"/>
    <x v="581"/>
    <x v="2"/>
    <n v="200"/>
    <n v="247.97"/>
  </r>
  <r>
    <x v="11"/>
    <x v="11"/>
    <x v="2"/>
    <x v="2"/>
    <x v="582"/>
    <x v="582"/>
    <x v="2"/>
    <n v="200"/>
    <n v="188"/>
  </r>
  <r>
    <x v="11"/>
    <x v="11"/>
    <x v="2"/>
    <x v="2"/>
    <x v="582"/>
    <x v="582"/>
    <x v="2"/>
    <n v="300"/>
    <n v="216"/>
  </r>
  <r>
    <x v="11"/>
    <x v="11"/>
    <x v="2"/>
    <x v="2"/>
    <x v="583"/>
    <x v="583"/>
    <x v="0"/>
    <n v="250"/>
    <n v="8021.35"/>
  </r>
  <r>
    <x v="11"/>
    <x v="11"/>
    <x v="2"/>
    <x v="2"/>
    <x v="584"/>
    <x v="584"/>
    <x v="0"/>
    <n v="50"/>
    <n v="4092.5"/>
  </r>
  <r>
    <x v="11"/>
    <x v="11"/>
    <x v="2"/>
    <x v="2"/>
    <x v="446"/>
    <x v="446"/>
    <x v="2"/>
    <n v="30"/>
    <n v="1088.22"/>
  </r>
  <r>
    <x v="11"/>
    <x v="11"/>
    <x v="2"/>
    <x v="2"/>
    <x v="585"/>
    <x v="585"/>
    <x v="2"/>
    <n v="4"/>
    <n v="4257.04"/>
  </r>
  <r>
    <x v="11"/>
    <x v="11"/>
    <x v="2"/>
    <x v="2"/>
    <x v="586"/>
    <x v="586"/>
    <x v="2"/>
    <n v="1"/>
    <n v="1706.22"/>
  </r>
  <r>
    <x v="11"/>
    <x v="11"/>
    <x v="2"/>
    <x v="2"/>
    <x v="306"/>
    <x v="306"/>
    <x v="12"/>
    <n v="10"/>
    <n v="998.26"/>
  </r>
  <r>
    <x v="11"/>
    <x v="11"/>
    <x v="2"/>
    <x v="2"/>
    <x v="587"/>
    <x v="587"/>
    <x v="2"/>
    <n v="3"/>
    <n v="5044.62"/>
  </r>
  <r>
    <x v="11"/>
    <x v="11"/>
    <x v="2"/>
    <x v="2"/>
    <x v="588"/>
    <x v="588"/>
    <x v="2"/>
    <n v="8"/>
    <n v="1206.79"/>
  </r>
  <r>
    <x v="11"/>
    <x v="11"/>
    <x v="2"/>
    <x v="2"/>
    <x v="589"/>
    <x v="589"/>
    <x v="2"/>
    <n v="10"/>
    <n v="78.599999999999994"/>
  </r>
  <r>
    <x v="11"/>
    <x v="11"/>
    <x v="2"/>
    <x v="2"/>
    <x v="590"/>
    <x v="590"/>
    <x v="8"/>
    <n v="2"/>
    <n v="290"/>
  </r>
  <r>
    <x v="11"/>
    <x v="11"/>
    <x v="2"/>
    <x v="2"/>
    <x v="590"/>
    <x v="590"/>
    <x v="8"/>
    <n v="1"/>
    <n v="144.69"/>
  </r>
  <r>
    <x v="11"/>
    <x v="11"/>
    <x v="2"/>
    <x v="2"/>
    <x v="591"/>
    <x v="591"/>
    <x v="8"/>
    <n v="1"/>
    <n v="49.14"/>
  </r>
  <r>
    <x v="11"/>
    <x v="11"/>
    <x v="2"/>
    <x v="2"/>
    <x v="592"/>
    <x v="592"/>
    <x v="0"/>
    <n v="40"/>
    <n v="585.20000000000005"/>
  </r>
  <r>
    <x v="11"/>
    <x v="11"/>
    <x v="2"/>
    <x v="2"/>
    <x v="593"/>
    <x v="593"/>
    <x v="8"/>
    <n v="2"/>
    <n v="302.26"/>
  </r>
  <r>
    <x v="11"/>
    <x v="11"/>
    <x v="2"/>
    <x v="2"/>
    <x v="593"/>
    <x v="593"/>
    <x v="8"/>
    <n v="10"/>
    <n v="2166.06"/>
  </r>
  <r>
    <x v="11"/>
    <x v="11"/>
    <x v="2"/>
    <x v="2"/>
    <x v="594"/>
    <x v="594"/>
    <x v="8"/>
    <n v="1"/>
    <n v="452.38"/>
  </r>
  <r>
    <x v="11"/>
    <x v="11"/>
    <x v="2"/>
    <x v="2"/>
    <x v="594"/>
    <x v="594"/>
    <x v="8"/>
    <n v="5"/>
    <n v="1951.99"/>
  </r>
  <r>
    <x v="11"/>
    <x v="11"/>
    <x v="2"/>
    <x v="2"/>
    <x v="595"/>
    <x v="595"/>
    <x v="2"/>
    <n v="5"/>
    <n v="669.1"/>
  </r>
  <r>
    <x v="11"/>
    <x v="11"/>
    <x v="2"/>
    <x v="2"/>
    <x v="595"/>
    <x v="595"/>
    <x v="2"/>
    <n v="5"/>
    <n v="669.1"/>
  </r>
  <r>
    <x v="11"/>
    <x v="11"/>
    <x v="2"/>
    <x v="2"/>
    <x v="596"/>
    <x v="596"/>
    <x v="2"/>
    <n v="10"/>
    <n v="5128.0600000000004"/>
  </r>
  <r>
    <x v="11"/>
    <x v="11"/>
    <x v="2"/>
    <x v="2"/>
    <x v="597"/>
    <x v="597"/>
    <x v="2"/>
    <n v="8"/>
    <n v="1308.92"/>
  </r>
  <r>
    <x v="11"/>
    <x v="11"/>
    <x v="2"/>
    <x v="2"/>
    <x v="597"/>
    <x v="597"/>
    <x v="2"/>
    <n v="10"/>
    <n v="1636.15"/>
  </r>
  <r>
    <x v="11"/>
    <x v="11"/>
    <x v="2"/>
    <x v="2"/>
    <x v="598"/>
    <x v="598"/>
    <x v="2"/>
    <n v="2"/>
    <n v="193.6"/>
  </r>
  <r>
    <x v="11"/>
    <x v="11"/>
    <x v="2"/>
    <x v="2"/>
    <x v="599"/>
    <x v="599"/>
    <x v="0"/>
    <n v="200"/>
    <n v="1340"/>
  </r>
  <r>
    <x v="11"/>
    <x v="11"/>
    <x v="2"/>
    <x v="2"/>
    <x v="600"/>
    <x v="600"/>
    <x v="2"/>
    <n v="1"/>
    <n v="1270"/>
  </r>
  <r>
    <x v="11"/>
    <x v="11"/>
    <x v="2"/>
    <x v="2"/>
    <x v="600"/>
    <x v="600"/>
    <x v="2"/>
    <n v="2"/>
    <n v="2917.37"/>
  </r>
  <r>
    <x v="11"/>
    <x v="11"/>
    <x v="2"/>
    <x v="2"/>
    <x v="600"/>
    <x v="600"/>
    <x v="2"/>
    <n v="4"/>
    <n v="5868.26"/>
  </r>
  <r>
    <x v="11"/>
    <x v="11"/>
    <x v="2"/>
    <x v="2"/>
    <x v="601"/>
    <x v="601"/>
    <x v="8"/>
    <n v="1"/>
    <n v="113.22"/>
  </r>
  <r>
    <x v="11"/>
    <x v="11"/>
    <x v="2"/>
    <x v="2"/>
    <x v="601"/>
    <x v="601"/>
    <x v="8"/>
    <n v="3"/>
    <n v="358.75"/>
  </r>
  <r>
    <x v="11"/>
    <x v="11"/>
    <x v="2"/>
    <x v="2"/>
    <x v="601"/>
    <x v="601"/>
    <x v="8"/>
    <n v="2"/>
    <n v="239.16"/>
  </r>
  <r>
    <x v="11"/>
    <x v="11"/>
    <x v="2"/>
    <x v="2"/>
    <x v="601"/>
    <x v="601"/>
    <x v="8"/>
    <n v="3"/>
    <n v="358.75"/>
  </r>
  <r>
    <x v="11"/>
    <x v="11"/>
    <x v="2"/>
    <x v="2"/>
    <x v="602"/>
    <x v="602"/>
    <x v="3"/>
    <n v="2.6"/>
    <n v="287.08999999999997"/>
  </r>
  <r>
    <x v="11"/>
    <x v="11"/>
    <x v="2"/>
    <x v="2"/>
    <x v="602"/>
    <x v="602"/>
    <x v="3"/>
    <n v="0.4"/>
    <n v="44.17"/>
  </r>
  <r>
    <x v="11"/>
    <x v="11"/>
    <x v="2"/>
    <x v="2"/>
    <x v="602"/>
    <x v="602"/>
    <x v="3"/>
    <n v="2.2000000000000002"/>
    <n v="242.92"/>
  </r>
  <r>
    <x v="11"/>
    <x v="11"/>
    <x v="2"/>
    <x v="2"/>
    <x v="603"/>
    <x v="603"/>
    <x v="3"/>
    <n v="2.6"/>
    <n v="271.45"/>
  </r>
  <r>
    <x v="11"/>
    <x v="11"/>
    <x v="2"/>
    <x v="2"/>
    <x v="604"/>
    <x v="604"/>
    <x v="3"/>
    <n v="2.6"/>
    <n v="277.58999999999997"/>
  </r>
  <r>
    <x v="11"/>
    <x v="11"/>
    <x v="2"/>
    <x v="2"/>
    <x v="604"/>
    <x v="604"/>
    <x v="3"/>
    <n v="0.4"/>
    <n v="43.42"/>
  </r>
  <r>
    <x v="11"/>
    <x v="11"/>
    <x v="2"/>
    <x v="2"/>
    <x v="604"/>
    <x v="604"/>
    <x v="3"/>
    <n v="2.1"/>
    <n v="227.93"/>
  </r>
  <r>
    <x v="11"/>
    <x v="11"/>
    <x v="2"/>
    <x v="2"/>
    <x v="605"/>
    <x v="605"/>
    <x v="3"/>
    <n v="2.5"/>
    <n v="265"/>
  </r>
  <r>
    <x v="11"/>
    <x v="11"/>
    <x v="2"/>
    <x v="2"/>
    <x v="23"/>
    <x v="23"/>
    <x v="3"/>
    <n v="1"/>
    <n v="107.71"/>
  </r>
  <r>
    <x v="11"/>
    <x v="11"/>
    <x v="2"/>
    <x v="2"/>
    <x v="23"/>
    <x v="23"/>
    <x v="3"/>
    <n v="1"/>
    <n v="107.71"/>
  </r>
  <r>
    <x v="11"/>
    <x v="11"/>
    <x v="2"/>
    <x v="2"/>
    <x v="23"/>
    <x v="23"/>
    <x v="3"/>
    <n v="0.4"/>
    <n v="43.08"/>
  </r>
  <r>
    <x v="11"/>
    <x v="11"/>
    <x v="2"/>
    <x v="2"/>
    <x v="23"/>
    <x v="23"/>
    <x v="3"/>
    <n v="1"/>
    <n v="107.71"/>
  </r>
  <r>
    <x v="11"/>
    <x v="11"/>
    <x v="2"/>
    <x v="2"/>
    <x v="24"/>
    <x v="24"/>
    <x v="2"/>
    <n v="50"/>
    <n v="2052.91"/>
  </r>
  <r>
    <x v="11"/>
    <x v="11"/>
    <x v="2"/>
    <x v="2"/>
    <x v="24"/>
    <x v="24"/>
    <x v="2"/>
    <n v="50"/>
    <n v="2058.64"/>
  </r>
  <r>
    <x v="11"/>
    <x v="11"/>
    <x v="2"/>
    <x v="2"/>
    <x v="24"/>
    <x v="24"/>
    <x v="2"/>
    <n v="200"/>
    <n v="7494.78"/>
  </r>
  <r>
    <x v="11"/>
    <x v="11"/>
    <x v="2"/>
    <x v="2"/>
    <x v="24"/>
    <x v="24"/>
    <x v="2"/>
    <n v="200"/>
    <n v="7358.32"/>
  </r>
  <r>
    <x v="11"/>
    <x v="11"/>
    <x v="2"/>
    <x v="2"/>
    <x v="228"/>
    <x v="228"/>
    <x v="2"/>
    <n v="1"/>
    <n v="1973.63"/>
  </r>
  <r>
    <x v="11"/>
    <x v="11"/>
    <x v="2"/>
    <x v="2"/>
    <x v="606"/>
    <x v="606"/>
    <x v="2"/>
    <n v="30"/>
    <n v="1983"/>
  </r>
  <r>
    <x v="11"/>
    <x v="11"/>
    <x v="2"/>
    <x v="2"/>
    <x v="27"/>
    <x v="27"/>
    <x v="2"/>
    <n v="30"/>
    <n v="2211.2399999999998"/>
  </r>
  <r>
    <x v="11"/>
    <x v="11"/>
    <x v="2"/>
    <x v="2"/>
    <x v="27"/>
    <x v="27"/>
    <x v="2"/>
    <n v="5"/>
    <n v="345.48"/>
  </r>
  <r>
    <x v="11"/>
    <x v="11"/>
    <x v="2"/>
    <x v="2"/>
    <x v="28"/>
    <x v="28"/>
    <x v="2"/>
    <n v="20"/>
    <n v="1572.27"/>
  </r>
  <r>
    <x v="11"/>
    <x v="11"/>
    <x v="2"/>
    <x v="2"/>
    <x v="28"/>
    <x v="28"/>
    <x v="2"/>
    <n v="10"/>
    <n v="630.5"/>
  </r>
  <r>
    <x v="11"/>
    <x v="11"/>
    <x v="2"/>
    <x v="2"/>
    <x v="28"/>
    <x v="28"/>
    <x v="2"/>
    <n v="10"/>
    <n v="623.95000000000005"/>
  </r>
  <r>
    <x v="11"/>
    <x v="11"/>
    <x v="2"/>
    <x v="2"/>
    <x v="607"/>
    <x v="607"/>
    <x v="2"/>
    <n v="10"/>
    <n v="96.7"/>
  </r>
  <r>
    <x v="11"/>
    <x v="11"/>
    <x v="2"/>
    <x v="2"/>
    <x v="608"/>
    <x v="608"/>
    <x v="2"/>
    <n v="10"/>
    <n v="107.3"/>
  </r>
  <r>
    <x v="11"/>
    <x v="11"/>
    <x v="2"/>
    <x v="2"/>
    <x v="457"/>
    <x v="457"/>
    <x v="2"/>
    <n v="10"/>
    <n v="299.3"/>
  </r>
  <r>
    <x v="11"/>
    <x v="11"/>
    <x v="2"/>
    <x v="2"/>
    <x v="609"/>
    <x v="609"/>
    <x v="2"/>
    <n v="4"/>
    <n v="532.4"/>
  </r>
  <r>
    <x v="11"/>
    <x v="11"/>
    <x v="2"/>
    <x v="2"/>
    <x v="610"/>
    <x v="610"/>
    <x v="2"/>
    <n v="1"/>
    <n v="413.65"/>
  </r>
  <r>
    <x v="11"/>
    <x v="11"/>
    <x v="2"/>
    <x v="2"/>
    <x v="30"/>
    <x v="30"/>
    <x v="2"/>
    <n v="20"/>
    <n v="3267.42"/>
  </r>
  <r>
    <x v="11"/>
    <x v="11"/>
    <x v="2"/>
    <x v="2"/>
    <x v="30"/>
    <x v="30"/>
    <x v="2"/>
    <n v="20"/>
    <n v="3267.42"/>
  </r>
  <r>
    <x v="11"/>
    <x v="11"/>
    <x v="2"/>
    <x v="2"/>
    <x v="363"/>
    <x v="363"/>
    <x v="2"/>
    <n v="18"/>
    <n v="1035.7"/>
  </r>
  <r>
    <x v="11"/>
    <x v="11"/>
    <x v="2"/>
    <x v="2"/>
    <x v="363"/>
    <x v="363"/>
    <x v="2"/>
    <n v="2"/>
    <n v="114.72"/>
  </r>
  <r>
    <x v="11"/>
    <x v="11"/>
    <x v="2"/>
    <x v="2"/>
    <x v="364"/>
    <x v="364"/>
    <x v="2"/>
    <n v="2"/>
    <n v="115.79"/>
  </r>
  <r>
    <x v="11"/>
    <x v="11"/>
    <x v="2"/>
    <x v="2"/>
    <x v="364"/>
    <x v="364"/>
    <x v="2"/>
    <n v="8"/>
    <n v="463.16"/>
  </r>
  <r>
    <x v="11"/>
    <x v="11"/>
    <x v="2"/>
    <x v="2"/>
    <x v="611"/>
    <x v="611"/>
    <x v="2"/>
    <n v="10"/>
    <n v="530.32000000000005"/>
  </r>
  <r>
    <x v="11"/>
    <x v="11"/>
    <x v="2"/>
    <x v="2"/>
    <x v="612"/>
    <x v="612"/>
    <x v="2"/>
    <n v="10"/>
    <n v="600"/>
  </r>
  <r>
    <x v="11"/>
    <x v="11"/>
    <x v="2"/>
    <x v="2"/>
    <x v="613"/>
    <x v="613"/>
    <x v="0"/>
    <n v="20"/>
    <n v="1713.86"/>
  </r>
  <r>
    <x v="11"/>
    <x v="11"/>
    <x v="2"/>
    <x v="2"/>
    <x v="614"/>
    <x v="614"/>
    <x v="0"/>
    <n v="35"/>
    <n v="7175"/>
  </r>
  <r>
    <x v="11"/>
    <x v="11"/>
    <x v="2"/>
    <x v="2"/>
    <x v="614"/>
    <x v="614"/>
    <x v="0"/>
    <n v="35"/>
    <n v="7175"/>
  </r>
  <r>
    <x v="11"/>
    <x v="11"/>
    <x v="2"/>
    <x v="2"/>
    <x v="614"/>
    <x v="614"/>
    <x v="0"/>
    <n v="78"/>
    <n v="15990"/>
  </r>
  <r>
    <x v="11"/>
    <x v="11"/>
    <x v="2"/>
    <x v="2"/>
    <x v="615"/>
    <x v="615"/>
    <x v="0"/>
    <n v="18"/>
    <n v="2229.48"/>
  </r>
  <r>
    <x v="11"/>
    <x v="11"/>
    <x v="3"/>
    <x v="3"/>
    <x v="616"/>
    <x v="616"/>
    <x v="2"/>
    <n v="6"/>
    <n v="1045.8399999999999"/>
  </r>
  <r>
    <x v="11"/>
    <x v="11"/>
    <x v="3"/>
    <x v="3"/>
    <x v="617"/>
    <x v="617"/>
    <x v="2"/>
    <n v="2"/>
    <n v="1867.92"/>
  </r>
  <r>
    <x v="11"/>
    <x v="11"/>
    <x v="3"/>
    <x v="3"/>
    <x v="466"/>
    <x v="466"/>
    <x v="2"/>
    <n v="6"/>
    <n v="1163.08"/>
  </r>
  <r>
    <x v="11"/>
    <x v="11"/>
    <x v="3"/>
    <x v="3"/>
    <x v="618"/>
    <x v="618"/>
    <x v="2"/>
    <n v="3"/>
    <n v="16022.41"/>
  </r>
  <r>
    <x v="11"/>
    <x v="11"/>
    <x v="3"/>
    <x v="3"/>
    <x v="619"/>
    <x v="619"/>
    <x v="2"/>
    <n v="1"/>
    <n v="123"/>
  </r>
  <r>
    <x v="11"/>
    <x v="11"/>
    <x v="3"/>
    <x v="3"/>
    <x v="620"/>
    <x v="620"/>
    <x v="2"/>
    <n v="1"/>
    <n v="819.9"/>
  </r>
  <r>
    <x v="11"/>
    <x v="11"/>
    <x v="3"/>
    <x v="3"/>
    <x v="621"/>
    <x v="621"/>
    <x v="2"/>
    <n v="1"/>
    <n v="4697.66"/>
  </r>
  <r>
    <x v="11"/>
    <x v="11"/>
    <x v="3"/>
    <x v="3"/>
    <x v="622"/>
    <x v="622"/>
    <x v="2"/>
    <n v="3"/>
    <n v="923.57"/>
  </r>
  <r>
    <x v="11"/>
    <x v="11"/>
    <x v="3"/>
    <x v="3"/>
    <x v="623"/>
    <x v="623"/>
    <x v="2"/>
    <n v="12"/>
    <n v="2927.69"/>
  </r>
  <r>
    <x v="11"/>
    <x v="11"/>
    <x v="3"/>
    <x v="3"/>
    <x v="624"/>
    <x v="624"/>
    <x v="2"/>
    <n v="3"/>
    <n v="1350.42"/>
  </r>
  <r>
    <x v="11"/>
    <x v="11"/>
    <x v="3"/>
    <x v="3"/>
    <x v="625"/>
    <x v="625"/>
    <x v="2"/>
    <n v="2"/>
    <n v="608.49"/>
  </r>
  <r>
    <x v="11"/>
    <x v="11"/>
    <x v="3"/>
    <x v="3"/>
    <x v="625"/>
    <x v="625"/>
    <x v="2"/>
    <n v="1"/>
    <n v="303.95999999999998"/>
  </r>
  <r>
    <x v="11"/>
    <x v="11"/>
    <x v="3"/>
    <x v="3"/>
    <x v="626"/>
    <x v="626"/>
    <x v="2"/>
    <n v="2"/>
    <n v="1566"/>
  </r>
  <r>
    <x v="11"/>
    <x v="11"/>
    <x v="3"/>
    <x v="3"/>
    <x v="476"/>
    <x v="476"/>
    <x v="2"/>
    <n v="20"/>
    <n v="324.69"/>
  </r>
  <r>
    <x v="11"/>
    <x v="11"/>
    <x v="3"/>
    <x v="3"/>
    <x v="476"/>
    <x v="476"/>
    <x v="2"/>
    <n v="10"/>
    <n v="162.34"/>
  </r>
  <r>
    <x v="11"/>
    <x v="11"/>
    <x v="3"/>
    <x v="3"/>
    <x v="476"/>
    <x v="476"/>
    <x v="2"/>
    <n v="15"/>
    <n v="250.11"/>
  </r>
  <r>
    <x v="11"/>
    <x v="11"/>
    <x v="3"/>
    <x v="3"/>
    <x v="627"/>
    <x v="627"/>
    <x v="8"/>
    <n v="2"/>
    <n v="262.5"/>
  </r>
  <r>
    <x v="11"/>
    <x v="11"/>
    <x v="3"/>
    <x v="3"/>
    <x v="628"/>
    <x v="628"/>
    <x v="2"/>
    <n v="10"/>
    <n v="394.32"/>
  </r>
  <r>
    <x v="11"/>
    <x v="11"/>
    <x v="3"/>
    <x v="3"/>
    <x v="628"/>
    <x v="628"/>
    <x v="2"/>
    <n v="10"/>
    <n v="387.21"/>
  </r>
  <r>
    <x v="11"/>
    <x v="11"/>
    <x v="3"/>
    <x v="3"/>
    <x v="628"/>
    <x v="628"/>
    <x v="2"/>
    <n v="20"/>
    <n v="833.3"/>
  </r>
  <r>
    <x v="11"/>
    <x v="11"/>
    <x v="3"/>
    <x v="3"/>
    <x v="629"/>
    <x v="629"/>
    <x v="2"/>
    <n v="2"/>
    <n v="849.46"/>
  </r>
  <r>
    <x v="11"/>
    <x v="11"/>
    <x v="3"/>
    <x v="3"/>
    <x v="630"/>
    <x v="630"/>
    <x v="2"/>
    <n v="1"/>
    <n v="954"/>
  </r>
  <r>
    <x v="11"/>
    <x v="11"/>
    <x v="3"/>
    <x v="3"/>
    <x v="630"/>
    <x v="630"/>
    <x v="2"/>
    <n v="1"/>
    <n v="963"/>
  </r>
  <r>
    <x v="11"/>
    <x v="11"/>
    <x v="3"/>
    <x v="3"/>
    <x v="631"/>
    <x v="631"/>
    <x v="2"/>
    <n v="1"/>
    <n v="940"/>
  </r>
  <r>
    <x v="11"/>
    <x v="11"/>
    <x v="3"/>
    <x v="3"/>
    <x v="632"/>
    <x v="632"/>
    <x v="2"/>
    <n v="2"/>
    <n v="1727.26"/>
  </r>
  <r>
    <x v="11"/>
    <x v="11"/>
    <x v="3"/>
    <x v="3"/>
    <x v="632"/>
    <x v="632"/>
    <x v="2"/>
    <n v="1"/>
    <n v="863.63"/>
  </r>
  <r>
    <x v="11"/>
    <x v="11"/>
    <x v="3"/>
    <x v="3"/>
    <x v="633"/>
    <x v="633"/>
    <x v="2"/>
    <n v="1"/>
    <n v="235.07"/>
  </r>
  <r>
    <x v="11"/>
    <x v="11"/>
    <x v="3"/>
    <x v="3"/>
    <x v="633"/>
    <x v="633"/>
    <x v="2"/>
    <n v="1"/>
    <n v="235.07"/>
  </r>
  <r>
    <x v="11"/>
    <x v="11"/>
    <x v="3"/>
    <x v="3"/>
    <x v="353"/>
    <x v="353"/>
    <x v="2"/>
    <n v="1"/>
    <n v="135.84"/>
  </r>
  <r>
    <x v="11"/>
    <x v="11"/>
    <x v="3"/>
    <x v="3"/>
    <x v="353"/>
    <x v="353"/>
    <x v="2"/>
    <n v="2"/>
    <n v="271.67"/>
  </r>
  <r>
    <x v="11"/>
    <x v="11"/>
    <x v="3"/>
    <x v="3"/>
    <x v="634"/>
    <x v="634"/>
    <x v="2"/>
    <n v="1"/>
    <n v="631.29"/>
  </r>
  <r>
    <x v="11"/>
    <x v="11"/>
    <x v="3"/>
    <x v="3"/>
    <x v="635"/>
    <x v="635"/>
    <x v="2"/>
    <n v="50"/>
    <n v="89.82"/>
  </r>
  <r>
    <x v="11"/>
    <x v="11"/>
    <x v="3"/>
    <x v="3"/>
    <x v="636"/>
    <x v="636"/>
    <x v="2"/>
    <n v="3"/>
    <n v="10285.950000000001"/>
  </r>
  <r>
    <x v="11"/>
    <x v="11"/>
    <x v="3"/>
    <x v="3"/>
    <x v="636"/>
    <x v="636"/>
    <x v="2"/>
    <n v="3"/>
    <n v="10356.39"/>
  </r>
  <r>
    <x v="11"/>
    <x v="11"/>
    <x v="3"/>
    <x v="3"/>
    <x v="637"/>
    <x v="637"/>
    <x v="2"/>
    <n v="1"/>
    <n v="1662.2"/>
  </r>
  <r>
    <x v="11"/>
    <x v="11"/>
    <x v="3"/>
    <x v="3"/>
    <x v="638"/>
    <x v="638"/>
    <x v="2"/>
    <n v="10"/>
    <n v="604.9"/>
  </r>
  <r>
    <x v="11"/>
    <x v="11"/>
    <x v="3"/>
    <x v="3"/>
    <x v="638"/>
    <x v="638"/>
    <x v="2"/>
    <n v="5"/>
    <n v="367.7"/>
  </r>
  <r>
    <x v="11"/>
    <x v="11"/>
    <x v="3"/>
    <x v="3"/>
    <x v="639"/>
    <x v="639"/>
    <x v="2"/>
    <n v="100"/>
    <n v="147"/>
  </r>
  <r>
    <x v="11"/>
    <x v="11"/>
    <x v="3"/>
    <x v="3"/>
    <x v="640"/>
    <x v="640"/>
    <x v="2"/>
    <n v="2"/>
    <n v="344.5"/>
  </r>
  <r>
    <x v="11"/>
    <x v="11"/>
    <x v="3"/>
    <x v="3"/>
    <x v="641"/>
    <x v="641"/>
    <x v="8"/>
    <n v="1"/>
    <n v="171.73"/>
  </r>
  <r>
    <x v="11"/>
    <x v="11"/>
    <x v="3"/>
    <x v="3"/>
    <x v="642"/>
    <x v="642"/>
    <x v="2"/>
    <n v="1"/>
    <n v="635.38"/>
  </r>
  <r>
    <x v="11"/>
    <x v="11"/>
    <x v="3"/>
    <x v="3"/>
    <x v="643"/>
    <x v="643"/>
    <x v="8"/>
    <n v="1"/>
    <n v="1595.97"/>
  </r>
  <r>
    <x v="11"/>
    <x v="11"/>
    <x v="3"/>
    <x v="3"/>
    <x v="643"/>
    <x v="643"/>
    <x v="8"/>
    <n v="1"/>
    <n v="1595.97"/>
  </r>
  <r>
    <x v="11"/>
    <x v="11"/>
    <x v="3"/>
    <x v="3"/>
    <x v="643"/>
    <x v="643"/>
    <x v="8"/>
    <n v="1"/>
    <n v="1425.7"/>
  </r>
  <r>
    <x v="11"/>
    <x v="11"/>
    <x v="3"/>
    <x v="3"/>
    <x v="644"/>
    <x v="644"/>
    <x v="2"/>
    <n v="2"/>
    <n v="1552.46"/>
  </r>
  <r>
    <x v="11"/>
    <x v="11"/>
    <x v="3"/>
    <x v="3"/>
    <x v="645"/>
    <x v="645"/>
    <x v="2"/>
    <n v="1"/>
    <n v="3441.87"/>
  </r>
  <r>
    <x v="11"/>
    <x v="11"/>
    <x v="3"/>
    <x v="3"/>
    <x v="646"/>
    <x v="646"/>
    <x v="2"/>
    <n v="2"/>
    <n v="1048.74"/>
  </r>
  <r>
    <x v="11"/>
    <x v="11"/>
    <x v="3"/>
    <x v="3"/>
    <x v="647"/>
    <x v="647"/>
    <x v="2"/>
    <n v="200"/>
    <n v="652"/>
  </r>
  <r>
    <x v="11"/>
    <x v="11"/>
    <x v="3"/>
    <x v="3"/>
    <x v="647"/>
    <x v="647"/>
    <x v="2"/>
    <n v="300"/>
    <n v="978"/>
  </r>
  <r>
    <x v="11"/>
    <x v="11"/>
    <x v="3"/>
    <x v="3"/>
    <x v="648"/>
    <x v="648"/>
    <x v="2"/>
    <n v="500"/>
    <n v="200"/>
  </r>
  <r>
    <x v="11"/>
    <x v="11"/>
    <x v="3"/>
    <x v="3"/>
    <x v="649"/>
    <x v="649"/>
    <x v="2"/>
    <n v="5"/>
    <n v="3063.55"/>
  </r>
  <r>
    <x v="11"/>
    <x v="11"/>
    <x v="3"/>
    <x v="3"/>
    <x v="649"/>
    <x v="649"/>
    <x v="2"/>
    <n v="2"/>
    <n v="1225.42"/>
  </r>
  <r>
    <x v="11"/>
    <x v="11"/>
    <x v="3"/>
    <x v="3"/>
    <x v="649"/>
    <x v="649"/>
    <x v="2"/>
    <n v="1"/>
    <n v="612.71"/>
  </r>
  <r>
    <x v="11"/>
    <x v="11"/>
    <x v="3"/>
    <x v="3"/>
    <x v="649"/>
    <x v="649"/>
    <x v="2"/>
    <n v="3"/>
    <n v="1838.13"/>
  </r>
  <r>
    <x v="11"/>
    <x v="11"/>
    <x v="3"/>
    <x v="3"/>
    <x v="650"/>
    <x v="650"/>
    <x v="2"/>
    <n v="1"/>
    <n v="9185.33"/>
  </r>
  <r>
    <x v="11"/>
    <x v="11"/>
    <x v="3"/>
    <x v="3"/>
    <x v="650"/>
    <x v="650"/>
    <x v="2"/>
    <n v="1"/>
    <n v="9185.34"/>
  </r>
  <r>
    <x v="11"/>
    <x v="11"/>
    <x v="3"/>
    <x v="3"/>
    <x v="651"/>
    <x v="651"/>
    <x v="2"/>
    <n v="2"/>
    <n v="2453.1999999999998"/>
  </r>
  <r>
    <x v="11"/>
    <x v="11"/>
    <x v="3"/>
    <x v="3"/>
    <x v="652"/>
    <x v="652"/>
    <x v="2"/>
    <n v="30"/>
    <n v="549.9"/>
  </r>
  <r>
    <x v="11"/>
    <x v="11"/>
    <x v="3"/>
    <x v="3"/>
    <x v="652"/>
    <x v="652"/>
    <x v="2"/>
    <n v="30"/>
    <n v="549.9"/>
  </r>
  <r>
    <x v="11"/>
    <x v="11"/>
    <x v="3"/>
    <x v="3"/>
    <x v="653"/>
    <x v="653"/>
    <x v="2"/>
    <n v="3"/>
    <n v="650.46"/>
  </r>
  <r>
    <x v="11"/>
    <x v="11"/>
    <x v="3"/>
    <x v="3"/>
    <x v="653"/>
    <x v="653"/>
    <x v="2"/>
    <n v="1"/>
    <n v="214"/>
  </r>
  <r>
    <x v="11"/>
    <x v="11"/>
    <x v="3"/>
    <x v="3"/>
    <x v="654"/>
    <x v="654"/>
    <x v="2"/>
    <n v="5"/>
    <n v="220"/>
  </r>
  <r>
    <x v="11"/>
    <x v="11"/>
    <x v="3"/>
    <x v="3"/>
    <x v="654"/>
    <x v="654"/>
    <x v="2"/>
    <n v="20"/>
    <n v="755.4"/>
  </r>
  <r>
    <x v="11"/>
    <x v="11"/>
    <x v="3"/>
    <x v="3"/>
    <x v="655"/>
    <x v="655"/>
    <x v="2"/>
    <n v="5"/>
    <n v="652.79999999999995"/>
  </r>
  <r>
    <x v="11"/>
    <x v="11"/>
    <x v="3"/>
    <x v="3"/>
    <x v="655"/>
    <x v="655"/>
    <x v="2"/>
    <n v="10"/>
    <n v="1117"/>
  </r>
  <r>
    <x v="11"/>
    <x v="11"/>
    <x v="3"/>
    <x v="3"/>
    <x v="656"/>
    <x v="656"/>
    <x v="8"/>
    <n v="1"/>
    <n v="1231"/>
  </r>
  <r>
    <x v="11"/>
    <x v="11"/>
    <x v="3"/>
    <x v="3"/>
    <x v="485"/>
    <x v="485"/>
    <x v="2"/>
    <n v="1"/>
    <n v="3949.1"/>
  </r>
  <r>
    <x v="11"/>
    <x v="11"/>
    <x v="3"/>
    <x v="3"/>
    <x v="657"/>
    <x v="657"/>
    <x v="2"/>
    <n v="1"/>
    <n v="1247.27"/>
  </r>
  <r>
    <x v="11"/>
    <x v="11"/>
    <x v="3"/>
    <x v="3"/>
    <x v="487"/>
    <x v="487"/>
    <x v="2"/>
    <n v="1"/>
    <n v="995"/>
  </r>
  <r>
    <x v="11"/>
    <x v="11"/>
    <x v="3"/>
    <x v="3"/>
    <x v="658"/>
    <x v="658"/>
    <x v="2"/>
    <n v="3"/>
    <n v="3546.3"/>
  </r>
  <r>
    <x v="11"/>
    <x v="11"/>
    <x v="3"/>
    <x v="3"/>
    <x v="659"/>
    <x v="659"/>
    <x v="2"/>
    <n v="1"/>
    <n v="1395.62"/>
  </r>
  <r>
    <x v="11"/>
    <x v="11"/>
    <x v="3"/>
    <x v="3"/>
    <x v="660"/>
    <x v="660"/>
    <x v="2"/>
    <n v="1"/>
    <n v="767.92"/>
  </r>
  <r>
    <x v="11"/>
    <x v="11"/>
    <x v="3"/>
    <x v="3"/>
    <x v="661"/>
    <x v="661"/>
    <x v="2"/>
    <n v="4"/>
    <n v="4053.32"/>
  </r>
  <r>
    <x v="11"/>
    <x v="11"/>
    <x v="3"/>
    <x v="3"/>
    <x v="538"/>
    <x v="538"/>
    <x v="2"/>
    <n v="10"/>
    <n v="204.83"/>
  </r>
  <r>
    <x v="11"/>
    <x v="11"/>
    <x v="3"/>
    <x v="3"/>
    <x v="538"/>
    <x v="538"/>
    <x v="2"/>
    <n v="10"/>
    <n v="172.2"/>
  </r>
  <r>
    <x v="11"/>
    <x v="11"/>
    <x v="3"/>
    <x v="3"/>
    <x v="662"/>
    <x v="662"/>
    <x v="2"/>
    <n v="10"/>
    <n v="3040"/>
  </r>
  <r>
    <x v="11"/>
    <x v="11"/>
    <x v="3"/>
    <x v="3"/>
    <x v="663"/>
    <x v="663"/>
    <x v="2"/>
    <n v="1"/>
    <n v="954.9"/>
  </r>
  <r>
    <x v="11"/>
    <x v="11"/>
    <x v="3"/>
    <x v="3"/>
    <x v="663"/>
    <x v="663"/>
    <x v="2"/>
    <n v="1"/>
    <n v="964"/>
  </r>
  <r>
    <x v="11"/>
    <x v="11"/>
    <x v="3"/>
    <x v="3"/>
    <x v="664"/>
    <x v="664"/>
    <x v="2"/>
    <n v="15"/>
    <n v="1428.9"/>
  </r>
  <r>
    <x v="11"/>
    <x v="11"/>
    <x v="3"/>
    <x v="3"/>
    <x v="664"/>
    <x v="664"/>
    <x v="2"/>
    <n v="10"/>
    <n v="952.6"/>
  </r>
  <r>
    <x v="11"/>
    <x v="11"/>
    <x v="3"/>
    <x v="3"/>
    <x v="664"/>
    <x v="664"/>
    <x v="2"/>
    <n v="5"/>
    <n v="476.3"/>
  </r>
  <r>
    <x v="11"/>
    <x v="11"/>
    <x v="3"/>
    <x v="3"/>
    <x v="664"/>
    <x v="664"/>
    <x v="2"/>
    <n v="5"/>
    <n v="476.3"/>
  </r>
  <r>
    <x v="11"/>
    <x v="11"/>
    <x v="3"/>
    <x v="3"/>
    <x v="665"/>
    <x v="665"/>
    <x v="2"/>
    <n v="1"/>
    <n v="1356.51"/>
  </r>
  <r>
    <x v="11"/>
    <x v="11"/>
    <x v="3"/>
    <x v="3"/>
    <x v="665"/>
    <x v="665"/>
    <x v="2"/>
    <n v="1"/>
    <n v="1356.5"/>
  </r>
  <r>
    <x v="11"/>
    <x v="11"/>
    <x v="3"/>
    <x v="3"/>
    <x v="666"/>
    <x v="666"/>
    <x v="2"/>
    <n v="5"/>
    <n v="210.86"/>
  </r>
  <r>
    <x v="11"/>
    <x v="11"/>
    <x v="3"/>
    <x v="3"/>
    <x v="666"/>
    <x v="666"/>
    <x v="2"/>
    <n v="5"/>
    <n v="210.86"/>
  </r>
  <r>
    <x v="11"/>
    <x v="11"/>
    <x v="3"/>
    <x v="3"/>
    <x v="667"/>
    <x v="667"/>
    <x v="2"/>
    <n v="10"/>
    <n v="365"/>
  </r>
  <r>
    <x v="11"/>
    <x v="11"/>
    <x v="3"/>
    <x v="3"/>
    <x v="668"/>
    <x v="668"/>
    <x v="2"/>
    <n v="2"/>
    <n v="4839.5600000000004"/>
  </r>
  <r>
    <x v="11"/>
    <x v="11"/>
    <x v="3"/>
    <x v="3"/>
    <x v="669"/>
    <x v="669"/>
    <x v="2"/>
    <n v="3"/>
    <n v="12000"/>
  </r>
  <r>
    <x v="11"/>
    <x v="11"/>
    <x v="3"/>
    <x v="3"/>
    <x v="670"/>
    <x v="670"/>
    <x v="2"/>
    <n v="25"/>
    <n v="1570.07"/>
  </r>
  <r>
    <x v="11"/>
    <x v="11"/>
    <x v="3"/>
    <x v="3"/>
    <x v="671"/>
    <x v="671"/>
    <x v="2"/>
    <n v="1"/>
    <n v="1977.95"/>
  </r>
  <r>
    <x v="11"/>
    <x v="11"/>
    <x v="3"/>
    <x v="3"/>
    <x v="672"/>
    <x v="672"/>
    <x v="2"/>
    <n v="2"/>
    <n v="7668.74"/>
  </r>
  <r>
    <x v="11"/>
    <x v="11"/>
    <x v="3"/>
    <x v="3"/>
    <x v="673"/>
    <x v="673"/>
    <x v="2"/>
    <n v="3"/>
    <n v="10590"/>
  </r>
  <r>
    <x v="11"/>
    <x v="11"/>
    <x v="3"/>
    <x v="3"/>
    <x v="673"/>
    <x v="673"/>
    <x v="2"/>
    <n v="3"/>
    <n v="10590"/>
  </r>
  <r>
    <x v="11"/>
    <x v="11"/>
    <x v="3"/>
    <x v="3"/>
    <x v="674"/>
    <x v="674"/>
    <x v="2"/>
    <n v="3"/>
    <n v="4065"/>
  </r>
  <r>
    <x v="11"/>
    <x v="11"/>
    <x v="3"/>
    <x v="3"/>
    <x v="674"/>
    <x v="674"/>
    <x v="2"/>
    <n v="3"/>
    <n v="4065"/>
  </r>
  <r>
    <x v="11"/>
    <x v="11"/>
    <x v="3"/>
    <x v="3"/>
    <x v="675"/>
    <x v="675"/>
    <x v="2"/>
    <n v="1"/>
    <n v="540.54"/>
  </r>
  <r>
    <x v="11"/>
    <x v="11"/>
    <x v="3"/>
    <x v="3"/>
    <x v="676"/>
    <x v="676"/>
    <x v="2"/>
    <n v="1"/>
    <n v="72.209999999999994"/>
  </r>
  <r>
    <x v="11"/>
    <x v="11"/>
    <x v="3"/>
    <x v="3"/>
    <x v="677"/>
    <x v="677"/>
    <x v="2"/>
    <n v="1"/>
    <n v="83.21"/>
  </r>
  <r>
    <x v="11"/>
    <x v="11"/>
    <x v="3"/>
    <x v="3"/>
    <x v="678"/>
    <x v="678"/>
    <x v="2"/>
    <n v="1"/>
    <n v="62.58"/>
  </r>
  <r>
    <x v="11"/>
    <x v="11"/>
    <x v="3"/>
    <x v="3"/>
    <x v="679"/>
    <x v="679"/>
    <x v="2"/>
    <n v="5"/>
    <n v="808.05"/>
  </r>
  <r>
    <x v="11"/>
    <x v="11"/>
    <x v="3"/>
    <x v="3"/>
    <x v="680"/>
    <x v="680"/>
    <x v="2"/>
    <n v="1"/>
    <n v="1900"/>
  </r>
  <r>
    <x v="11"/>
    <x v="11"/>
    <x v="3"/>
    <x v="3"/>
    <x v="681"/>
    <x v="681"/>
    <x v="2"/>
    <n v="500"/>
    <n v="620"/>
  </r>
  <r>
    <x v="11"/>
    <x v="11"/>
    <x v="3"/>
    <x v="3"/>
    <x v="682"/>
    <x v="682"/>
    <x v="2"/>
    <n v="500"/>
    <n v="660"/>
  </r>
  <r>
    <x v="11"/>
    <x v="11"/>
    <x v="3"/>
    <x v="3"/>
    <x v="683"/>
    <x v="683"/>
    <x v="2"/>
    <n v="500"/>
    <n v="740"/>
  </r>
  <r>
    <x v="11"/>
    <x v="11"/>
    <x v="3"/>
    <x v="3"/>
    <x v="684"/>
    <x v="684"/>
    <x v="2"/>
    <n v="500"/>
    <n v="1510"/>
  </r>
  <r>
    <x v="11"/>
    <x v="11"/>
    <x v="3"/>
    <x v="3"/>
    <x v="685"/>
    <x v="685"/>
    <x v="2"/>
    <n v="100"/>
    <n v="667"/>
  </r>
  <r>
    <x v="11"/>
    <x v="11"/>
    <x v="3"/>
    <x v="3"/>
    <x v="686"/>
    <x v="686"/>
    <x v="2"/>
    <n v="200"/>
    <n v="518"/>
  </r>
  <r>
    <x v="11"/>
    <x v="11"/>
    <x v="3"/>
    <x v="3"/>
    <x v="493"/>
    <x v="493"/>
    <x v="2"/>
    <n v="200"/>
    <n v="330"/>
  </r>
  <r>
    <x v="11"/>
    <x v="11"/>
    <x v="3"/>
    <x v="3"/>
    <x v="687"/>
    <x v="687"/>
    <x v="5"/>
    <n v="100"/>
    <n v="933.33"/>
  </r>
  <r>
    <x v="11"/>
    <x v="11"/>
    <x v="3"/>
    <x v="3"/>
    <x v="688"/>
    <x v="688"/>
    <x v="2"/>
    <n v="1"/>
    <n v="4692"/>
  </r>
  <r>
    <x v="11"/>
    <x v="11"/>
    <x v="3"/>
    <x v="3"/>
    <x v="689"/>
    <x v="689"/>
    <x v="2"/>
    <n v="1"/>
    <n v="4781"/>
  </r>
  <r>
    <x v="11"/>
    <x v="11"/>
    <x v="3"/>
    <x v="3"/>
    <x v="690"/>
    <x v="690"/>
    <x v="2"/>
    <n v="3"/>
    <n v="3833.43"/>
  </r>
  <r>
    <x v="11"/>
    <x v="11"/>
    <x v="5"/>
    <x v="5"/>
    <x v="691"/>
    <x v="691"/>
    <x v="3"/>
    <n v="10"/>
    <n v="778.77"/>
  </r>
  <r>
    <x v="11"/>
    <x v="11"/>
    <x v="5"/>
    <x v="5"/>
    <x v="691"/>
    <x v="691"/>
    <x v="3"/>
    <n v="20"/>
    <n v="1557.54"/>
  </r>
  <r>
    <x v="11"/>
    <x v="11"/>
    <x v="6"/>
    <x v="6"/>
    <x v="53"/>
    <x v="53"/>
    <x v="2"/>
    <n v="3"/>
    <n v="6250.01"/>
  </r>
  <r>
    <x v="11"/>
    <x v="11"/>
    <x v="6"/>
    <x v="6"/>
    <x v="692"/>
    <x v="692"/>
    <x v="2"/>
    <n v="1"/>
    <n v="712.34"/>
  </r>
  <r>
    <x v="11"/>
    <x v="11"/>
    <x v="6"/>
    <x v="6"/>
    <x v="693"/>
    <x v="693"/>
    <x v="2"/>
    <n v="1"/>
    <n v="411.48"/>
  </r>
  <r>
    <x v="11"/>
    <x v="11"/>
    <x v="8"/>
    <x v="8"/>
    <x v="143"/>
    <x v="143"/>
    <x v="2"/>
    <n v="400"/>
    <n v="334.84"/>
  </r>
  <r>
    <x v="11"/>
    <x v="11"/>
    <x v="8"/>
    <x v="8"/>
    <x v="143"/>
    <x v="143"/>
    <x v="2"/>
    <n v="100"/>
    <n v="83.71"/>
  </r>
  <r>
    <x v="11"/>
    <x v="11"/>
    <x v="8"/>
    <x v="8"/>
    <x v="144"/>
    <x v="144"/>
    <x v="2"/>
    <n v="50"/>
    <n v="98.91"/>
  </r>
  <r>
    <x v="11"/>
    <x v="11"/>
    <x v="8"/>
    <x v="8"/>
    <x v="694"/>
    <x v="694"/>
    <x v="2"/>
    <n v="1"/>
    <n v="3500"/>
  </r>
  <r>
    <x v="11"/>
    <x v="11"/>
    <x v="8"/>
    <x v="8"/>
    <x v="695"/>
    <x v="695"/>
    <x v="2"/>
    <n v="3"/>
    <n v="420"/>
  </r>
  <r>
    <x v="11"/>
    <x v="11"/>
    <x v="8"/>
    <x v="8"/>
    <x v="696"/>
    <x v="696"/>
    <x v="2"/>
    <n v="3"/>
    <n v="990"/>
  </r>
  <r>
    <x v="12"/>
    <x v="12"/>
    <x v="0"/>
    <x v="0"/>
    <x v="697"/>
    <x v="697"/>
    <x v="3"/>
    <n v="0.6"/>
    <n v="38.229999999999997"/>
  </r>
  <r>
    <x v="12"/>
    <x v="12"/>
    <x v="0"/>
    <x v="0"/>
    <x v="697"/>
    <x v="697"/>
    <x v="3"/>
    <n v="0.4"/>
    <n v="25.48"/>
  </r>
  <r>
    <x v="12"/>
    <x v="12"/>
    <x v="0"/>
    <x v="0"/>
    <x v="698"/>
    <x v="698"/>
    <x v="2"/>
    <n v="15"/>
    <n v="18"/>
  </r>
  <r>
    <x v="12"/>
    <x v="12"/>
    <x v="0"/>
    <x v="0"/>
    <x v="698"/>
    <x v="698"/>
    <x v="2"/>
    <n v="25"/>
    <n v="30"/>
  </r>
  <r>
    <x v="12"/>
    <x v="12"/>
    <x v="0"/>
    <x v="0"/>
    <x v="698"/>
    <x v="698"/>
    <x v="2"/>
    <n v="70"/>
    <n v="84"/>
  </r>
  <r>
    <x v="12"/>
    <x v="12"/>
    <x v="0"/>
    <x v="0"/>
    <x v="698"/>
    <x v="698"/>
    <x v="2"/>
    <n v="40"/>
    <n v="48"/>
  </r>
  <r>
    <x v="12"/>
    <x v="12"/>
    <x v="0"/>
    <x v="0"/>
    <x v="698"/>
    <x v="698"/>
    <x v="2"/>
    <n v="50"/>
    <n v="60"/>
  </r>
  <r>
    <x v="12"/>
    <x v="12"/>
    <x v="0"/>
    <x v="0"/>
    <x v="699"/>
    <x v="699"/>
    <x v="2"/>
    <n v="15"/>
    <n v="45.9"/>
  </r>
  <r>
    <x v="12"/>
    <x v="12"/>
    <x v="0"/>
    <x v="0"/>
    <x v="699"/>
    <x v="699"/>
    <x v="2"/>
    <n v="25"/>
    <n v="76.5"/>
  </r>
  <r>
    <x v="12"/>
    <x v="12"/>
    <x v="0"/>
    <x v="0"/>
    <x v="699"/>
    <x v="699"/>
    <x v="2"/>
    <n v="60"/>
    <n v="183.6"/>
  </r>
  <r>
    <x v="12"/>
    <x v="12"/>
    <x v="0"/>
    <x v="0"/>
    <x v="700"/>
    <x v="700"/>
    <x v="2"/>
    <n v="30"/>
    <n v="79.8"/>
  </r>
  <r>
    <x v="12"/>
    <x v="12"/>
    <x v="0"/>
    <x v="0"/>
    <x v="700"/>
    <x v="700"/>
    <x v="2"/>
    <n v="20"/>
    <n v="53.2"/>
  </r>
  <r>
    <x v="12"/>
    <x v="12"/>
    <x v="0"/>
    <x v="0"/>
    <x v="700"/>
    <x v="700"/>
    <x v="2"/>
    <n v="50"/>
    <n v="133"/>
  </r>
  <r>
    <x v="12"/>
    <x v="12"/>
    <x v="0"/>
    <x v="0"/>
    <x v="409"/>
    <x v="409"/>
    <x v="2"/>
    <n v="15"/>
    <n v="163.06"/>
  </r>
  <r>
    <x v="12"/>
    <x v="12"/>
    <x v="0"/>
    <x v="0"/>
    <x v="409"/>
    <x v="409"/>
    <x v="2"/>
    <n v="35"/>
    <n v="380.48"/>
  </r>
  <r>
    <x v="12"/>
    <x v="12"/>
    <x v="0"/>
    <x v="0"/>
    <x v="409"/>
    <x v="409"/>
    <x v="2"/>
    <n v="12"/>
    <n v="130.44999999999999"/>
  </r>
  <r>
    <x v="12"/>
    <x v="12"/>
    <x v="0"/>
    <x v="0"/>
    <x v="409"/>
    <x v="409"/>
    <x v="2"/>
    <n v="38"/>
    <n v="413.09"/>
  </r>
  <r>
    <x v="12"/>
    <x v="12"/>
    <x v="0"/>
    <x v="0"/>
    <x v="561"/>
    <x v="561"/>
    <x v="2"/>
    <n v="15"/>
    <n v="292.5"/>
  </r>
  <r>
    <x v="12"/>
    <x v="12"/>
    <x v="0"/>
    <x v="0"/>
    <x v="561"/>
    <x v="561"/>
    <x v="2"/>
    <n v="20"/>
    <n v="390"/>
  </r>
  <r>
    <x v="12"/>
    <x v="12"/>
    <x v="0"/>
    <x v="0"/>
    <x v="561"/>
    <x v="561"/>
    <x v="2"/>
    <n v="8"/>
    <n v="156"/>
  </r>
  <r>
    <x v="12"/>
    <x v="12"/>
    <x v="0"/>
    <x v="0"/>
    <x v="561"/>
    <x v="561"/>
    <x v="2"/>
    <n v="57"/>
    <n v="1111.5"/>
  </r>
  <r>
    <x v="12"/>
    <x v="12"/>
    <x v="0"/>
    <x v="0"/>
    <x v="701"/>
    <x v="701"/>
    <x v="10"/>
    <n v="0.1"/>
    <n v="4615.0200000000004"/>
  </r>
  <r>
    <x v="12"/>
    <x v="12"/>
    <x v="0"/>
    <x v="0"/>
    <x v="701"/>
    <x v="701"/>
    <x v="10"/>
    <n v="1.4E-2"/>
    <n v="646.1"/>
  </r>
  <r>
    <x v="12"/>
    <x v="12"/>
    <x v="0"/>
    <x v="0"/>
    <x v="702"/>
    <x v="702"/>
    <x v="2"/>
    <n v="30"/>
    <n v="279"/>
  </r>
  <r>
    <x v="12"/>
    <x v="12"/>
    <x v="0"/>
    <x v="0"/>
    <x v="702"/>
    <x v="702"/>
    <x v="2"/>
    <n v="12"/>
    <n v="111.6"/>
  </r>
  <r>
    <x v="12"/>
    <x v="12"/>
    <x v="0"/>
    <x v="0"/>
    <x v="702"/>
    <x v="702"/>
    <x v="2"/>
    <n v="58"/>
    <n v="539.4"/>
  </r>
  <r>
    <x v="12"/>
    <x v="12"/>
    <x v="0"/>
    <x v="0"/>
    <x v="703"/>
    <x v="703"/>
    <x v="2"/>
    <n v="1"/>
    <n v="53.79"/>
  </r>
  <r>
    <x v="12"/>
    <x v="12"/>
    <x v="0"/>
    <x v="0"/>
    <x v="703"/>
    <x v="703"/>
    <x v="2"/>
    <n v="4"/>
    <n v="215.16"/>
  </r>
  <r>
    <x v="12"/>
    <x v="12"/>
    <x v="2"/>
    <x v="2"/>
    <x v="704"/>
    <x v="704"/>
    <x v="0"/>
    <n v="5"/>
    <n v="107.45"/>
  </r>
  <r>
    <x v="12"/>
    <x v="12"/>
    <x v="2"/>
    <x v="2"/>
    <x v="704"/>
    <x v="704"/>
    <x v="0"/>
    <n v="10"/>
    <n v="214.9"/>
  </r>
  <r>
    <x v="12"/>
    <x v="12"/>
    <x v="2"/>
    <x v="2"/>
    <x v="705"/>
    <x v="705"/>
    <x v="3"/>
    <n v="5"/>
    <n v="3333.34"/>
  </r>
  <r>
    <x v="12"/>
    <x v="12"/>
    <x v="2"/>
    <x v="2"/>
    <x v="705"/>
    <x v="705"/>
    <x v="3"/>
    <n v="5"/>
    <n v="3333.33"/>
  </r>
  <r>
    <x v="12"/>
    <x v="12"/>
    <x v="2"/>
    <x v="2"/>
    <x v="705"/>
    <x v="705"/>
    <x v="3"/>
    <n v="5"/>
    <n v="3958.33"/>
  </r>
  <r>
    <x v="12"/>
    <x v="12"/>
    <x v="2"/>
    <x v="2"/>
    <x v="705"/>
    <x v="705"/>
    <x v="3"/>
    <n v="5"/>
    <n v="3660.71"/>
  </r>
  <r>
    <x v="12"/>
    <x v="12"/>
    <x v="2"/>
    <x v="2"/>
    <x v="705"/>
    <x v="705"/>
    <x v="3"/>
    <n v="10"/>
    <n v="6666.64"/>
  </r>
  <r>
    <x v="12"/>
    <x v="12"/>
    <x v="2"/>
    <x v="2"/>
    <x v="705"/>
    <x v="705"/>
    <x v="3"/>
    <n v="5"/>
    <n v="3333.34"/>
  </r>
  <r>
    <x v="12"/>
    <x v="12"/>
    <x v="2"/>
    <x v="2"/>
    <x v="705"/>
    <x v="705"/>
    <x v="3"/>
    <n v="10"/>
    <n v="6666.67"/>
  </r>
  <r>
    <x v="12"/>
    <x v="12"/>
    <x v="2"/>
    <x v="2"/>
    <x v="705"/>
    <x v="705"/>
    <x v="3"/>
    <n v="5"/>
    <n v="3333.34"/>
  </r>
  <r>
    <x v="12"/>
    <x v="12"/>
    <x v="2"/>
    <x v="2"/>
    <x v="706"/>
    <x v="706"/>
    <x v="0"/>
    <n v="20"/>
    <n v="81.459999999999994"/>
  </r>
  <r>
    <x v="12"/>
    <x v="12"/>
    <x v="2"/>
    <x v="2"/>
    <x v="706"/>
    <x v="706"/>
    <x v="0"/>
    <n v="20"/>
    <n v="81.459999999999994"/>
  </r>
  <r>
    <x v="12"/>
    <x v="12"/>
    <x v="2"/>
    <x v="2"/>
    <x v="706"/>
    <x v="706"/>
    <x v="0"/>
    <n v="40"/>
    <n v="162.91"/>
  </r>
  <r>
    <x v="12"/>
    <x v="12"/>
    <x v="2"/>
    <x v="2"/>
    <x v="706"/>
    <x v="706"/>
    <x v="0"/>
    <n v="8"/>
    <n v="32.58"/>
  </r>
  <r>
    <x v="12"/>
    <x v="12"/>
    <x v="2"/>
    <x v="2"/>
    <x v="706"/>
    <x v="706"/>
    <x v="0"/>
    <n v="12"/>
    <n v="48.88"/>
  </r>
  <r>
    <x v="12"/>
    <x v="12"/>
    <x v="2"/>
    <x v="2"/>
    <x v="707"/>
    <x v="707"/>
    <x v="2"/>
    <n v="8"/>
    <n v="132.80000000000001"/>
  </r>
  <r>
    <x v="12"/>
    <x v="12"/>
    <x v="2"/>
    <x v="2"/>
    <x v="570"/>
    <x v="570"/>
    <x v="2"/>
    <n v="4"/>
    <n v="287.16000000000003"/>
  </r>
  <r>
    <x v="12"/>
    <x v="12"/>
    <x v="2"/>
    <x v="2"/>
    <x v="708"/>
    <x v="708"/>
    <x v="2"/>
    <n v="2"/>
    <n v="1562.5"/>
  </r>
  <r>
    <x v="12"/>
    <x v="12"/>
    <x v="2"/>
    <x v="2"/>
    <x v="709"/>
    <x v="709"/>
    <x v="2"/>
    <n v="2"/>
    <n v="1562.5"/>
  </r>
  <r>
    <x v="12"/>
    <x v="12"/>
    <x v="2"/>
    <x v="2"/>
    <x v="577"/>
    <x v="577"/>
    <x v="2"/>
    <n v="4"/>
    <n v="104.47"/>
  </r>
  <r>
    <x v="12"/>
    <x v="12"/>
    <x v="2"/>
    <x v="2"/>
    <x v="577"/>
    <x v="577"/>
    <x v="2"/>
    <n v="8"/>
    <n v="208.93"/>
  </r>
  <r>
    <x v="12"/>
    <x v="12"/>
    <x v="2"/>
    <x v="2"/>
    <x v="443"/>
    <x v="443"/>
    <x v="2"/>
    <n v="10"/>
    <n v="87.07"/>
  </r>
  <r>
    <x v="12"/>
    <x v="12"/>
    <x v="2"/>
    <x v="2"/>
    <x v="443"/>
    <x v="443"/>
    <x v="2"/>
    <n v="10"/>
    <n v="86.44"/>
  </r>
  <r>
    <x v="12"/>
    <x v="12"/>
    <x v="2"/>
    <x v="2"/>
    <x v="581"/>
    <x v="581"/>
    <x v="2"/>
    <n v="80"/>
    <n v="141.46"/>
  </r>
  <r>
    <x v="12"/>
    <x v="12"/>
    <x v="2"/>
    <x v="2"/>
    <x v="581"/>
    <x v="581"/>
    <x v="2"/>
    <n v="60"/>
    <n v="79.569999999999993"/>
  </r>
  <r>
    <x v="12"/>
    <x v="12"/>
    <x v="2"/>
    <x v="2"/>
    <x v="581"/>
    <x v="581"/>
    <x v="2"/>
    <n v="170"/>
    <n v="210.78"/>
  </r>
  <r>
    <x v="12"/>
    <x v="12"/>
    <x v="2"/>
    <x v="2"/>
    <x v="581"/>
    <x v="581"/>
    <x v="2"/>
    <n v="70"/>
    <n v="86.79"/>
  </r>
  <r>
    <x v="12"/>
    <x v="12"/>
    <x v="2"/>
    <x v="2"/>
    <x v="581"/>
    <x v="581"/>
    <x v="2"/>
    <n v="55"/>
    <n v="58.11"/>
  </r>
  <r>
    <x v="12"/>
    <x v="12"/>
    <x v="2"/>
    <x v="2"/>
    <x v="581"/>
    <x v="581"/>
    <x v="2"/>
    <n v="65"/>
    <n v="68.680000000000007"/>
  </r>
  <r>
    <x v="12"/>
    <x v="12"/>
    <x v="2"/>
    <x v="2"/>
    <x v="710"/>
    <x v="710"/>
    <x v="0"/>
    <n v="100"/>
    <n v="3801.59"/>
  </r>
  <r>
    <x v="12"/>
    <x v="12"/>
    <x v="2"/>
    <x v="2"/>
    <x v="711"/>
    <x v="711"/>
    <x v="0"/>
    <n v="80"/>
    <n v="7130.09"/>
  </r>
  <r>
    <x v="12"/>
    <x v="12"/>
    <x v="2"/>
    <x v="2"/>
    <x v="588"/>
    <x v="588"/>
    <x v="2"/>
    <n v="7"/>
    <n v="1055.94"/>
  </r>
  <r>
    <x v="12"/>
    <x v="12"/>
    <x v="2"/>
    <x v="2"/>
    <x v="712"/>
    <x v="712"/>
    <x v="2"/>
    <n v="1"/>
    <n v="200"/>
  </r>
  <r>
    <x v="12"/>
    <x v="12"/>
    <x v="2"/>
    <x v="2"/>
    <x v="712"/>
    <x v="712"/>
    <x v="2"/>
    <n v="1"/>
    <n v="202.24"/>
  </r>
  <r>
    <x v="12"/>
    <x v="12"/>
    <x v="2"/>
    <x v="2"/>
    <x v="712"/>
    <x v="712"/>
    <x v="2"/>
    <n v="1"/>
    <n v="213.64"/>
  </r>
  <r>
    <x v="12"/>
    <x v="12"/>
    <x v="2"/>
    <x v="2"/>
    <x v="712"/>
    <x v="712"/>
    <x v="2"/>
    <n v="1"/>
    <n v="207.61"/>
  </r>
  <r>
    <x v="12"/>
    <x v="12"/>
    <x v="2"/>
    <x v="2"/>
    <x v="712"/>
    <x v="712"/>
    <x v="2"/>
    <n v="1"/>
    <n v="206.24"/>
  </r>
  <r>
    <x v="12"/>
    <x v="12"/>
    <x v="2"/>
    <x v="2"/>
    <x v="713"/>
    <x v="713"/>
    <x v="0"/>
    <n v="20"/>
    <n v="1443.56"/>
  </r>
  <r>
    <x v="12"/>
    <x v="12"/>
    <x v="2"/>
    <x v="2"/>
    <x v="714"/>
    <x v="714"/>
    <x v="0"/>
    <n v="10"/>
    <n v="302.7"/>
  </r>
  <r>
    <x v="12"/>
    <x v="12"/>
    <x v="2"/>
    <x v="2"/>
    <x v="715"/>
    <x v="715"/>
    <x v="2"/>
    <n v="20"/>
    <n v="2632.4"/>
  </r>
  <r>
    <x v="12"/>
    <x v="12"/>
    <x v="2"/>
    <x v="2"/>
    <x v="594"/>
    <x v="594"/>
    <x v="8"/>
    <n v="1"/>
    <n v="556"/>
  </r>
  <r>
    <x v="12"/>
    <x v="12"/>
    <x v="2"/>
    <x v="2"/>
    <x v="594"/>
    <x v="594"/>
    <x v="8"/>
    <n v="2"/>
    <n v="780.8"/>
  </r>
  <r>
    <x v="12"/>
    <x v="12"/>
    <x v="2"/>
    <x v="2"/>
    <x v="594"/>
    <x v="594"/>
    <x v="8"/>
    <n v="4"/>
    <n v="1561.59"/>
  </r>
  <r>
    <x v="12"/>
    <x v="12"/>
    <x v="2"/>
    <x v="2"/>
    <x v="594"/>
    <x v="594"/>
    <x v="8"/>
    <n v="2"/>
    <n v="780.79"/>
  </r>
  <r>
    <x v="12"/>
    <x v="12"/>
    <x v="2"/>
    <x v="2"/>
    <x v="594"/>
    <x v="594"/>
    <x v="8"/>
    <n v="1"/>
    <n v="390.4"/>
  </r>
  <r>
    <x v="12"/>
    <x v="12"/>
    <x v="2"/>
    <x v="2"/>
    <x v="716"/>
    <x v="716"/>
    <x v="0"/>
    <n v="10"/>
    <n v="941.5"/>
  </r>
  <r>
    <x v="12"/>
    <x v="12"/>
    <x v="2"/>
    <x v="2"/>
    <x v="24"/>
    <x v="24"/>
    <x v="2"/>
    <n v="30"/>
    <n v="1468.55"/>
  </r>
  <r>
    <x v="12"/>
    <x v="12"/>
    <x v="2"/>
    <x v="2"/>
    <x v="24"/>
    <x v="24"/>
    <x v="2"/>
    <n v="10"/>
    <n v="410.58"/>
  </r>
  <r>
    <x v="12"/>
    <x v="12"/>
    <x v="2"/>
    <x v="2"/>
    <x v="24"/>
    <x v="24"/>
    <x v="2"/>
    <n v="20"/>
    <n v="823.46"/>
  </r>
  <r>
    <x v="12"/>
    <x v="12"/>
    <x v="2"/>
    <x v="2"/>
    <x v="24"/>
    <x v="24"/>
    <x v="2"/>
    <n v="50"/>
    <n v="2111.25"/>
  </r>
  <r>
    <x v="12"/>
    <x v="12"/>
    <x v="2"/>
    <x v="2"/>
    <x v="24"/>
    <x v="24"/>
    <x v="2"/>
    <n v="20"/>
    <n v="835.78"/>
  </r>
  <r>
    <x v="12"/>
    <x v="12"/>
    <x v="2"/>
    <x v="2"/>
    <x v="24"/>
    <x v="24"/>
    <x v="2"/>
    <n v="76"/>
    <n v="3143.48"/>
  </r>
  <r>
    <x v="12"/>
    <x v="12"/>
    <x v="2"/>
    <x v="2"/>
    <x v="24"/>
    <x v="24"/>
    <x v="2"/>
    <n v="24"/>
    <n v="928.96"/>
  </r>
  <r>
    <x v="12"/>
    <x v="12"/>
    <x v="2"/>
    <x v="2"/>
    <x v="26"/>
    <x v="26"/>
    <x v="2"/>
    <n v="10"/>
    <n v="9030.61"/>
  </r>
  <r>
    <x v="12"/>
    <x v="12"/>
    <x v="2"/>
    <x v="2"/>
    <x v="27"/>
    <x v="27"/>
    <x v="2"/>
    <n v="20"/>
    <n v="1473.56"/>
  </r>
  <r>
    <x v="12"/>
    <x v="12"/>
    <x v="2"/>
    <x v="2"/>
    <x v="27"/>
    <x v="27"/>
    <x v="2"/>
    <n v="20"/>
    <n v="1479.02"/>
  </r>
  <r>
    <x v="12"/>
    <x v="12"/>
    <x v="2"/>
    <x v="2"/>
    <x v="27"/>
    <x v="27"/>
    <x v="2"/>
    <n v="10"/>
    <n v="737.08"/>
  </r>
  <r>
    <x v="12"/>
    <x v="12"/>
    <x v="2"/>
    <x v="2"/>
    <x v="27"/>
    <x v="27"/>
    <x v="2"/>
    <n v="5"/>
    <n v="368.54"/>
  </r>
  <r>
    <x v="12"/>
    <x v="12"/>
    <x v="2"/>
    <x v="2"/>
    <x v="27"/>
    <x v="27"/>
    <x v="2"/>
    <n v="20"/>
    <n v="1446.8"/>
  </r>
  <r>
    <x v="12"/>
    <x v="12"/>
    <x v="2"/>
    <x v="2"/>
    <x v="27"/>
    <x v="27"/>
    <x v="2"/>
    <n v="6"/>
    <n v="434.04"/>
  </r>
  <r>
    <x v="12"/>
    <x v="12"/>
    <x v="2"/>
    <x v="2"/>
    <x v="27"/>
    <x v="27"/>
    <x v="2"/>
    <n v="19"/>
    <n v="1326.65"/>
  </r>
  <r>
    <x v="12"/>
    <x v="12"/>
    <x v="2"/>
    <x v="2"/>
    <x v="28"/>
    <x v="28"/>
    <x v="2"/>
    <n v="10"/>
    <n v="786.14"/>
  </r>
  <r>
    <x v="12"/>
    <x v="12"/>
    <x v="2"/>
    <x v="2"/>
    <x v="28"/>
    <x v="28"/>
    <x v="2"/>
    <n v="5"/>
    <n v="393.07"/>
  </r>
  <r>
    <x v="12"/>
    <x v="12"/>
    <x v="2"/>
    <x v="2"/>
    <x v="28"/>
    <x v="28"/>
    <x v="2"/>
    <n v="10"/>
    <n v="786.14"/>
  </r>
  <r>
    <x v="12"/>
    <x v="12"/>
    <x v="2"/>
    <x v="2"/>
    <x v="28"/>
    <x v="28"/>
    <x v="2"/>
    <n v="10"/>
    <n v="636.9"/>
  </r>
  <r>
    <x v="12"/>
    <x v="12"/>
    <x v="2"/>
    <x v="2"/>
    <x v="28"/>
    <x v="28"/>
    <x v="2"/>
    <n v="15"/>
    <n v="945.74"/>
  </r>
  <r>
    <x v="12"/>
    <x v="12"/>
    <x v="2"/>
    <x v="2"/>
    <x v="455"/>
    <x v="455"/>
    <x v="2"/>
    <n v="3"/>
    <n v="278.13"/>
  </r>
  <r>
    <x v="12"/>
    <x v="12"/>
    <x v="2"/>
    <x v="2"/>
    <x v="455"/>
    <x v="455"/>
    <x v="2"/>
    <n v="7"/>
    <n v="648.97"/>
  </r>
  <r>
    <x v="12"/>
    <x v="12"/>
    <x v="2"/>
    <x v="2"/>
    <x v="457"/>
    <x v="457"/>
    <x v="2"/>
    <n v="7"/>
    <n v="209.51"/>
  </r>
  <r>
    <x v="12"/>
    <x v="12"/>
    <x v="2"/>
    <x v="2"/>
    <x v="457"/>
    <x v="457"/>
    <x v="2"/>
    <n v="3"/>
    <n v="89.79"/>
  </r>
  <r>
    <x v="12"/>
    <x v="12"/>
    <x v="2"/>
    <x v="2"/>
    <x v="363"/>
    <x v="363"/>
    <x v="2"/>
    <n v="8"/>
    <n v="314.27"/>
  </r>
  <r>
    <x v="12"/>
    <x v="12"/>
    <x v="2"/>
    <x v="2"/>
    <x v="363"/>
    <x v="363"/>
    <x v="2"/>
    <n v="2"/>
    <n v="78.569999999999993"/>
  </r>
  <r>
    <x v="12"/>
    <x v="12"/>
    <x v="2"/>
    <x v="2"/>
    <x v="363"/>
    <x v="363"/>
    <x v="2"/>
    <n v="7"/>
    <n v="411.14"/>
  </r>
  <r>
    <x v="12"/>
    <x v="12"/>
    <x v="2"/>
    <x v="2"/>
    <x v="363"/>
    <x v="363"/>
    <x v="2"/>
    <n v="14"/>
    <n v="803.06"/>
  </r>
  <r>
    <x v="12"/>
    <x v="12"/>
    <x v="2"/>
    <x v="2"/>
    <x v="363"/>
    <x v="363"/>
    <x v="2"/>
    <n v="7"/>
    <n v="401.53"/>
  </r>
  <r>
    <x v="12"/>
    <x v="12"/>
    <x v="2"/>
    <x v="2"/>
    <x v="363"/>
    <x v="363"/>
    <x v="2"/>
    <n v="14"/>
    <n v="803.05"/>
  </r>
  <r>
    <x v="12"/>
    <x v="12"/>
    <x v="2"/>
    <x v="2"/>
    <x v="364"/>
    <x v="364"/>
    <x v="2"/>
    <n v="6"/>
    <n v="240"/>
  </r>
  <r>
    <x v="12"/>
    <x v="12"/>
    <x v="2"/>
    <x v="2"/>
    <x v="364"/>
    <x v="364"/>
    <x v="2"/>
    <n v="7"/>
    <n v="280"/>
  </r>
  <r>
    <x v="12"/>
    <x v="12"/>
    <x v="2"/>
    <x v="2"/>
    <x v="364"/>
    <x v="364"/>
    <x v="2"/>
    <n v="7"/>
    <n v="405.26"/>
  </r>
  <r>
    <x v="12"/>
    <x v="12"/>
    <x v="2"/>
    <x v="2"/>
    <x v="611"/>
    <x v="611"/>
    <x v="2"/>
    <n v="6"/>
    <n v="240"/>
  </r>
  <r>
    <x v="12"/>
    <x v="12"/>
    <x v="2"/>
    <x v="2"/>
    <x v="611"/>
    <x v="611"/>
    <x v="2"/>
    <n v="7"/>
    <n v="371.23"/>
  </r>
  <r>
    <x v="12"/>
    <x v="12"/>
    <x v="2"/>
    <x v="2"/>
    <x v="611"/>
    <x v="611"/>
    <x v="2"/>
    <n v="7"/>
    <n v="387.72"/>
  </r>
  <r>
    <x v="12"/>
    <x v="12"/>
    <x v="2"/>
    <x v="2"/>
    <x v="612"/>
    <x v="612"/>
    <x v="2"/>
    <n v="6"/>
    <n v="240"/>
  </r>
  <r>
    <x v="12"/>
    <x v="12"/>
    <x v="2"/>
    <x v="2"/>
    <x v="612"/>
    <x v="612"/>
    <x v="2"/>
    <n v="7"/>
    <n v="420"/>
  </r>
  <r>
    <x v="12"/>
    <x v="12"/>
    <x v="2"/>
    <x v="2"/>
    <x v="612"/>
    <x v="612"/>
    <x v="2"/>
    <n v="4"/>
    <n v="240"/>
  </r>
  <r>
    <x v="12"/>
    <x v="12"/>
    <x v="2"/>
    <x v="2"/>
    <x v="612"/>
    <x v="612"/>
    <x v="2"/>
    <n v="3"/>
    <n v="168"/>
  </r>
  <r>
    <x v="12"/>
    <x v="12"/>
    <x v="2"/>
    <x v="2"/>
    <x v="365"/>
    <x v="365"/>
    <x v="2"/>
    <n v="6"/>
    <n v="282"/>
  </r>
  <r>
    <x v="12"/>
    <x v="12"/>
    <x v="2"/>
    <x v="2"/>
    <x v="365"/>
    <x v="365"/>
    <x v="2"/>
    <n v="7"/>
    <n v="329"/>
  </r>
  <r>
    <x v="12"/>
    <x v="12"/>
    <x v="2"/>
    <x v="2"/>
    <x v="365"/>
    <x v="365"/>
    <x v="2"/>
    <n v="7"/>
    <n v="329"/>
  </r>
  <r>
    <x v="12"/>
    <x v="12"/>
    <x v="3"/>
    <x v="3"/>
    <x v="717"/>
    <x v="717"/>
    <x v="2"/>
    <n v="1"/>
    <n v="201.13"/>
  </r>
  <r>
    <x v="12"/>
    <x v="12"/>
    <x v="3"/>
    <x v="3"/>
    <x v="717"/>
    <x v="717"/>
    <x v="2"/>
    <n v="2"/>
    <n v="402.25"/>
  </r>
  <r>
    <x v="12"/>
    <x v="12"/>
    <x v="3"/>
    <x v="3"/>
    <x v="717"/>
    <x v="717"/>
    <x v="2"/>
    <n v="1"/>
    <n v="201.13"/>
  </r>
  <r>
    <x v="12"/>
    <x v="12"/>
    <x v="3"/>
    <x v="3"/>
    <x v="623"/>
    <x v="623"/>
    <x v="2"/>
    <n v="7"/>
    <n v="1772.54"/>
  </r>
  <r>
    <x v="12"/>
    <x v="12"/>
    <x v="3"/>
    <x v="3"/>
    <x v="252"/>
    <x v="252"/>
    <x v="2"/>
    <n v="10"/>
    <n v="32.549999999999997"/>
  </r>
  <r>
    <x v="12"/>
    <x v="12"/>
    <x v="3"/>
    <x v="3"/>
    <x v="252"/>
    <x v="252"/>
    <x v="2"/>
    <n v="20"/>
    <n v="72.37"/>
  </r>
  <r>
    <x v="12"/>
    <x v="12"/>
    <x v="3"/>
    <x v="3"/>
    <x v="517"/>
    <x v="517"/>
    <x v="2"/>
    <n v="3"/>
    <n v="55.72"/>
  </r>
  <r>
    <x v="12"/>
    <x v="12"/>
    <x v="3"/>
    <x v="3"/>
    <x v="517"/>
    <x v="517"/>
    <x v="2"/>
    <n v="4"/>
    <n v="72.02"/>
  </r>
  <r>
    <x v="12"/>
    <x v="12"/>
    <x v="3"/>
    <x v="3"/>
    <x v="517"/>
    <x v="517"/>
    <x v="2"/>
    <n v="3"/>
    <n v="55.04"/>
  </r>
  <r>
    <x v="12"/>
    <x v="12"/>
    <x v="3"/>
    <x v="3"/>
    <x v="39"/>
    <x v="39"/>
    <x v="2"/>
    <n v="10"/>
    <n v="83.51"/>
  </r>
  <r>
    <x v="12"/>
    <x v="12"/>
    <x v="3"/>
    <x v="3"/>
    <x v="39"/>
    <x v="39"/>
    <x v="2"/>
    <n v="20"/>
    <n v="173.17"/>
  </r>
  <r>
    <x v="12"/>
    <x v="12"/>
    <x v="3"/>
    <x v="3"/>
    <x v="253"/>
    <x v="253"/>
    <x v="2"/>
    <n v="5"/>
    <n v="91.71"/>
  </r>
  <r>
    <x v="12"/>
    <x v="12"/>
    <x v="3"/>
    <x v="3"/>
    <x v="718"/>
    <x v="718"/>
    <x v="2"/>
    <n v="20"/>
    <n v="167.51"/>
  </r>
  <r>
    <x v="12"/>
    <x v="12"/>
    <x v="3"/>
    <x v="3"/>
    <x v="520"/>
    <x v="520"/>
    <x v="2"/>
    <n v="1"/>
    <n v="67.38"/>
  </r>
  <r>
    <x v="12"/>
    <x v="12"/>
    <x v="3"/>
    <x v="3"/>
    <x v="520"/>
    <x v="520"/>
    <x v="2"/>
    <n v="3"/>
    <n v="202.14"/>
  </r>
  <r>
    <x v="12"/>
    <x v="12"/>
    <x v="3"/>
    <x v="3"/>
    <x v="520"/>
    <x v="520"/>
    <x v="2"/>
    <n v="6"/>
    <n v="404.28"/>
  </r>
  <r>
    <x v="12"/>
    <x v="12"/>
    <x v="3"/>
    <x v="3"/>
    <x v="719"/>
    <x v="719"/>
    <x v="2"/>
    <n v="4"/>
    <n v="449.52"/>
  </r>
  <r>
    <x v="12"/>
    <x v="12"/>
    <x v="3"/>
    <x v="3"/>
    <x v="523"/>
    <x v="523"/>
    <x v="2"/>
    <n v="4"/>
    <n v="1140"/>
  </r>
  <r>
    <x v="12"/>
    <x v="12"/>
    <x v="3"/>
    <x v="3"/>
    <x v="523"/>
    <x v="523"/>
    <x v="2"/>
    <n v="4"/>
    <n v="1140"/>
  </r>
  <r>
    <x v="12"/>
    <x v="12"/>
    <x v="3"/>
    <x v="3"/>
    <x v="523"/>
    <x v="523"/>
    <x v="2"/>
    <n v="5"/>
    <n v="1425"/>
  </r>
  <r>
    <x v="12"/>
    <x v="12"/>
    <x v="3"/>
    <x v="3"/>
    <x v="720"/>
    <x v="720"/>
    <x v="2"/>
    <n v="3"/>
    <n v="711.77"/>
  </r>
  <r>
    <x v="12"/>
    <x v="12"/>
    <x v="3"/>
    <x v="3"/>
    <x v="720"/>
    <x v="720"/>
    <x v="2"/>
    <n v="1"/>
    <n v="237.25"/>
  </r>
  <r>
    <x v="12"/>
    <x v="12"/>
    <x v="3"/>
    <x v="3"/>
    <x v="720"/>
    <x v="720"/>
    <x v="2"/>
    <n v="1"/>
    <n v="237.26"/>
  </r>
  <r>
    <x v="12"/>
    <x v="12"/>
    <x v="3"/>
    <x v="3"/>
    <x v="721"/>
    <x v="721"/>
    <x v="2"/>
    <n v="10"/>
    <n v="198.96"/>
  </r>
  <r>
    <x v="12"/>
    <x v="12"/>
    <x v="3"/>
    <x v="3"/>
    <x v="721"/>
    <x v="721"/>
    <x v="2"/>
    <n v="20"/>
    <n v="397.92"/>
  </r>
  <r>
    <x v="12"/>
    <x v="12"/>
    <x v="3"/>
    <x v="3"/>
    <x v="721"/>
    <x v="721"/>
    <x v="2"/>
    <n v="4"/>
    <n v="79.58"/>
  </r>
  <r>
    <x v="12"/>
    <x v="12"/>
    <x v="3"/>
    <x v="3"/>
    <x v="721"/>
    <x v="721"/>
    <x v="2"/>
    <n v="10"/>
    <n v="198.96"/>
  </r>
  <r>
    <x v="12"/>
    <x v="12"/>
    <x v="3"/>
    <x v="3"/>
    <x v="721"/>
    <x v="721"/>
    <x v="2"/>
    <n v="16"/>
    <n v="318.33"/>
  </r>
  <r>
    <x v="12"/>
    <x v="12"/>
    <x v="3"/>
    <x v="3"/>
    <x v="721"/>
    <x v="721"/>
    <x v="2"/>
    <n v="20"/>
    <n v="397.92"/>
  </r>
  <r>
    <x v="12"/>
    <x v="12"/>
    <x v="3"/>
    <x v="3"/>
    <x v="721"/>
    <x v="721"/>
    <x v="2"/>
    <n v="20"/>
    <n v="397.92"/>
  </r>
  <r>
    <x v="12"/>
    <x v="12"/>
    <x v="3"/>
    <x v="3"/>
    <x v="632"/>
    <x v="632"/>
    <x v="2"/>
    <n v="1"/>
    <n v="732.79"/>
  </r>
  <r>
    <x v="12"/>
    <x v="12"/>
    <x v="3"/>
    <x v="3"/>
    <x v="632"/>
    <x v="632"/>
    <x v="2"/>
    <n v="1"/>
    <n v="732.78"/>
  </r>
  <r>
    <x v="12"/>
    <x v="12"/>
    <x v="3"/>
    <x v="3"/>
    <x v="481"/>
    <x v="481"/>
    <x v="2"/>
    <n v="50"/>
    <n v="314.49"/>
  </r>
  <r>
    <x v="12"/>
    <x v="12"/>
    <x v="3"/>
    <x v="3"/>
    <x v="481"/>
    <x v="481"/>
    <x v="2"/>
    <n v="70"/>
    <n v="432.81"/>
  </r>
  <r>
    <x v="12"/>
    <x v="12"/>
    <x v="3"/>
    <x v="3"/>
    <x v="481"/>
    <x v="481"/>
    <x v="2"/>
    <n v="50"/>
    <n v="301.81"/>
  </r>
  <r>
    <x v="12"/>
    <x v="12"/>
    <x v="3"/>
    <x v="3"/>
    <x v="481"/>
    <x v="481"/>
    <x v="2"/>
    <n v="30"/>
    <n v="181.08"/>
  </r>
  <r>
    <x v="12"/>
    <x v="12"/>
    <x v="3"/>
    <x v="3"/>
    <x v="481"/>
    <x v="481"/>
    <x v="2"/>
    <n v="65"/>
    <n v="392.35"/>
  </r>
  <r>
    <x v="12"/>
    <x v="12"/>
    <x v="3"/>
    <x v="3"/>
    <x v="481"/>
    <x v="481"/>
    <x v="2"/>
    <n v="15"/>
    <n v="90.54"/>
  </r>
  <r>
    <x v="12"/>
    <x v="12"/>
    <x v="3"/>
    <x v="3"/>
    <x v="481"/>
    <x v="481"/>
    <x v="2"/>
    <n v="20"/>
    <n v="120.72"/>
  </r>
  <r>
    <x v="12"/>
    <x v="12"/>
    <x v="3"/>
    <x v="3"/>
    <x v="722"/>
    <x v="722"/>
    <x v="2"/>
    <n v="1"/>
    <n v="212.33"/>
  </r>
  <r>
    <x v="12"/>
    <x v="12"/>
    <x v="3"/>
    <x v="3"/>
    <x v="722"/>
    <x v="722"/>
    <x v="2"/>
    <n v="2"/>
    <n v="424.66"/>
  </r>
  <r>
    <x v="12"/>
    <x v="12"/>
    <x v="3"/>
    <x v="3"/>
    <x v="635"/>
    <x v="635"/>
    <x v="2"/>
    <n v="70"/>
    <n v="114.39"/>
  </r>
  <r>
    <x v="12"/>
    <x v="12"/>
    <x v="3"/>
    <x v="3"/>
    <x v="635"/>
    <x v="635"/>
    <x v="2"/>
    <n v="50"/>
    <n v="89.83"/>
  </r>
  <r>
    <x v="12"/>
    <x v="12"/>
    <x v="3"/>
    <x v="3"/>
    <x v="635"/>
    <x v="635"/>
    <x v="2"/>
    <n v="30"/>
    <n v="53.89"/>
  </r>
  <r>
    <x v="12"/>
    <x v="12"/>
    <x v="3"/>
    <x v="3"/>
    <x v="635"/>
    <x v="635"/>
    <x v="2"/>
    <n v="40"/>
    <n v="71.86"/>
  </r>
  <r>
    <x v="12"/>
    <x v="12"/>
    <x v="3"/>
    <x v="3"/>
    <x v="635"/>
    <x v="635"/>
    <x v="2"/>
    <n v="10"/>
    <n v="17.96"/>
  </r>
  <r>
    <x v="12"/>
    <x v="12"/>
    <x v="3"/>
    <x v="3"/>
    <x v="635"/>
    <x v="635"/>
    <x v="2"/>
    <n v="20"/>
    <n v="35.93"/>
  </r>
  <r>
    <x v="12"/>
    <x v="12"/>
    <x v="3"/>
    <x v="3"/>
    <x v="723"/>
    <x v="723"/>
    <x v="2"/>
    <n v="1"/>
    <n v="73.8"/>
  </r>
  <r>
    <x v="12"/>
    <x v="12"/>
    <x v="3"/>
    <x v="3"/>
    <x v="723"/>
    <x v="723"/>
    <x v="2"/>
    <n v="4"/>
    <n v="295.2"/>
  </r>
  <r>
    <x v="12"/>
    <x v="12"/>
    <x v="3"/>
    <x v="3"/>
    <x v="724"/>
    <x v="724"/>
    <x v="2"/>
    <n v="1"/>
    <n v="687.46"/>
  </r>
  <r>
    <x v="12"/>
    <x v="12"/>
    <x v="3"/>
    <x v="3"/>
    <x v="724"/>
    <x v="724"/>
    <x v="2"/>
    <n v="1"/>
    <n v="687.46"/>
  </r>
  <r>
    <x v="12"/>
    <x v="12"/>
    <x v="3"/>
    <x v="3"/>
    <x v="724"/>
    <x v="724"/>
    <x v="2"/>
    <n v="1"/>
    <n v="687.46"/>
  </r>
  <r>
    <x v="12"/>
    <x v="12"/>
    <x v="3"/>
    <x v="3"/>
    <x v="725"/>
    <x v="725"/>
    <x v="2"/>
    <n v="4"/>
    <n v="1200"/>
  </r>
  <r>
    <x v="12"/>
    <x v="12"/>
    <x v="3"/>
    <x v="3"/>
    <x v="725"/>
    <x v="725"/>
    <x v="2"/>
    <n v="6"/>
    <n v="1800"/>
  </r>
  <r>
    <x v="12"/>
    <x v="12"/>
    <x v="3"/>
    <x v="3"/>
    <x v="638"/>
    <x v="638"/>
    <x v="2"/>
    <n v="5"/>
    <n v="367.7"/>
  </r>
  <r>
    <x v="12"/>
    <x v="12"/>
    <x v="3"/>
    <x v="3"/>
    <x v="638"/>
    <x v="638"/>
    <x v="2"/>
    <n v="5"/>
    <n v="367.7"/>
  </r>
  <r>
    <x v="12"/>
    <x v="12"/>
    <x v="3"/>
    <x v="3"/>
    <x v="726"/>
    <x v="726"/>
    <x v="2"/>
    <n v="70"/>
    <n v="61.2"/>
  </r>
  <r>
    <x v="12"/>
    <x v="12"/>
    <x v="3"/>
    <x v="3"/>
    <x v="726"/>
    <x v="726"/>
    <x v="2"/>
    <n v="130"/>
    <n v="113.66"/>
  </r>
  <r>
    <x v="12"/>
    <x v="12"/>
    <x v="3"/>
    <x v="3"/>
    <x v="726"/>
    <x v="726"/>
    <x v="2"/>
    <n v="10"/>
    <n v="8.74"/>
  </r>
  <r>
    <x v="12"/>
    <x v="12"/>
    <x v="3"/>
    <x v="3"/>
    <x v="726"/>
    <x v="726"/>
    <x v="2"/>
    <n v="85"/>
    <n v="74.31"/>
  </r>
  <r>
    <x v="12"/>
    <x v="12"/>
    <x v="3"/>
    <x v="3"/>
    <x v="726"/>
    <x v="726"/>
    <x v="2"/>
    <n v="120"/>
    <n v="104.92"/>
  </r>
  <r>
    <x v="12"/>
    <x v="12"/>
    <x v="3"/>
    <x v="3"/>
    <x v="726"/>
    <x v="726"/>
    <x v="2"/>
    <n v="120"/>
    <n v="104.91"/>
  </r>
  <r>
    <x v="12"/>
    <x v="12"/>
    <x v="3"/>
    <x v="3"/>
    <x v="726"/>
    <x v="726"/>
    <x v="2"/>
    <n v="18"/>
    <n v="15.74"/>
  </r>
  <r>
    <x v="12"/>
    <x v="12"/>
    <x v="3"/>
    <x v="3"/>
    <x v="726"/>
    <x v="726"/>
    <x v="2"/>
    <n v="47"/>
    <n v="41.09"/>
  </r>
  <r>
    <x v="12"/>
    <x v="12"/>
    <x v="3"/>
    <x v="3"/>
    <x v="727"/>
    <x v="727"/>
    <x v="2"/>
    <n v="70"/>
    <n v="86.39"/>
  </r>
  <r>
    <x v="12"/>
    <x v="12"/>
    <x v="3"/>
    <x v="3"/>
    <x v="727"/>
    <x v="727"/>
    <x v="2"/>
    <n v="100"/>
    <n v="123.42"/>
  </r>
  <r>
    <x v="12"/>
    <x v="12"/>
    <x v="3"/>
    <x v="3"/>
    <x v="727"/>
    <x v="727"/>
    <x v="2"/>
    <n v="30"/>
    <n v="37.03"/>
  </r>
  <r>
    <x v="12"/>
    <x v="12"/>
    <x v="3"/>
    <x v="3"/>
    <x v="728"/>
    <x v="728"/>
    <x v="2"/>
    <n v="1"/>
    <n v="27694"/>
  </r>
  <r>
    <x v="12"/>
    <x v="12"/>
    <x v="3"/>
    <x v="3"/>
    <x v="643"/>
    <x v="643"/>
    <x v="8"/>
    <n v="1"/>
    <n v="1425.7"/>
  </r>
  <r>
    <x v="12"/>
    <x v="12"/>
    <x v="3"/>
    <x v="3"/>
    <x v="643"/>
    <x v="643"/>
    <x v="8"/>
    <n v="1"/>
    <n v="1389.78"/>
  </r>
  <r>
    <x v="12"/>
    <x v="12"/>
    <x v="3"/>
    <x v="3"/>
    <x v="643"/>
    <x v="643"/>
    <x v="8"/>
    <n v="1"/>
    <n v="1389.79"/>
  </r>
  <r>
    <x v="12"/>
    <x v="12"/>
    <x v="3"/>
    <x v="3"/>
    <x v="643"/>
    <x v="643"/>
    <x v="8"/>
    <n v="1"/>
    <n v="1374.42"/>
  </r>
  <r>
    <x v="12"/>
    <x v="12"/>
    <x v="3"/>
    <x v="3"/>
    <x v="643"/>
    <x v="643"/>
    <x v="8"/>
    <n v="1"/>
    <n v="1374.42"/>
  </r>
  <r>
    <x v="12"/>
    <x v="12"/>
    <x v="3"/>
    <x v="3"/>
    <x v="643"/>
    <x v="643"/>
    <x v="8"/>
    <n v="1"/>
    <n v="1374.42"/>
  </r>
  <r>
    <x v="12"/>
    <x v="12"/>
    <x v="3"/>
    <x v="3"/>
    <x v="643"/>
    <x v="643"/>
    <x v="8"/>
    <n v="1"/>
    <n v="1410.94"/>
  </r>
  <r>
    <x v="12"/>
    <x v="12"/>
    <x v="3"/>
    <x v="3"/>
    <x v="729"/>
    <x v="729"/>
    <x v="2"/>
    <n v="1"/>
    <n v="27.96"/>
  </r>
  <r>
    <x v="12"/>
    <x v="12"/>
    <x v="3"/>
    <x v="3"/>
    <x v="729"/>
    <x v="729"/>
    <x v="2"/>
    <n v="4"/>
    <n v="111.86"/>
  </r>
  <r>
    <x v="12"/>
    <x v="12"/>
    <x v="3"/>
    <x v="3"/>
    <x v="730"/>
    <x v="730"/>
    <x v="8"/>
    <n v="1"/>
    <n v="98.73"/>
  </r>
  <r>
    <x v="12"/>
    <x v="12"/>
    <x v="3"/>
    <x v="3"/>
    <x v="730"/>
    <x v="730"/>
    <x v="8"/>
    <n v="1"/>
    <n v="98.73"/>
  </r>
  <r>
    <x v="12"/>
    <x v="12"/>
    <x v="3"/>
    <x v="3"/>
    <x v="730"/>
    <x v="730"/>
    <x v="8"/>
    <n v="3"/>
    <n v="296.19"/>
  </r>
  <r>
    <x v="12"/>
    <x v="12"/>
    <x v="3"/>
    <x v="3"/>
    <x v="652"/>
    <x v="652"/>
    <x v="2"/>
    <n v="8"/>
    <n v="146.63999999999999"/>
  </r>
  <r>
    <x v="12"/>
    <x v="12"/>
    <x v="3"/>
    <x v="3"/>
    <x v="652"/>
    <x v="652"/>
    <x v="2"/>
    <n v="6"/>
    <n v="109.98"/>
  </r>
  <r>
    <x v="12"/>
    <x v="12"/>
    <x v="3"/>
    <x v="3"/>
    <x v="731"/>
    <x v="731"/>
    <x v="2"/>
    <n v="15"/>
    <n v="1992.83"/>
  </r>
  <r>
    <x v="12"/>
    <x v="12"/>
    <x v="3"/>
    <x v="3"/>
    <x v="731"/>
    <x v="731"/>
    <x v="2"/>
    <n v="5"/>
    <n v="664.27"/>
  </r>
  <r>
    <x v="12"/>
    <x v="12"/>
    <x v="3"/>
    <x v="3"/>
    <x v="731"/>
    <x v="731"/>
    <x v="2"/>
    <n v="5"/>
    <n v="664.28"/>
  </r>
  <r>
    <x v="12"/>
    <x v="12"/>
    <x v="3"/>
    <x v="3"/>
    <x v="731"/>
    <x v="731"/>
    <x v="2"/>
    <n v="15"/>
    <n v="1992.82"/>
  </r>
  <r>
    <x v="12"/>
    <x v="12"/>
    <x v="3"/>
    <x v="3"/>
    <x v="731"/>
    <x v="731"/>
    <x v="2"/>
    <n v="10"/>
    <n v="1328.55"/>
  </r>
  <r>
    <x v="12"/>
    <x v="12"/>
    <x v="3"/>
    <x v="3"/>
    <x v="731"/>
    <x v="731"/>
    <x v="2"/>
    <n v="25"/>
    <n v="3172.77"/>
  </r>
  <r>
    <x v="12"/>
    <x v="12"/>
    <x v="3"/>
    <x v="3"/>
    <x v="731"/>
    <x v="731"/>
    <x v="2"/>
    <n v="10"/>
    <n v="1269.1099999999999"/>
  </r>
  <r>
    <x v="12"/>
    <x v="12"/>
    <x v="3"/>
    <x v="3"/>
    <x v="731"/>
    <x v="731"/>
    <x v="2"/>
    <n v="5"/>
    <n v="634.54999999999995"/>
  </r>
  <r>
    <x v="12"/>
    <x v="12"/>
    <x v="3"/>
    <x v="3"/>
    <x v="731"/>
    <x v="731"/>
    <x v="2"/>
    <n v="10"/>
    <n v="1269.1099999999999"/>
  </r>
  <r>
    <x v="12"/>
    <x v="12"/>
    <x v="3"/>
    <x v="3"/>
    <x v="731"/>
    <x v="731"/>
    <x v="2"/>
    <n v="20"/>
    <n v="2538.21"/>
  </r>
  <r>
    <x v="12"/>
    <x v="12"/>
    <x v="3"/>
    <x v="3"/>
    <x v="656"/>
    <x v="656"/>
    <x v="8"/>
    <n v="2"/>
    <n v="2462"/>
  </r>
  <r>
    <x v="12"/>
    <x v="12"/>
    <x v="3"/>
    <x v="3"/>
    <x v="732"/>
    <x v="732"/>
    <x v="2"/>
    <n v="3"/>
    <n v="2259.84"/>
  </r>
  <r>
    <x v="12"/>
    <x v="12"/>
    <x v="3"/>
    <x v="3"/>
    <x v="487"/>
    <x v="487"/>
    <x v="2"/>
    <n v="1"/>
    <n v="995"/>
  </r>
  <r>
    <x v="12"/>
    <x v="12"/>
    <x v="3"/>
    <x v="3"/>
    <x v="487"/>
    <x v="487"/>
    <x v="2"/>
    <n v="1"/>
    <n v="995"/>
  </r>
  <r>
    <x v="12"/>
    <x v="12"/>
    <x v="3"/>
    <x v="3"/>
    <x v="487"/>
    <x v="487"/>
    <x v="2"/>
    <n v="1"/>
    <n v="985.23"/>
  </r>
  <r>
    <x v="12"/>
    <x v="12"/>
    <x v="3"/>
    <x v="3"/>
    <x v="658"/>
    <x v="658"/>
    <x v="2"/>
    <n v="1"/>
    <n v="1182.0999999999999"/>
  </r>
  <r>
    <x v="12"/>
    <x v="12"/>
    <x v="3"/>
    <x v="3"/>
    <x v="658"/>
    <x v="658"/>
    <x v="2"/>
    <n v="2"/>
    <n v="2364.1999999999998"/>
  </r>
  <r>
    <x v="12"/>
    <x v="12"/>
    <x v="3"/>
    <x v="3"/>
    <x v="538"/>
    <x v="538"/>
    <x v="2"/>
    <n v="2"/>
    <n v="40.97"/>
  </r>
  <r>
    <x v="12"/>
    <x v="12"/>
    <x v="3"/>
    <x v="3"/>
    <x v="538"/>
    <x v="538"/>
    <x v="2"/>
    <n v="23"/>
    <n v="460"/>
  </r>
  <r>
    <x v="12"/>
    <x v="12"/>
    <x v="3"/>
    <x v="3"/>
    <x v="538"/>
    <x v="538"/>
    <x v="2"/>
    <n v="5"/>
    <n v="72.05"/>
  </r>
  <r>
    <x v="12"/>
    <x v="12"/>
    <x v="3"/>
    <x v="3"/>
    <x v="538"/>
    <x v="538"/>
    <x v="2"/>
    <n v="37"/>
    <n v="628.24"/>
  </r>
  <r>
    <x v="12"/>
    <x v="12"/>
    <x v="3"/>
    <x v="3"/>
    <x v="538"/>
    <x v="538"/>
    <x v="2"/>
    <n v="20"/>
    <n v="329.03"/>
  </r>
  <r>
    <x v="12"/>
    <x v="12"/>
    <x v="3"/>
    <x v="3"/>
    <x v="538"/>
    <x v="538"/>
    <x v="2"/>
    <n v="13"/>
    <n v="213.87"/>
  </r>
  <r>
    <x v="12"/>
    <x v="12"/>
    <x v="3"/>
    <x v="3"/>
    <x v="664"/>
    <x v="664"/>
    <x v="2"/>
    <n v="3"/>
    <n v="285.77999999999997"/>
  </r>
  <r>
    <x v="12"/>
    <x v="12"/>
    <x v="3"/>
    <x v="3"/>
    <x v="664"/>
    <x v="664"/>
    <x v="2"/>
    <n v="4"/>
    <n v="381.04"/>
  </r>
  <r>
    <x v="12"/>
    <x v="12"/>
    <x v="3"/>
    <x v="3"/>
    <x v="664"/>
    <x v="664"/>
    <x v="2"/>
    <n v="3"/>
    <n v="285.77999999999997"/>
  </r>
  <r>
    <x v="12"/>
    <x v="12"/>
    <x v="3"/>
    <x v="3"/>
    <x v="665"/>
    <x v="665"/>
    <x v="2"/>
    <n v="1"/>
    <n v="1356.51"/>
  </r>
  <r>
    <x v="12"/>
    <x v="12"/>
    <x v="3"/>
    <x v="3"/>
    <x v="666"/>
    <x v="666"/>
    <x v="2"/>
    <n v="5"/>
    <n v="208.97"/>
  </r>
  <r>
    <x v="12"/>
    <x v="12"/>
    <x v="3"/>
    <x v="3"/>
    <x v="666"/>
    <x v="666"/>
    <x v="2"/>
    <n v="5"/>
    <n v="208.97"/>
  </r>
  <r>
    <x v="12"/>
    <x v="12"/>
    <x v="3"/>
    <x v="3"/>
    <x v="667"/>
    <x v="667"/>
    <x v="2"/>
    <n v="6"/>
    <n v="219"/>
  </r>
  <r>
    <x v="12"/>
    <x v="12"/>
    <x v="3"/>
    <x v="3"/>
    <x v="667"/>
    <x v="667"/>
    <x v="2"/>
    <n v="5"/>
    <n v="182.5"/>
  </r>
  <r>
    <x v="12"/>
    <x v="12"/>
    <x v="3"/>
    <x v="3"/>
    <x v="733"/>
    <x v="733"/>
    <x v="2"/>
    <n v="20"/>
    <n v="296.39999999999998"/>
  </r>
  <r>
    <x v="12"/>
    <x v="12"/>
    <x v="3"/>
    <x v="3"/>
    <x v="733"/>
    <x v="733"/>
    <x v="2"/>
    <n v="10"/>
    <n v="148.19999999999999"/>
  </r>
  <r>
    <x v="12"/>
    <x v="12"/>
    <x v="3"/>
    <x v="3"/>
    <x v="733"/>
    <x v="733"/>
    <x v="2"/>
    <n v="5"/>
    <n v="74.099999999999994"/>
  </r>
  <r>
    <x v="12"/>
    <x v="12"/>
    <x v="3"/>
    <x v="3"/>
    <x v="733"/>
    <x v="733"/>
    <x v="2"/>
    <n v="7"/>
    <n v="103.74"/>
  </r>
  <r>
    <x v="12"/>
    <x v="12"/>
    <x v="3"/>
    <x v="3"/>
    <x v="734"/>
    <x v="734"/>
    <x v="2"/>
    <n v="15"/>
    <n v="222.3"/>
  </r>
  <r>
    <x v="12"/>
    <x v="12"/>
    <x v="3"/>
    <x v="3"/>
    <x v="734"/>
    <x v="734"/>
    <x v="2"/>
    <n v="8"/>
    <n v="118.56"/>
  </r>
  <r>
    <x v="12"/>
    <x v="12"/>
    <x v="3"/>
    <x v="3"/>
    <x v="734"/>
    <x v="734"/>
    <x v="2"/>
    <n v="5"/>
    <n v="74.099999999999994"/>
  </r>
  <r>
    <x v="12"/>
    <x v="12"/>
    <x v="3"/>
    <x v="3"/>
    <x v="734"/>
    <x v="734"/>
    <x v="2"/>
    <n v="2"/>
    <n v="29.64"/>
  </r>
  <r>
    <x v="12"/>
    <x v="12"/>
    <x v="3"/>
    <x v="3"/>
    <x v="734"/>
    <x v="734"/>
    <x v="2"/>
    <n v="6"/>
    <n v="88.92"/>
  </r>
  <r>
    <x v="12"/>
    <x v="12"/>
    <x v="3"/>
    <x v="3"/>
    <x v="735"/>
    <x v="735"/>
    <x v="2"/>
    <n v="5"/>
    <n v="50"/>
  </r>
  <r>
    <x v="12"/>
    <x v="12"/>
    <x v="3"/>
    <x v="3"/>
    <x v="735"/>
    <x v="735"/>
    <x v="2"/>
    <n v="25"/>
    <n v="169.41"/>
  </r>
  <r>
    <x v="12"/>
    <x v="12"/>
    <x v="3"/>
    <x v="3"/>
    <x v="735"/>
    <x v="735"/>
    <x v="2"/>
    <n v="20"/>
    <n v="135.53"/>
  </r>
  <r>
    <x v="12"/>
    <x v="12"/>
    <x v="3"/>
    <x v="3"/>
    <x v="735"/>
    <x v="735"/>
    <x v="2"/>
    <n v="10"/>
    <n v="67.760000000000005"/>
  </r>
  <r>
    <x v="12"/>
    <x v="12"/>
    <x v="3"/>
    <x v="3"/>
    <x v="735"/>
    <x v="735"/>
    <x v="2"/>
    <n v="30"/>
    <n v="203.29"/>
  </r>
  <r>
    <x v="12"/>
    <x v="12"/>
    <x v="3"/>
    <x v="3"/>
    <x v="735"/>
    <x v="735"/>
    <x v="2"/>
    <n v="6"/>
    <n v="41.62"/>
  </r>
  <r>
    <x v="12"/>
    <x v="12"/>
    <x v="3"/>
    <x v="3"/>
    <x v="735"/>
    <x v="735"/>
    <x v="2"/>
    <n v="4"/>
    <n v="27.75"/>
  </r>
  <r>
    <x v="12"/>
    <x v="12"/>
    <x v="3"/>
    <x v="3"/>
    <x v="736"/>
    <x v="736"/>
    <x v="2"/>
    <n v="2"/>
    <n v="25868.55"/>
  </r>
  <r>
    <x v="12"/>
    <x v="12"/>
    <x v="3"/>
    <x v="3"/>
    <x v="736"/>
    <x v="736"/>
    <x v="2"/>
    <n v="1"/>
    <n v="12934.27"/>
  </r>
  <r>
    <x v="12"/>
    <x v="12"/>
    <x v="3"/>
    <x v="3"/>
    <x v="737"/>
    <x v="737"/>
    <x v="2"/>
    <n v="1"/>
    <n v="8292"/>
  </r>
  <r>
    <x v="12"/>
    <x v="12"/>
    <x v="3"/>
    <x v="3"/>
    <x v="738"/>
    <x v="738"/>
    <x v="2"/>
    <n v="2"/>
    <n v="12766"/>
  </r>
  <r>
    <x v="12"/>
    <x v="12"/>
    <x v="3"/>
    <x v="3"/>
    <x v="739"/>
    <x v="739"/>
    <x v="2"/>
    <n v="1"/>
    <n v="289.67"/>
  </r>
  <r>
    <x v="12"/>
    <x v="12"/>
    <x v="3"/>
    <x v="3"/>
    <x v="739"/>
    <x v="739"/>
    <x v="2"/>
    <n v="3"/>
    <n v="869.02"/>
  </r>
  <r>
    <x v="12"/>
    <x v="12"/>
    <x v="3"/>
    <x v="3"/>
    <x v="739"/>
    <x v="739"/>
    <x v="2"/>
    <n v="1"/>
    <n v="289.68"/>
  </r>
  <r>
    <x v="12"/>
    <x v="12"/>
    <x v="3"/>
    <x v="3"/>
    <x v="740"/>
    <x v="740"/>
    <x v="2"/>
    <n v="1"/>
    <n v="13192.82"/>
  </r>
  <r>
    <x v="12"/>
    <x v="12"/>
    <x v="3"/>
    <x v="3"/>
    <x v="740"/>
    <x v="740"/>
    <x v="2"/>
    <n v="2"/>
    <n v="26385.64"/>
  </r>
  <r>
    <x v="12"/>
    <x v="12"/>
    <x v="3"/>
    <x v="3"/>
    <x v="741"/>
    <x v="741"/>
    <x v="2"/>
    <n v="5"/>
    <n v="350"/>
  </r>
  <r>
    <x v="12"/>
    <x v="12"/>
    <x v="3"/>
    <x v="3"/>
    <x v="741"/>
    <x v="741"/>
    <x v="2"/>
    <n v="5"/>
    <n v="350"/>
  </r>
  <r>
    <x v="12"/>
    <x v="12"/>
    <x v="3"/>
    <x v="3"/>
    <x v="742"/>
    <x v="742"/>
    <x v="2"/>
    <n v="1"/>
    <n v="4652.99"/>
  </r>
  <r>
    <x v="12"/>
    <x v="12"/>
    <x v="3"/>
    <x v="3"/>
    <x v="743"/>
    <x v="743"/>
    <x v="2"/>
    <n v="20"/>
    <n v="39.6"/>
  </r>
  <r>
    <x v="12"/>
    <x v="12"/>
    <x v="3"/>
    <x v="3"/>
    <x v="744"/>
    <x v="744"/>
    <x v="2"/>
    <n v="20"/>
    <n v="42"/>
  </r>
  <r>
    <x v="12"/>
    <x v="12"/>
    <x v="3"/>
    <x v="3"/>
    <x v="744"/>
    <x v="744"/>
    <x v="2"/>
    <n v="30"/>
    <n v="63"/>
  </r>
  <r>
    <x v="12"/>
    <x v="12"/>
    <x v="3"/>
    <x v="3"/>
    <x v="745"/>
    <x v="745"/>
    <x v="2"/>
    <n v="20"/>
    <n v="53"/>
  </r>
  <r>
    <x v="12"/>
    <x v="12"/>
    <x v="3"/>
    <x v="3"/>
    <x v="745"/>
    <x v="745"/>
    <x v="2"/>
    <n v="30"/>
    <n v="79.5"/>
  </r>
  <r>
    <x v="12"/>
    <x v="12"/>
    <x v="3"/>
    <x v="3"/>
    <x v="746"/>
    <x v="746"/>
    <x v="2"/>
    <n v="20"/>
    <n v="20"/>
  </r>
  <r>
    <x v="12"/>
    <x v="12"/>
    <x v="3"/>
    <x v="3"/>
    <x v="746"/>
    <x v="746"/>
    <x v="2"/>
    <n v="30"/>
    <n v="30"/>
  </r>
  <r>
    <x v="12"/>
    <x v="12"/>
    <x v="3"/>
    <x v="3"/>
    <x v="747"/>
    <x v="747"/>
    <x v="8"/>
    <n v="0.5"/>
    <n v="54.5"/>
  </r>
  <r>
    <x v="12"/>
    <x v="12"/>
    <x v="3"/>
    <x v="3"/>
    <x v="747"/>
    <x v="747"/>
    <x v="8"/>
    <n v="0.5"/>
    <n v="54.5"/>
  </r>
  <r>
    <x v="12"/>
    <x v="12"/>
    <x v="3"/>
    <x v="3"/>
    <x v="748"/>
    <x v="748"/>
    <x v="8"/>
    <n v="0.5"/>
    <n v="310"/>
  </r>
  <r>
    <x v="12"/>
    <x v="12"/>
    <x v="3"/>
    <x v="3"/>
    <x v="748"/>
    <x v="748"/>
    <x v="8"/>
    <n v="0.5"/>
    <n v="310"/>
  </r>
  <r>
    <x v="12"/>
    <x v="12"/>
    <x v="5"/>
    <x v="5"/>
    <x v="749"/>
    <x v="749"/>
    <x v="3"/>
    <n v="0.3"/>
    <n v="807.51"/>
  </r>
  <r>
    <x v="12"/>
    <x v="12"/>
    <x v="5"/>
    <x v="5"/>
    <x v="749"/>
    <x v="749"/>
    <x v="3"/>
    <n v="0.2"/>
    <n v="538.34"/>
  </r>
  <r>
    <x v="12"/>
    <x v="12"/>
    <x v="5"/>
    <x v="5"/>
    <x v="749"/>
    <x v="749"/>
    <x v="3"/>
    <n v="0.2"/>
    <n v="538.34"/>
  </r>
  <r>
    <x v="12"/>
    <x v="12"/>
    <x v="5"/>
    <x v="5"/>
    <x v="749"/>
    <x v="749"/>
    <x v="3"/>
    <n v="0.8"/>
    <n v="2153.36"/>
  </r>
  <r>
    <x v="12"/>
    <x v="12"/>
    <x v="8"/>
    <x v="8"/>
    <x v="149"/>
    <x v="149"/>
    <x v="0"/>
    <n v="10"/>
    <n v="275.94"/>
  </r>
  <r>
    <x v="12"/>
    <x v="12"/>
    <x v="8"/>
    <x v="8"/>
    <x v="750"/>
    <x v="750"/>
    <x v="3"/>
    <n v="1"/>
    <n v="374.66"/>
  </r>
  <r>
    <x v="12"/>
    <x v="12"/>
    <x v="8"/>
    <x v="8"/>
    <x v="750"/>
    <x v="750"/>
    <x v="3"/>
    <n v="4"/>
    <n v="1498.63"/>
  </r>
  <r>
    <x v="12"/>
    <x v="12"/>
    <x v="8"/>
    <x v="8"/>
    <x v="750"/>
    <x v="750"/>
    <x v="3"/>
    <n v="6"/>
    <n v="2131.14"/>
  </r>
  <r>
    <x v="12"/>
    <x v="12"/>
    <x v="11"/>
    <x v="11"/>
    <x v="556"/>
    <x v="556"/>
    <x v="14"/>
    <n v="-0.89"/>
    <n v="-34.74"/>
  </r>
  <r>
    <x v="12"/>
    <x v="12"/>
    <x v="11"/>
    <x v="11"/>
    <x v="556"/>
    <x v="556"/>
    <x v="14"/>
    <n v="-16.984000000000002"/>
    <n v="-657.28"/>
  </r>
  <r>
    <x v="12"/>
    <x v="12"/>
    <x v="11"/>
    <x v="11"/>
    <x v="556"/>
    <x v="556"/>
    <x v="14"/>
    <n v="-21.699000000000002"/>
    <n v="-844.31"/>
  </r>
  <r>
    <x v="12"/>
    <x v="12"/>
    <x v="11"/>
    <x v="11"/>
    <x v="556"/>
    <x v="556"/>
    <x v="14"/>
    <n v="-21.699000000000002"/>
    <n v="-38.909999999999997"/>
  </r>
  <r>
    <x v="12"/>
    <x v="12"/>
    <x v="11"/>
    <x v="11"/>
    <x v="556"/>
    <x v="556"/>
    <x v="14"/>
    <n v="-1.9"/>
    <n v="-73.930000000000007"/>
  </r>
  <r>
    <x v="12"/>
    <x v="12"/>
    <x v="11"/>
    <x v="11"/>
    <x v="556"/>
    <x v="556"/>
    <x v="14"/>
    <n v="21.699000000000002"/>
    <n v="38.909999999999997"/>
  </r>
  <r>
    <x v="12"/>
    <x v="12"/>
    <x v="11"/>
    <x v="11"/>
    <x v="557"/>
    <x v="557"/>
    <x v="15"/>
    <n v="-10"/>
    <n v="-27.7"/>
  </r>
  <r>
    <x v="12"/>
    <x v="12"/>
    <x v="11"/>
    <x v="11"/>
    <x v="557"/>
    <x v="557"/>
    <x v="15"/>
    <n v="-10"/>
    <n v="-26.3"/>
  </r>
  <r>
    <x v="12"/>
    <x v="12"/>
    <x v="11"/>
    <x v="11"/>
    <x v="558"/>
    <x v="558"/>
    <x v="15"/>
    <n v="-2"/>
    <n v="-4.42"/>
  </r>
  <r>
    <x v="12"/>
    <x v="12"/>
    <x v="11"/>
    <x v="11"/>
    <x v="558"/>
    <x v="558"/>
    <x v="15"/>
    <n v="-2"/>
    <n v="-4.5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Сводная таблица1" cacheId="0" applyNumberFormats="0" applyBorderFormats="0" applyFontFormats="0" applyPatternFormats="0" applyAlignmentFormats="0" applyWidthHeightFormats="1" dataCaption="Данные" updatedVersion="6" showMemberPropertyTips="0" useAutoFormatting="1" itemPrintTitles="1" createdVersion="1" indent="0" compact="0" compactData="0" gridDropZones="1">
  <location ref="A3:I690" firstHeaderRow="1" firstDataRow="2" firstDataCol="7"/>
  <pivotFields count="9">
    <pivotField axis="axisRow" compact="0" outline="0" subtotalTop="0" showAll="0" includeNewItemsInFilter="1">
      <items count="14">
        <item x="0"/>
        <item x="1"/>
        <item x="2"/>
        <item x="3"/>
        <item x="4"/>
        <item x="5"/>
        <item x="6"/>
        <item x="7"/>
        <item x="8"/>
        <item x="9"/>
        <item x="10"/>
        <item h="1" x="11"/>
        <item h="1" x="12"/>
        <item t="default"/>
      </items>
    </pivotField>
    <pivotField axis="axisRow" compact="0" outline="0" subtotalTop="0" showAll="0" includeNewItemsInFilter="1" defaultSubtotal="0">
      <items count="13">
        <item x="9"/>
        <item x="6"/>
        <item x="10"/>
        <item x="12"/>
        <item x="11"/>
        <item x="1"/>
        <item x="0"/>
        <item x="4"/>
        <item x="2"/>
        <item x="7"/>
        <item x="5"/>
        <item x="3"/>
        <item x="8"/>
      </items>
    </pivotField>
    <pivotField axis="axisRow" compact="0" outline="0" subtotalTop="0" showAll="0" includeNewItemsInFilter="1" defaultSubtotal="0">
      <items count="13">
        <item x="12"/>
        <item x="10"/>
        <item x="9"/>
        <item x="0"/>
        <item x="1"/>
        <item x="2"/>
        <item x="3"/>
        <item x="4"/>
        <item x="5"/>
        <item x="6"/>
        <item x="7"/>
        <item x="8"/>
        <item x="11"/>
      </items>
    </pivotField>
    <pivotField axis="axisRow" compact="0" outline="0" subtotalTop="0" showAll="0" includeNewItemsInFilter="1" defaultSubtotal="0">
      <items count="13">
        <item x="3"/>
        <item x="6"/>
        <item x="5"/>
        <item x="12"/>
        <item x="0"/>
        <item x="9"/>
        <item x="11"/>
        <item x="10"/>
        <item x="1"/>
        <item x="8"/>
        <item x="2"/>
        <item x="7"/>
        <item x="4"/>
      </items>
    </pivotField>
    <pivotField axis="axisRow" compact="0" outline="0" subtotalTop="0" showAll="0" includeNewItemsInFilter="1" defaultSubtotal="0">
      <items count="751">
        <item x="496"/>
        <item x="371"/>
        <item x="556"/>
        <item x="557"/>
        <item x="558"/>
        <item x="301"/>
        <item x="559"/>
        <item x="697"/>
        <item x="397"/>
        <item x="398"/>
        <item x="324"/>
        <item x="399"/>
        <item x="325"/>
        <item x="0"/>
        <item x="400"/>
        <item x="401"/>
        <item x="402"/>
        <item x="403"/>
        <item x="404"/>
        <item x="326"/>
        <item x="405"/>
        <item x="406"/>
        <item x="407"/>
        <item x="698"/>
        <item x="408"/>
        <item x="327"/>
        <item x="699"/>
        <item x="700"/>
        <item x="560"/>
        <item x="409"/>
        <item x="561"/>
        <item x="410"/>
        <item x="411"/>
        <item x="412"/>
        <item x="701"/>
        <item x="413"/>
        <item x="562"/>
        <item x="328"/>
        <item x="563"/>
        <item x="329"/>
        <item x="414"/>
        <item x="330"/>
        <item x="415"/>
        <item x="416"/>
        <item x="417"/>
        <item x="702"/>
        <item x="418"/>
        <item x="419"/>
        <item x="420"/>
        <item x="331"/>
        <item x="564"/>
        <item x="421"/>
        <item x="422"/>
        <item x="423"/>
        <item x="424"/>
        <item x="425"/>
        <item x="426"/>
        <item x="427"/>
        <item x="703"/>
        <item x="428"/>
        <item x="429"/>
        <item x="302"/>
        <item x="303"/>
        <item x="1"/>
        <item x="2"/>
        <item x="332"/>
        <item x="304"/>
        <item x="497"/>
        <item x="174"/>
        <item x="430"/>
        <item x="565"/>
        <item x="566"/>
        <item x="567"/>
        <item x="175"/>
        <item x="305"/>
        <item x="176"/>
        <item x="177"/>
        <item x="431"/>
        <item x="432"/>
        <item x="433"/>
        <item x="704"/>
        <item x="434"/>
        <item x="3"/>
        <item x="435"/>
        <item x="178"/>
        <item x="179"/>
        <item x="4"/>
        <item x="180"/>
        <item x="705"/>
        <item x="372"/>
        <item x="498"/>
        <item x="181"/>
        <item x="436"/>
        <item x="706"/>
        <item x="568"/>
        <item x="333"/>
        <item x="707"/>
        <item x="569"/>
        <item x="182"/>
        <item x="570"/>
        <item x="183"/>
        <item x="571"/>
        <item x="437"/>
        <item x="184"/>
        <item x="572"/>
        <item x="573"/>
        <item x="5"/>
        <item x="6"/>
        <item x="7"/>
        <item x="438"/>
        <item x="439"/>
        <item x="574"/>
        <item x="575"/>
        <item x="708"/>
        <item x="709"/>
        <item x="8"/>
        <item x="185"/>
        <item x="576"/>
        <item x="186"/>
        <item x="440"/>
        <item x="334"/>
        <item x="335"/>
        <item x="187"/>
        <item x="188"/>
        <item x="336"/>
        <item x="577"/>
        <item x="499"/>
        <item x="441"/>
        <item x="500"/>
        <item x="442"/>
        <item x="189"/>
        <item x="190"/>
        <item x="191"/>
        <item x="192"/>
        <item x="578"/>
        <item x="443"/>
        <item x="444"/>
        <item x="445"/>
        <item x="579"/>
        <item x="337"/>
        <item x="193"/>
        <item x="9"/>
        <item x="580"/>
        <item x="194"/>
        <item x="338"/>
        <item x="581"/>
        <item x="582"/>
        <item x="195"/>
        <item x="196"/>
        <item x="197"/>
        <item x="10"/>
        <item x="11"/>
        <item x="12"/>
        <item x="339"/>
        <item x="710"/>
        <item x="583"/>
        <item x="584"/>
        <item x="711"/>
        <item x="198"/>
        <item x="199"/>
        <item x="200"/>
        <item x="446"/>
        <item x="585"/>
        <item x="586"/>
        <item x="306"/>
        <item x="13"/>
        <item x="14"/>
        <item x="15"/>
        <item x="587"/>
        <item x="16"/>
        <item x="17"/>
        <item x="18"/>
        <item x="201"/>
        <item x="202"/>
        <item x="203"/>
        <item x="204"/>
        <item x="205"/>
        <item x="206"/>
        <item x="207"/>
        <item x="208"/>
        <item x="209"/>
        <item x="210"/>
        <item x="211"/>
        <item x="212"/>
        <item x="213"/>
        <item x="447"/>
        <item x="448"/>
        <item x="214"/>
        <item x="588"/>
        <item x="215"/>
        <item x="216"/>
        <item x="217"/>
        <item x="218"/>
        <item x="219"/>
        <item x="712"/>
        <item x="19"/>
        <item x="220"/>
        <item x="589"/>
        <item x="501"/>
        <item x="590"/>
        <item x="221"/>
        <item x="502"/>
        <item x="20"/>
        <item x="222"/>
        <item x="503"/>
        <item x="223"/>
        <item x="449"/>
        <item x="450"/>
        <item x="713"/>
        <item x="340"/>
        <item x="714"/>
        <item x="451"/>
        <item x="504"/>
        <item x="224"/>
        <item x="225"/>
        <item x="452"/>
        <item x="591"/>
        <item x="505"/>
        <item x="226"/>
        <item x="715"/>
        <item x="506"/>
        <item x="592"/>
        <item x="341"/>
        <item x="593"/>
        <item x="594"/>
        <item x="595"/>
        <item x="596"/>
        <item x="597"/>
        <item x="507"/>
        <item x="508"/>
        <item x="21"/>
        <item x="598"/>
        <item x="509"/>
        <item x="342"/>
        <item x="599"/>
        <item x="716"/>
        <item x="600"/>
        <item x="227"/>
        <item x="22"/>
        <item x="601"/>
        <item x="602"/>
        <item x="603"/>
        <item x="604"/>
        <item x="605"/>
        <item x="23"/>
        <item x="510"/>
        <item x="24"/>
        <item x="453"/>
        <item x="343"/>
        <item x="228"/>
        <item x="229"/>
        <item x="230"/>
        <item x="231"/>
        <item x="232"/>
        <item x="233"/>
        <item x="234"/>
        <item x="235"/>
        <item x="236"/>
        <item x="606"/>
        <item x="25"/>
        <item x="454"/>
        <item x="26"/>
        <item x="27"/>
        <item x="28"/>
        <item x="307"/>
        <item x="344"/>
        <item x="237"/>
        <item x="455"/>
        <item x="308"/>
        <item x="456"/>
        <item x="607"/>
        <item x="608"/>
        <item x="457"/>
        <item x="238"/>
        <item x="609"/>
        <item x="239"/>
        <item x="240"/>
        <item x="241"/>
        <item x="610"/>
        <item x="29"/>
        <item x="30"/>
        <item x="458"/>
        <item x="31"/>
        <item x="459"/>
        <item x="345"/>
        <item x="363"/>
        <item x="364"/>
        <item x="611"/>
        <item x="612"/>
        <item x="365"/>
        <item x="242"/>
        <item x="243"/>
        <item x="613"/>
        <item x="346"/>
        <item x="460"/>
        <item x="614"/>
        <item x="615"/>
        <item x="511"/>
        <item x="32"/>
        <item x="33"/>
        <item x="34"/>
        <item x="309"/>
        <item x="244"/>
        <item x="512"/>
        <item x="245"/>
        <item x="246"/>
        <item x="247"/>
        <item x="248"/>
        <item x="249"/>
        <item x="461"/>
        <item x="462"/>
        <item x="35"/>
        <item x="36"/>
        <item x="37"/>
        <item x="310"/>
        <item x="463"/>
        <item x="464"/>
        <item x="513"/>
        <item x="717"/>
        <item x="616"/>
        <item x="268"/>
        <item x="617"/>
        <item x="38"/>
        <item x="514"/>
        <item x="465"/>
        <item x="466"/>
        <item x="467"/>
        <item x="618"/>
        <item x="468"/>
        <item x="619"/>
        <item x="620"/>
        <item x="621"/>
        <item x="515"/>
        <item x="469"/>
        <item x="470"/>
        <item x="471"/>
        <item x="516"/>
        <item x="472"/>
        <item x="622"/>
        <item x="623"/>
        <item x="624"/>
        <item x="373"/>
        <item x="473"/>
        <item x="250"/>
        <item x="474"/>
        <item x="625"/>
        <item x="626"/>
        <item x="251"/>
        <item x="252"/>
        <item x="517"/>
        <item x="518"/>
        <item x="39"/>
        <item x="253"/>
        <item x="475"/>
        <item x="374"/>
        <item x="476"/>
        <item x="366"/>
        <item x="627"/>
        <item x="375"/>
        <item x="477"/>
        <item x="478"/>
        <item x="718"/>
        <item x="628"/>
        <item x="519"/>
        <item x="367"/>
        <item x="520"/>
        <item x="347"/>
        <item x="348"/>
        <item x="521"/>
        <item x="479"/>
        <item x="349"/>
        <item x="629"/>
        <item x="254"/>
        <item x="40"/>
        <item x="630"/>
        <item x="522"/>
        <item x="376"/>
        <item x="350"/>
        <item x="351"/>
        <item x="41"/>
        <item x="719"/>
        <item x="523"/>
        <item x="720"/>
        <item x="42"/>
        <item x="631"/>
        <item x="352"/>
        <item x="721"/>
        <item x="480"/>
        <item x="632"/>
        <item x="524"/>
        <item x="43"/>
        <item x="481"/>
        <item x="633"/>
        <item x="482"/>
        <item x="353"/>
        <item x="368"/>
        <item x="634"/>
        <item x="483"/>
        <item x="484"/>
        <item x="354"/>
        <item x="525"/>
        <item x="526"/>
        <item x="527"/>
        <item x="528"/>
        <item x="722"/>
        <item x="529"/>
        <item x="530"/>
        <item x="635"/>
        <item x="723"/>
        <item x="636"/>
        <item x="637"/>
        <item x="724"/>
        <item x="725"/>
        <item x="638"/>
        <item x="639"/>
        <item x="726"/>
        <item x="727"/>
        <item x="640"/>
        <item x="641"/>
        <item x="642"/>
        <item x="728"/>
        <item x="355"/>
        <item x="531"/>
        <item x="643"/>
        <item x="644"/>
        <item x="645"/>
        <item x="369"/>
        <item x="729"/>
        <item x="532"/>
        <item x="356"/>
        <item x="533"/>
        <item x="646"/>
        <item x="647"/>
        <item x="648"/>
        <item x="534"/>
        <item x="535"/>
        <item x="649"/>
        <item x="730"/>
        <item x="650"/>
        <item x="536"/>
        <item x="377"/>
        <item x="651"/>
        <item x="652"/>
        <item x="255"/>
        <item x="256"/>
        <item x="257"/>
        <item x="537"/>
        <item x="357"/>
        <item x="258"/>
        <item x="44"/>
        <item x="653"/>
        <item x="731"/>
        <item x="654"/>
        <item x="655"/>
        <item x="656"/>
        <item x="485"/>
        <item x="486"/>
        <item x="259"/>
        <item x="657"/>
        <item x="732"/>
        <item x="487"/>
        <item x="658"/>
        <item x="659"/>
        <item x="660"/>
        <item x="661"/>
        <item x="538"/>
        <item x="370"/>
        <item x="662"/>
        <item x="663"/>
        <item x="539"/>
        <item x="664"/>
        <item x="488"/>
        <item x="665"/>
        <item x="666"/>
        <item x="667"/>
        <item x="668"/>
        <item x="540"/>
        <item x="541"/>
        <item x="669"/>
        <item x="489"/>
        <item x="670"/>
        <item x="542"/>
        <item x="543"/>
        <item x="544"/>
        <item x="733"/>
        <item x="734"/>
        <item x="735"/>
        <item x="545"/>
        <item x="546"/>
        <item x="45"/>
        <item x="736"/>
        <item x="737"/>
        <item x="738"/>
        <item x="671"/>
        <item x="547"/>
        <item x="739"/>
        <item x="740"/>
        <item x="490"/>
        <item x="548"/>
        <item x="672"/>
        <item x="46"/>
        <item x="549"/>
        <item x="260"/>
        <item x="358"/>
        <item x="673"/>
        <item x="674"/>
        <item x="741"/>
        <item x="491"/>
        <item x="550"/>
        <item x="742"/>
        <item x="47"/>
        <item x="551"/>
        <item x="552"/>
        <item x="675"/>
        <item x="676"/>
        <item x="677"/>
        <item x="678"/>
        <item x="679"/>
        <item x="680"/>
        <item x="743"/>
        <item x="744"/>
        <item x="745"/>
        <item x="746"/>
        <item x="747"/>
        <item x="748"/>
        <item x="553"/>
        <item x="492"/>
        <item x="681"/>
        <item x="682"/>
        <item x="683"/>
        <item x="684"/>
        <item x="685"/>
        <item x="686"/>
        <item x="493"/>
        <item x="687"/>
        <item x="554"/>
        <item x="48"/>
        <item x="49"/>
        <item x="311"/>
        <item x="312"/>
        <item x="555"/>
        <item x="359"/>
        <item x="688"/>
        <item x="689"/>
        <item x="690"/>
        <item x="50"/>
        <item x="691"/>
        <item x="51"/>
        <item x="749"/>
        <item x="360"/>
        <item x="313"/>
        <item x="378"/>
        <item x="379"/>
        <item x="314"/>
        <item x="315"/>
        <item x="316"/>
        <item x="269"/>
        <item x="270"/>
        <item x="271"/>
        <item x="380"/>
        <item x="381"/>
        <item x="382"/>
        <item x="383"/>
        <item x="384"/>
        <item x="385"/>
        <item x="272"/>
        <item x="386"/>
        <item x="273"/>
        <item x="274"/>
        <item x="387"/>
        <item x="275"/>
        <item x="276"/>
        <item x="277"/>
        <item x="52"/>
        <item x="53"/>
        <item x="317"/>
        <item x="388"/>
        <item x="389"/>
        <item x="318"/>
        <item x="390"/>
        <item x="278"/>
        <item x="319"/>
        <item x="391"/>
        <item x="392"/>
        <item x="279"/>
        <item x="320"/>
        <item x="280"/>
        <item x="393"/>
        <item x="281"/>
        <item x="282"/>
        <item x="321"/>
        <item x="283"/>
        <item x="394"/>
        <item x="692"/>
        <item x="284"/>
        <item x="285"/>
        <item x="286"/>
        <item x="54"/>
        <item x="693"/>
        <item x="287"/>
        <item x="288"/>
        <item x="289"/>
        <item x="290"/>
        <item x="291"/>
        <item x="292"/>
        <item x="293"/>
        <item x="294"/>
        <item x="295"/>
        <item x="296"/>
        <item x="297"/>
        <item x="298"/>
        <item x="299"/>
        <item x="300"/>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261"/>
        <item x="138"/>
        <item x="139"/>
        <item x="140"/>
        <item x="141"/>
        <item x="142"/>
        <item x="143"/>
        <item x="144"/>
        <item x="145"/>
        <item x="146"/>
        <item x="262"/>
        <item x="263"/>
        <item x="147"/>
        <item x="148"/>
        <item x="149"/>
        <item x="395"/>
        <item x="396"/>
        <item x="264"/>
        <item x="150"/>
        <item x="151"/>
        <item x="152"/>
        <item x="265"/>
        <item x="694"/>
        <item x="153"/>
        <item x="154"/>
        <item x="750"/>
        <item x="361"/>
        <item x="266"/>
        <item x="155"/>
        <item x="156"/>
        <item x="362"/>
        <item x="157"/>
        <item x="158"/>
        <item x="159"/>
        <item x="160"/>
        <item x="494"/>
        <item x="161"/>
        <item x="495"/>
        <item x="695"/>
        <item x="162"/>
        <item x="267"/>
        <item x="163"/>
        <item x="696"/>
        <item x="164"/>
        <item x="165"/>
        <item x="166"/>
        <item x="167"/>
        <item x="168"/>
        <item x="169"/>
        <item x="170"/>
        <item x="171"/>
        <item x="172"/>
        <item x="173"/>
        <item x="322"/>
        <item x="323"/>
      </items>
    </pivotField>
    <pivotField axis="axisRow" compact="0" outline="0" subtotalTop="0" showAll="0" includeNewItemsInFilter="1" defaultSubtotal="0">
      <items count="751">
        <item x="496"/>
        <item x="618"/>
        <item x="513"/>
        <item x="376"/>
        <item x="467"/>
        <item x="616"/>
        <item x="466"/>
        <item x="717"/>
        <item x="468"/>
        <item x="512"/>
        <item x="460"/>
        <item x="89"/>
        <item x="156"/>
        <item x="353"/>
        <item x="57"/>
        <item x="303"/>
        <item x="302"/>
        <item x="2"/>
        <item x="197"/>
        <item x="237"/>
        <item x="304"/>
        <item x="524"/>
        <item x="486"/>
        <item x="636"/>
        <item x="645"/>
        <item x="700"/>
        <item x="725"/>
        <item x="340"/>
        <item x="321"/>
        <item x="7"/>
        <item x="1"/>
        <item x="331"/>
        <item x="537"/>
        <item x="726"/>
        <item x="639"/>
        <item x="727"/>
        <item x="416"/>
        <item x="30"/>
        <item x="161"/>
        <item x="10"/>
        <item x="695"/>
        <item x="153"/>
        <item x="151"/>
        <item x="510"/>
        <item x="710"/>
        <item x="714"/>
        <item x="188"/>
        <item x="430"/>
        <item x="565"/>
        <item x="179"/>
        <item x="66"/>
        <item x="94"/>
        <item x="386"/>
        <item x="174"/>
        <item x="313"/>
        <item x="315"/>
        <item x="738"/>
        <item x="516"/>
        <item x="650"/>
        <item x="580"/>
        <item x="68"/>
        <item x="70"/>
        <item x="483"/>
        <item x="354"/>
        <item x="479"/>
        <item x="388"/>
        <item x="283"/>
        <item x="140"/>
        <item x="141"/>
        <item x="701"/>
        <item x="415"/>
        <item x="414"/>
        <item x="372"/>
        <item x="135"/>
        <item x="61"/>
        <item x="142"/>
        <item x="429"/>
        <item x="254"/>
        <item x="532"/>
        <item x="652"/>
        <item x="647"/>
        <item x="601"/>
        <item x="238"/>
        <item x="357"/>
        <item x="750"/>
        <item x="318"/>
        <item x="276"/>
        <item x="277"/>
        <item x="330"/>
        <item x="158"/>
        <item x="509"/>
        <item x="56"/>
        <item x="59"/>
        <item x="447"/>
        <item x="285"/>
        <item x="511"/>
        <item x="506"/>
        <item x="181"/>
        <item x="706"/>
        <item x="186"/>
        <item x="687"/>
        <item x="168"/>
        <item x="408"/>
        <item x="528"/>
        <item x="534"/>
        <item x="505"/>
        <item x="375"/>
        <item x="530"/>
        <item x="377"/>
        <item x="374"/>
        <item x="400"/>
        <item x="401"/>
        <item x="402"/>
        <item x="403"/>
        <item x="404"/>
        <item x="427"/>
        <item x="426"/>
        <item x="422"/>
        <item x="418"/>
        <item x="270"/>
        <item x="473"/>
        <item x="216"/>
        <item x="264"/>
        <item x="691"/>
        <item x="9"/>
        <item x="19"/>
        <item x="131"/>
        <item x="98"/>
        <item x="262"/>
        <item x="54"/>
        <item x="52"/>
        <item x="53"/>
        <item x="147"/>
        <item x="166"/>
        <item x="165"/>
        <item x="40"/>
        <item x="35"/>
        <item x="189"/>
        <item x="326"/>
        <item x="405"/>
        <item x="406"/>
        <item x="610"/>
        <item x="455"/>
        <item x="227"/>
        <item x="6"/>
        <item x="41"/>
        <item x="337"/>
        <item x="346"/>
        <item x="507"/>
        <item x="433"/>
        <item x="395"/>
        <item x="407"/>
        <item x="729"/>
        <item x="703"/>
        <item x="694"/>
        <item x="477"/>
        <item x="602"/>
        <item x="604"/>
        <item x="605"/>
        <item x="23"/>
        <item x="440"/>
        <item x="629"/>
        <item x="662"/>
        <item x="720"/>
        <item x="640"/>
        <item x="491"/>
        <item x="514"/>
        <item x="42"/>
        <item x="515"/>
        <item x="38"/>
        <item x="423"/>
        <item x="527"/>
        <item x="465"/>
        <item x="252"/>
        <item x="251"/>
        <item x="39"/>
        <item x="367"/>
        <item x="93"/>
        <item x="90"/>
        <item x="115"/>
        <item x="50"/>
        <item x="581"/>
        <item x="582"/>
        <item x="542"/>
        <item x="358"/>
        <item x="539"/>
        <item x="699"/>
        <item x="702"/>
        <item x="561"/>
        <item x="409"/>
        <item x="417"/>
        <item x="397"/>
        <item x="412"/>
        <item x="697"/>
        <item x="328"/>
        <item x="559"/>
        <item x="101"/>
        <item x="64"/>
        <item x="65"/>
        <item x="221"/>
        <item x="195"/>
        <item x="196"/>
        <item x="85"/>
        <item x="271"/>
        <item x="308"/>
        <item x="541"/>
        <item x="503"/>
        <item x="517"/>
        <item x="463"/>
        <item x="425"/>
        <item x="428"/>
        <item x="560"/>
        <item x="424"/>
        <item x="3"/>
        <item x="63"/>
        <item x="62"/>
        <item x="501"/>
        <item x="551"/>
        <item x="469"/>
        <item x="470"/>
        <item x="471"/>
        <item x="736"/>
        <item x="728"/>
        <item x="664"/>
        <item x="619"/>
        <item x="478"/>
        <item x="740"/>
        <item x="649"/>
        <item x="620"/>
        <item x="464"/>
        <item x="268"/>
        <item x="475"/>
        <item x="634"/>
        <item x="737"/>
        <item x="595"/>
        <item x="617"/>
        <item x="642"/>
        <item x="644"/>
        <item x="621"/>
        <item x="722"/>
        <item x="520"/>
        <item x="518"/>
        <item x="523"/>
        <item x="624"/>
        <item x="338"/>
        <item x="431"/>
        <item x="564"/>
        <item x="398"/>
        <item x="324"/>
        <item x="698"/>
        <item x="432"/>
        <item x="741"/>
        <item x="255"/>
        <item x="29"/>
        <item x="674"/>
        <item x="673"/>
        <item x="47"/>
        <item x="356"/>
        <item x="669"/>
        <item x="299"/>
        <item x="8"/>
        <item x="332"/>
        <item x="222"/>
        <item x="413"/>
        <item x="420"/>
        <item x="419"/>
        <item x="258"/>
        <item x="67"/>
        <item x="550"/>
        <item x="438"/>
        <item x="654"/>
        <item x="655"/>
        <item x="439"/>
        <item x="312"/>
        <item x="693"/>
        <item x="552"/>
        <item x="157"/>
        <item x="362"/>
        <item x="361"/>
        <item x="696"/>
        <item x="154"/>
        <item x="170"/>
        <item x="492"/>
        <item x="656"/>
        <item x="310"/>
        <item x="508"/>
        <item x="456"/>
        <item x="584"/>
        <item x="583"/>
        <item x="615"/>
        <item x="614"/>
        <item x="709"/>
        <item x="708"/>
        <item x="339"/>
        <item x="566"/>
        <item x="711"/>
        <item x="452"/>
        <item x="592"/>
        <item x="704"/>
        <item x="716"/>
        <item x="259"/>
        <item x="0"/>
        <item x="198"/>
        <item x="336"/>
        <item x="231"/>
        <item x="230"/>
        <item x="233"/>
        <item x="180"/>
        <item x="228"/>
        <item x="229"/>
        <item x="232"/>
        <item x="234"/>
        <item x="95"/>
        <item x="96"/>
        <item x="83"/>
        <item x="380"/>
        <item x="301"/>
        <item x="576"/>
        <item x="385"/>
        <item x="273"/>
        <item x="381"/>
        <item x="383"/>
        <item x="384"/>
        <item x="382"/>
        <item x="274"/>
        <item x="391"/>
        <item x="272"/>
        <item x="261"/>
        <item x="265"/>
        <item x="200"/>
        <item x="538"/>
        <item x="735"/>
        <item x="643"/>
        <item x="484"/>
        <item x="379"/>
        <item x="316"/>
        <item x="314"/>
        <item x="653"/>
        <item x="630"/>
        <item x="663"/>
        <item x="226"/>
        <item x="739"/>
        <item x="138"/>
        <item x="133"/>
        <item x="719"/>
        <item x="638"/>
        <item x="267"/>
        <item x="742"/>
        <item x="547"/>
        <item x="637"/>
        <item x="555"/>
        <item x="632"/>
        <item x="724"/>
        <item x="359"/>
        <item x="257"/>
        <item x="446"/>
        <item x="668"/>
        <item x="585"/>
        <item x="586"/>
        <item x="71"/>
        <item x="109"/>
        <item x="92"/>
        <item x="124"/>
        <item x="105"/>
        <item x="69"/>
        <item x="120"/>
        <item x="119"/>
        <item x="127"/>
        <item x="126"/>
        <item x="97"/>
        <item x="72"/>
        <item x="355"/>
        <item x="434"/>
        <item x="5"/>
        <item x="107"/>
        <item x="129"/>
        <item x="106"/>
        <item x="102"/>
        <item x="103"/>
        <item x="495"/>
        <item x="494"/>
        <item x="522"/>
        <item x="317"/>
        <item x="393"/>
        <item x="387"/>
        <item x="378"/>
        <item x="284"/>
        <item x="394"/>
        <item x="389"/>
        <item x="280"/>
        <item x="137"/>
        <item x="288"/>
        <item x="306"/>
        <item x="569"/>
        <item x="24"/>
        <item x="600"/>
        <item x="26"/>
        <item x="45"/>
        <item x="27"/>
        <item x="28"/>
        <item x="597"/>
        <item x="25"/>
        <item x="21"/>
        <item x="13"/>
        <item x="14"/>
        <item x="15"/>
        <item x="33"/>
        <item x="32"/>
        <item x="34"/>
        <item x="609"/>
        <item x="568"/>
        <item x="596"/>
        <item x="587"/>
        <item x="16"/>
        <item x="4"/>
        <item x="17"/>
        <item x="18"/>
        <item x="266"/>
        <item x="31"/>
        <item x="715"/>
        <item x="606"/>
        <item x="22"/>
        <item x="670"/>
        <item x="240"/>
        <item x="309"/>
        <item x="364"/>
        <item x="611"/>
        <item x="363"/>
        <item x="365"/>
        <item x="612"/>
        <item x="139"/>
        <item x="12"/>
        <item x="11"/>
        <item x="399"/>
        <item x="557"/>
        <item x="558"/>
        <item x="556"/>
        <item x="202"/>
        <item x="201"/>
        <item x="203"/>
        <item x="182"/>
        <item x="204"/>
        <item x="136"/>
        <item x="114"/>
        <item x="51"/>
        <item x="360"/>
        <item x="333"/>
        <item x="300"/>
        <item x="525"/>
        <item x="526"/>
        <item x="371"/>
        <item x="573"/>
        <item x="546"/>
        <item x="489"/>
        <item x="278"/>
        <item x="319"/>
        <item x="352"/>
        <item x="351"/>
        <item x="350"/>
        <item x="657"/>
        <item x="660"/>
        <item x="661"/>
        <item x="659"/>
        <item x="732"/>
        <item x="487"/>
        <item x="485"/>
        <item x="458"/>
        <item x="672"/>
        <item x="341"/>
        <item x="347"/>
        <item x="658"/>
        <item x="733"/>
        <item x="734"/>
        <item x="472"/>
        <item x="152"/>
        <item x="159"/>
        <item x="145"/>
        <item x="143"/>
        <item x="144"/>
        <item x="150"/>
        <item x="682"/>
        <item x="683"/>
        <item x="684"/>
        <item x="686"/>
        <item x="685"/>
        <item x="593"/>
        <item x="594"/>
        <item x="443"/>
        <item x="445"/>
        <item x="441"/>
        <item x="444"/>
        <item x="579"/>
        <item x="578"/>
        <item x="577"/>
        <item x="437"/>
        <item x="681"/>
        <item x="641"/>
        <item x="493"/>
        <item x="648"/>
        <item x="572"/>
        <item x="570"/>
        <item x="707"/>
        <item x="591"/>
        <item x="590"/>
        <item x="575"/>
        <item x="571"/>
        <item x="461"/>
        <item x="462"/>
        <item x="46"/>
        <item x="187"/>
        <item x="281"/>
        <item x="282"/>
        <item x="193"/>
        <item x="275"/>
        <item x="205"/>
        <item x="48"/>
        <item x="294"/>
        <item x="295"/>
        <item x="296"/>
        <item x="320"/>
        <item x="390"/>
        <item x="297"/>
        <item x="298"/>
        <item x="289"/>
        <item x="290"/>
        <item x="291"/>
        <item x="292"/>
        <item x="293"/>
        <item x="325"/>
        <item x="111"/>
        <item x="112"/>
        <item x="87"/>
        <item x="113"/>
        <item x="206"/>
        <item x="208"/>
        <item x="207"/>
        <item x="209"/>
        <item x="191"/>
        <item x="210"/>
        <item x="239"/>
        <item x="211"/>
        <item x="212"/>
        <item x="213"/>
        <item x="192"/>
        <item x="287"/>
        <item x="104"/>
        <item x="718"/>
        <item x="628"/>
        <item x="76"/>
        <item x="449"/>
        <item x="690"/>
        <item x="554"/>
        <item x="132"/>
        <item x="75"/>
        <item x="88"/>
        <item x="100"/>
        <item x="117"/>
        <item x="91"/>
        <item x="74"/>
        <item x="116"/>
        <item x="58"/>
        <item x="307"/>
        <item x="55"/>
        <item x="171"/>
        <item x="172"/>
        <item x="173"/>
        <item x="223"/>
        <item x="256"/>
        <item x="345"/>
        <item x="184"/>
        <item x="225"/>
        <item x="453"/>
        <item x="155"/>
        <item x="77"/>
        <item x="149"/>
        <item x="392"/>
        <item x="269"/>
        <item x="78"/>
        <item x="79"/>
        <item x="625"/>
        <item x="622"/>
        <item x="598"/>
        <item x="130"/>
        <item x="436"/>
        <item x="613"/>
        <item x="343"/>
        <item x="214"/>
        <item x="194"/>
        <item x="498"/>
        <item x="713"/>
        <item x="448"/>
        <item x="335"/>
        <item x="60"/>
        <item x="169"/>
        <item x="626"/>
        <item x="646"/>
        <item x="368"/>
        <item x="545"/>
        <item x="680"/>
        <item x="746"/>
        <item x="747"/>
        <item x="748"/>
        <item x="743"/>
        <item x="744"/>
        <item x="745"/>
        <item x="334"/>
        <item x="260"/>
        <item x="623"/>
        <item x="688"/>
        <item x="671"/>
        <item x="544"/>
        <item x="521"/>
        <item x="369"/>
        <item x="535"/>
        <item x="370"/>
        <item x="543"/>
        <item x="529"/>
        <item x="123"/>
        <item x="121"/>
        <item x="122"/>
        <item x="167"/>
        <item x="450"/>
        <item x="588"/>
        <item x="500"/>
        <item x="497"/>
        <item x="502"/>
        <item x="442"/>
        <item x="689"/>
        <item x="81"/>
        <item x="84"/>
        <item x="244"/>
        <item x="373"/>
        <item x="190"/>
        <item x="411"/>
        <item x="146"/>
        <item x="678"/>
        <item x="679"/>
        <item x="676"/>
        <item x="677"/>
        <item x="675"/>
        <item x="421"/>
        <item x="86"/>
        <item x="125"/>
        <item x="73"/>
        <item x="110"/>
        <item x="82"/>
        <item x="692"/>
        <item x="164"/>
        <item x="476"/>
        <item x="215"/>
        <item x="176"/>
        <item x="241"/>
        <item x="217"/>
        <item x="218"/>
        <item x="219"/>
        <item x="482"/>
        <item x="177"/>
        <item x="749"/>
        <item x="712"/>
        <item x="504"/>
        <item x="242"/>
        <item x="730"/>
        <item x="499"/>
        <item x="128"/>
        <item x="36"/>
        <item x="134"/>
        <item x="37"/>
        <item x="108"/>
        <item x="263"/>
        <item x="286"/>
        <item x="243"/>
        <item x="43"/>
        <item x="480"/>
        <item x="160"/>
        <item x="322"/>
        <item x="323"/>
        <item x="549"/>
        <item x="245"/>
        <item x="247"/>
        <item x="246"/>
        <item x="248"/>
        <item x="236"/>
        <item x="235"/>
        <item x="183"/>
        <item x="199"/>
        <item x="220"/>
        <item x="185"/>
        <item x="20"/>
        <item x="548"/>
        <item x="490"/>
        <item x="488"/>
        <item x="454"/>
        <item x="342"/>
        <item x="599"/>
        <item x="574"/>
        <item x="435"/>
        <item x="567"/>
        <item x="178"/>
        <item x="589"/>
        <item x="608"/>
        <item x="457"/>
        <item x="607"/>
        <item x="531"/>
        <item x="533"/>
        <item x="250"/>
        <item x="175"/>
        <item x="249"/>
        <item x="721"/>
        <item x="349"/>
        <item x="348"/>
        <item x="162"/>
        <item x="224"/>
        <item x="633"/>
        <item x="705"/>
        <item x="474"/>
        <item x="366"/>
        <item x="627"/>
        <item x="635"/>
        <item x="481"/>
        <item x="305"/>
        <item x="563"/>
        <item x="329"/>
        <item x="562"/>
        <item x="118"/>
        <item x="666"/>
        <item x="667"/>
        <item x="536"/>
        <item x="540"/>
        <item x="163"/>
        <item x="631"/>
        <item x="553"/>
        <item x="49"/>
        <item x="723"/>
        <item x="44"/>
        <item x="311"/>
        <item x="451"/>
        <item x="344"/>
        <item x="731"/>
        <item x="279"/>
        <item x="396"/>
        <item x="148"/>
        <item x="651"/>
        <item x="665"/>
        <item x="80"/>
        <item x="99"/>
        <item x="327"/>
        <item x="410"/>
        <item x="519"/>
        <item x="253"/>
        <item x="603"/>
        <item x="459"/>
      </items>
    </pivotField>
    <pivotField axis="axisRow" compact="0" outline="0" subtotalTop="0" showAll="0" includeNewItemsInFilter="1">
      <items count="17">
        <item x="11"/>
        <item x="14"/>
        <item x="3"/>
        <item x="5"/>
        <item x="7"/>
        <item x="13"/>
        <item x="0"/>
        <item x="12"/>
        <item x="1"/>
        <item x="15"/>
        <item x="4"/>
        <item x="9"/>
        <item x="6"/>
        <item x="10"/>
        <item x="8"/>
        <item x="2"/>
        <item t="default"/>
      </items>
    </pivotField>
    <pivotField dataField="1" compact="0" numFmtId="166" outline="0" subtotalTop="0" showAll="0" includeNewItemsInFilter="1"/>
    <pivotField dataField="1" compact="0" numFmtId="4" outline="0" subtotalTop="0" showAll="0" includeNewItemsInFilter="1"/>
  </pivotFields>
  <rowFields count="7">
    <field x="0"/>
    <field x="1"/>
    <field x="2"/>
    <field x="3"/>
    <field x="4"/>
    <field x="5"/>
    <field x="6"/>
  </rowFields>
  <rowItems count="686">
    <i>
      <x/>
      <x v="6"/>
      <x v="3"/>
      <x v="4"/>
      <x v="13"/>
      <x v="301"/>
      <x v="6"/>
    </i>
    <i r="2">
      <x v="4"/>
      <x v="8"/>
      <x v="63"/>
      <x v="30"/>
      <x v="8"/>
    </i>
    <i r="4">
      <x v="64"/>
      <x v="17"/>
      <x v="8"/>
    </i>
    <i r="2">
      <x v="5"/>
      <x v="10"/>
      <x v="82"/>
      <x v="213"/>
      <x v="15"/>
    </i>
    <i r="4">
      <x v="86"/>
      <x v="414"/>
      <x v="15"/>
    </i>
    <i r="4">
      <x v="106"/>
      <x v="373"/>
      <x v="15"/>
    </i>
    <i r="4">
      <x v="107"/>
      <x v="144"/>
      <x v="15"/>
    </i>
    <i r="4">
      <x v="108"/>
      <x v="29"/>
      <x v="15"/>
    </i>
    <i r="4">
      <x v="115"/>
      <x v="260"/>
      <x v="15"/>
    </i>
    <i r="4">
      <x v="141"/>
      <x v="124"/>
      <x v="15"/>
    </i>
    <i r="4">
      <x v="150"/>
      <x v="39"/>
      <x v="15"/>
    </i>
    <i r="4">
      <x v="151"/>
      <x v="432"/>
      <x v="15"/>
    </i>
    <i r="4">
      <x v="152"/>
      <x v="431"/>
      <x v="15"/>
    </i>
    <i r="4">
      <x v="165"/>
      <x v="403"/>
      <x v="15"/>
    </i>
    <i r="4">
      <x v="166"/>
      <x v="404"/>
      <x v="15"/>
    </i>
    <i r="4">
      <x v="167"/>
      <x v="405"/>
      <x v="15"/>
    </i>
    <i r="4">
      <x v="169"/>
      <x v="413"/>
      <x v="15"/>
    </i>
    <i r="4">
      <x v="170"/>
      <x v="415"/>
      <x v="15"/>
    </i>
    <i r="4">
      <x v="171"/>
      <x v="416"/>
      <x v="15"/>
    </i>
    <i r="4">
      <x v="195"/>
      <x v="125"/>
      <x v="15"/>
    </i>
    <i r="4">
      <x v="202"/>
      <x v="687"/>
      <x v="15"/>
    </i>
    <i r="4">
      <x v="230"/>
      <x v="402"/>
      <x v="15"/>
    </i>
    <i r="4">
      <x v="238"/>
      <x v="421"/>
      <x v="15"/>
    </i>
    <i r="4">
      <x v="244"/>
      <x v="159"/>
      <x v="2"/>
    </i>
    <i r="4">
      <x v="246"/>
      <x v="394"/>
      <x v="15"/>
    </i>
    <i r="4">
      <x v="259"/>
      <x v="401"/>
      <x v="15"/>
    </i>
    <i r="4">
      <x v="261"/>
      <x v="396"/>
      <x v="15"/>
    </i>
    <i r="4">
      <x v="262"/>
      <x v="398"/>
      <x v="15"/>
    </i>
    <i r="4">
      <x v="263"/>
      <x v="399"/>
      <x v="15"/>
    </i>
    <i r="4">
      <x v="279"/>
      <x v="253"/>
      <x v="2"/>
    </i>
    <i r="4">
      <x v="280"/>
      <x v="37"/>
      <x v="15"/>
    </i>
    <i r="4">
      <x v="282"/>
      <x v="418"/>
      <x v="15"/>
    </i>
    <i r="4">
      <x v="298"/>
      <x v="407"/>
      <x v="15"/>
    </i>
    <i r="4">
      <x v="299"/>
      <x v="406"/>
      <x v="15"/>
    </i>
    <i r="4">
      <x v="300"/>
      <x v="408"/>
      <x v="15"/>
    </i>
    <i r="4">
      <x v="311"/>
      <x v="136"/>
      <x v="15"/>
    </i>
    <i r="4">
      <x v="312"/>
      <x v="664"/>
      <x v="15"/>
    </i>
    <i r="4">
      <x v="313"/>
      <x v="666"/>
      <x v="15"/>
    </i>
    <i r="2">
      <x v="6"/>
      <x/>
      <x v="322"/>
      <x v="169"/>
      <x v="15"/>
    </i>
    <i r="4">
      <x v="351"/>
      <x v="175"/>
      <x v="15"/>
    </i>
    <i r="4">
      <x v="373"/>
      <x v="135"/>
      <x v="15"/>
    </i>
    <i r="4">
      <x v="379"/>
      <x v="145"/>
      <x v="15"/>
    </i>
    <i r="4">
      <x v="383"/>
      <x v="167"/>
      <x v="15"/>
    </i>
    <i r="4">
      <x v="390"/>
      <x v="671"/>
      <x v="15"/>
    </i>
    <i r="4">
      <x v="449"/>
      <x v="733"/>
      <x v="15"/>
    </i>
    <i r="4">
      <x v="489"/>
      <x v="397"/>
      <x v="15"/>
    </i>
    <i r="4">
      <x v="500"/>
      <x v="508"/>
      <x v="15"/>
    </i>
    <i r="4">
      <x v="510"/>
      <x v="256"/>
      <x v="15"/>
    </i>
    <i r="4">
      <x v="536"/>
      <x v="515"/>
      <x v="15"/>
    </i>
    <i r="4">
      <x v="537"/>
      <x v="731"/>
      <x v="15"/>
    </i>
    <i r="2">
      <x v="7"/>
      <x v="12"/>
      <x v="545"/>
      <x v="180"/>
      <x v="2"/>
    </i>
    <i r="2">
      <x v="8"/>
      <x v="2"/>
      <x v="547"/>
      <x v="444"/>
      <x v="2"/>
    </i>
    <i r="2">
      <x v="9"/>
      <x v="1"/>
      <x v="573"/>
      <x v="130"/>
      <x v="15"/>
    </i>
    <i r="4">
      <x v="574"/>
      <x v="131"/>
      <x v="15"/>
    </i>
    <i r="4">
      <x v="597"/>
      <x v="129"/>
      <x v="15"/>
    </i>
    <i r="4">
      <x v="613"/>
      <x v="562"/>
      <x v="15"/>
    </i>
    <i r="2">
      <x v="10"/>
      <x v="11"/>
      <x v="614"/>
      <x v="91"/>
      <x v="15"/>
    </i>
    <i r="4">
      <x v="615"/>
      <x v="14"/>
      <x v="10"/>
    </i>
    <i r="4">
      <x v="616"/>
      <x v="560"/>
      <x v="10"/>
    </i>
    <i r="4">
      <x v="617"/>
      <x v="92"/>
      <x v="15"/>
    </i>
    <i r="4">
      <x v="618"/>
      <x v="592"/>
      <x v="15"/>
    </i>
    <i r="4">
      <x v="619"/>
      <x v="74"/>
      <x v="15"/>
    </i>
    <i r="4">
      <x v="620"/>
      <x v="215"/>
      <x v="10"/>
    </i>
    <i r="4">
      <x v="621"/>
      <x v="214"/>
      <x v="10"/>
    </i>
    <i r="4">
      <x v="622"/>
      <x v="197"/>
      <x v="10"/>
    </i>
    <i r="4">
      <x v="623"/>
      <x v="198"/>
      <x v="10"/>
    </i>
    <i r="4">
      <x v="624"/>
      <x v="50"/>
      <x v="15"/>
    </i>
    <i r="4">
      <x v="625"/>
      <x v="267"/>
      <x v="15"/>
    </i>
    <i r="4">
      <x v="626"/>
      <x v="60"/>
      <x v="3"/>
    </i>
    <i r="4">
      <x v="627"/>
      <x v="364"/>
      <x v="3"/>
    </i>
    <i r="4">
      <x v="628"/>
      <x v="61"/>
      <x v="15"/>
    </i>
    <i r="4">
      <x v="629"/>
      <x v="359"/>
      <x v="3"/>
    </i>
    <i r="4">
      <x v="630"/>
      <x v="370"/>
      <x v="10"/>
    </i>
    <i r="4">
      <x v="631"/>
      <x v="643"/>
      <x v="10"/>
    </i>
    <i r="4">
      <x v="632"/>
      <x v="558"/>
      <x v="10"/>
    </i>
    <i r="4">
      <x v="633"/>
      <x v="553"/>
      <x v="10"/>
    </i>
    <i r="4">
      <x v="634"/>
      <x v="548"/>
      <x v="15"/>
    </i>
    <i r="4">
      <x v="635"/>
      <x v="573"/>
      <x v="15"/>
    </i>
    <i r="4">
      <x v="636"/>
      <x v="577"/>
      <x v="10"/>
    </i>
    <i r="4">
      <x v="637"/>
      <x v="578"/>
      <x v="15"/>
    </i>
    <i r="4">
      <x v="638"/>
      <x v="743"/>
      <x v="15"/>
    </i>
    <i r="4">
      <x v="639"/>
      <x v="628"/>
      <x v="10"/>
    </i>
    <i r="4">
      <x v="640"/>
      <x v="645"/>
      <x v="10"/>
    </i>
    <i r="4">
      <x v="641"/>
      <x v="314"/>
      <x v="15"/>
    </i>
    <i r="4">
      <x v="642"/>
      <x v="629"/>
      <x v="10"/>
    </i>
    <i r="4">
      <x v="643"/>
      <x v="202"/>
      <x v="10"/>
    </i>
    <i r="4">
      <x v="644"/>
      <x v="641"/>
      <x v="10"/>
    </i>
    <i r="4">
      <x v="645"/>
      <x v="531"/>
      <x v="15"/>
    </i>
    <i r="4">
      <x v="646"/>
      <x v="554"/>
      <x v="10"/>
    </i>
    <i r="4">
      <x v="647"/>
      <x v="11"/>
      <x v="10"/>
    </i>
    <i r="4">
      <x v="648"/>
      <x v="178"/>
      <x v="15"/>
    </i>
    <i r="4">
      <x v="649"/>
      <x v="557"/>
      <x v="10"/>
    </i>
    <i r="4">
      <x v="650"/>
      <x v="361"/>
      <x v="3"/>
    </i>
    <i r="4">
      <x v="651"/>
      <x v="177"/>
      <x v="15"/>
    </i>
    <i r="4">
      <x v="652"/>
      <x v="51"/>
      <x v="15"/>
    </i>
    <i r="4">
      <x v="653"/>
      <x v="312"/>
      <x v="15"/>
    </i>
    <i r="4">
      <x v="654"/>
      <x v="313"/>
      <x v="15"/>
    </i>
    <i r="4">
      <x v="655"/>
      <x v="369"/>
      <x v="15"/>
    </i>
    <i r="4">
      <x v="656"/>
      <x v="127"/>
      <x v="15"/>
    </i>
    <i r="4">
      <x v="657"/>
      <x v="744"/>
      <x v="15"/>
    </i>
    <i r="4">
      <x v="658"/>
      <x v="555"/>
      <x v="10"/>
    </i>
    <i r="4">
      <x v="659"/>
      <x v="196"/>
      <x v="10"/>
    </i>
    <i r="4">
      <x v="660"/>
      <x v="377"/>
      <x v="15"/>
    </i>
    <i r="4">
      <x v="661"/>
      <x v="378"/>
      <x v="15"/>
    </i>
    <i r="4">
      <x v="662"/>
      <x v="545"/>
      <x v="15"/>
    </i>
    <i r="4">
      <x v="663"/>
      <x v="363"/>
      <x v="15"/>
    </i>
    <i r="4">
      <x v="664"/>
      <x v="376"/>
      <x v="15"/>
    </i>
    <i r="4">
      <x v="665"/>
      <x v="374"/>
      <x v="15"/>
    </i>
    <i r="4">
      <x v="666"/>
      <x v="667"/>
      <x v="15"/>
    </i>
    <i r="4">
      <x v="667"/>
      <x v="360"/>
      <x v="3"/>
    </i>
    <i r="4">
      <x v="668"/>
      <x v="644"/>
      <x v="10"/>
    </i>
    <i r="4">
      <x v="669"/>
      <x v="529"/>
      <x v="15"/>
    </i>
    <i r="4">
      <x v="670"/>
      <x v="530"/>
      <x v="15"/>
    </i>
    <i r="4">
      <x v="671"/>
      <x v="532"/>
      <x v="15"/>
    </i>
    <i r="4">
      <x v="672"/>
      <x v="443"/>
      <x v="15"/>
    </i>
    <i r="4">
      <x v="673"/>
      <x v="179"/>
      <x v="3"/>
    </i>
    <i r="4">
      <x v="674"/>
      <x v="559"/>
      <x v="10"/>
    </i>
    <i r="4">
      <x v="675"/>
      <x v="556"/>
      <x v="10"/>
    </i>
    <i r="4">
      <x v="676"/>
      <x v="723"/>
      <x v="15"/>
    </i>
    <i r="4">
      <x v="677"/>
      <x v="366"/>
      <x v="3"/>
    </i>
    <i r="4">
      <x v="678"/>
      <x v="365"/>
      <x v="3"/>
    </i>
    <i r="4">
      <x v="679"/>
      <x v="618"/>
      <x v="15"/>
    </i>
    <i r="4">
      <x v="680"/>
      <x v="619"/>
      <x v="15"/>
    </i>
    <i r="4">
      <x v="681"/>
      <x v="617"/>
      <x v="15"/>
    </i>
    <i r="4">
      <x v="682"/>
      <x v="362"/>
      <x v="3"/>
    </i>
    <i r="4">
      <x v="683"/>
      <x v="642"/>
      <x v="15"/>
    </i>
    <i r="4">
      <x v="684"/>
      <x v="368"/>
      <x v="3"/>
    </i>
    <i r="4">
      <x v="685"/>
      <x v="367"/>
      <x v="3"/>
    </i>
    <i r="4">
      <x v="686"/>
      <x v="663"/>
      <x v="15"/>
    </i>
    <i r="4">
      <x v="687"/>
      <x v="375"/>
      <x v="15"/>
    </i>
    <i r="4">
      <x v="688"/>
      <x v="582"/>
      <x v="15"/>
    </i>
    <i r="4">
      <x v="689"/>
      <x v="126"/>
      <x v="15"/>
    </i>
    <i r="4">
      <x v="690"/>
      <x v="552"/>
      <x v="10"/>
    </i>
    <i r="4">
      <x v="691"/>
      <x v="343"/>
      <x v="10"/>
    </i>
    <i r="4">
      <x v="692"/>
      <x v="665"/>
      <x v="15"/>
    </i>
    <i r="4">
      <x v="693"/>
      <x v="73"/>
      <x v="15"/>
    </i>
    <i r="4">
      <x v="694"/>
      <x v="442"/>
      <x v="15"/>
    </i>
    <i r="4">
      <x v="695"/>
      <x v="390"/>
      <x v="15"/>
    </i>
    <i r="2">
      <x v="11"/>
      <x v="9"/>
      <x v="697"/>
      <x v="342"/>
      <x v="15"/>
    </i>
    <i r="4">
      <x v="698"/>
      <x v="430"/>
      <x v="15"/>
    </i>
    <i r="4">
      <x v="699"/>
      <x v="67"/>
      <x v="15"/>
    </i>
    <i r="4">
      <x v="700"/>
      <x v="68"/>
      <x v="15"/>
    </i>
    <i r="4">
      <x v="701"/>
      <x v="75"/>
      <x v="12"/>
    </i>
    <i r="4">
      <x v="702"/>
      <x v="477"/>
      <x v="15"/>
    </i>
    <i r="4">
      <x v="703"/>
      <x v="478"/>
      <x v="15"/>
    </i>
    <i r="4">
      <x v="704"/>
      <x v="476"/>
      <x v="15"/>
    </i>
    <i r="4">
      <x v="705"/>
      <x v="634"/>
      <x v="15"/>
    </i>
    <i r="4">
      <x v="708"/>
      <x v="132"/>
      <x v="15"/>
    </i>
    <i r="4">
      <x v="709"/>
      <x v="740"/>
      <x v="15"/>
    </i>
    <i r="4">
      <x v="710"/>
      <x v="574"/>
      <x v="6"/>
    </i>
    <i r="4">
      <x v="714"/>
      <x v="479"/>
      <x v="15"/>
    </i>
    <i r="4">
      <x v="715"/>
      <x v="42"/>
      <x v="15"/>
    </i>
    <i r="4">
      <x v="716"/>
      <x v="474"/>
      <x v="15"/>
    </i>
    <i r="4">
      <x v="719"/>
      <x v="41"/>
      <x v="15"/>
    </i>
    <i r="4">
      <x v="720"/>
      <x v="280"/>
      <x v="15"/>
    </i>
    <i r="4">
      <x v="724"/>
      <x v="572"/>
      <x v="15"/>
    </i>
    <i r="4">
      <x v="725"/>
      <x v="12"/>
      <x v="15"/>
    </i>
    <i r="4">
      <x v="727"/>
      <x v="276"/>
      <x v="15"/>
    </i>
    <i r="4">
      <x v="728"/>
      <x v="89"/>
      <x v="15"/>
    </i>
    <i r="4">
      <x v="729"/>
      <x v="475"/>
      <x v="15"/>
    </i>
    <i r="4">
      <x v="730"/>
      <x v="673"/>
      <x v="15"/>
    </i>
    <i r="4">
      <x v="732"/>
      <x v="38"/>
      <x v="15"/>
    </i>
    <i r="4">
      <x v="735"/>
      <x v="710"/>
      <x v="15"/>
    </i>
    <i r="4">
      <x v="737"/>
      <x v="728"/>
      <x v="15"/>
    </i>
    <i r="4">
      <x v="739"/>
      <x v="647"/>
      <x v="15"/>
    </i>
    <i r="4">
      <x v="740"/>
      <x v="134"/>
      <x v="15"/>
    </i>
    <i r="4">
      <x v="741"/>
      <x v="133"/>
      <x v="15"/>
    </i>
    <i r="4">
      <x v="742"/>
      <x v="620"/>
      <x v="15"/>
    </i>
    <i r="4">
      <x v="743"/>
      <x v="101"/>
      <x v="15"/>
    </i>
    <i r="4">
      <x v="744"/>
      <x v="593"/>
      <x v="15"/>
    </i>
    <i r="4">
      <x v="745"/>
      <x v="281"/>
      <x v="15"/>
    </i>
    <i r="4">
      <x v="746"/>
      <x v="563"/>
      <x v="15"/>
    </i>
    <i r="4">
      <x v="747"/>
      <x v="564"/>
      <x v="15"/>
    </i>
    <i r="4">
      <x v="748"/>
      <x v="565"/>
      <x v="15"/>
    </i>
    <i t="default">
      <x/>
    </i>
    <i>
      <x v="1"/>
      <x v="5"/>
      <x v="5"/>
      <x v="10"/>
      <x v="68"/>
      <x v="53"/>
      <x v="15"/>
    </i>
    <i r="4">
      <x v="73"/>
      <x v="705"/>
      <x v="15"/>
    </i>
    <i r="4">
      <x v="75"/>
      <x v="650"/>
      <x v="4"/>
    </i>
    <i r="4">
      <x v="76"/>
      <x v="656"/>
      <x v="4"/>
    </i>
    <i r="4">
      <x v="84"/>
      <x v="697"/>
      <x v="6"/>
    </i>
    <i r="4">
      <x v="85"/>
      <x v="49"/>
      <x v="6"/>
    </i>
    <i r="4">
      <x v="87"/>
      <x v="307"/>
      <x v="15"/>
    </i>
    <i r="4">
      <x v="91"/>
      <x v="97"/>
      <x v="6"/>
    </i>
    <i r="4">
      <x v="98"/>
      <x v="440"/>
      <x v="15"/>
    </i>
    <i r="4">
      <x v="100"/>
      <x v="683"/>
      <x v="15"/>
    </i>
    <i r="4">
      <x v="103"/>
      <x v="569"/>
      <x v="14"/>
    </i>
    <i r="4">
      <x v="116"/>
      <x v="686"/>
      <x v="15"/>
    </i>
    <i r="4">
      <x v="118"/>
      <x v="99"/>
      <x v="6"/>
    </i>
    <i r="4">
      <x v="122"/>
      <x v="509"/>
      <x v="15"/>
    </i>
    <i r="4">
      <x v="123"/>
      <x v="46"/>
      <x v="6"/>
    </i>
    <i r="4">
      <x v="130"/>
      <x v="137"/>
      <x v="15"/>
    </i>
    <i r="4">
      <x v="131"/>
      <x v="632"/>
      <x v="15"/>
    </i>
    <i r="4">
      <x v="132"/>
      <x v="537"/>
      <x v="15"/>
    </i>
    <i r="4">
      <x v="133"/>
      <x v="543"/>
      <x v="15"/>
    </i>
    <i r="4">
      <x v="140"/>
      <x v="512"/>
      <x v="15"/>
    </i>
    <i r="4">
      <x v="143"/>
      <x v="587"/>
      <x v="6"/>
    </i>
    <i r="4">
      <x v="147"/>
      <x v="200"/>
      <x v="11"/>
    </i>
    <i r="4">
      <x v="148"/>
      <x v="201"/>
      <x v="11"/>
    </i>
    <i r="4">
      <x v="149"/>
      <x v="18"/>
      <x v="15"/>
    </i>
    <i r="4">
      <x v="158"/>
      <x v="302"/>
      <x v="15"/>
    </i>
    <i r="4">
      <x v="159"/>
      <x v="684"/>
      <x v="15"/>
    </i>
    <i r="4">
      <x v="160"/>
      <x v="329"/>
      <x v="15"/>
    </i>
    <i r="4">
      <x v="172"/>
      <x v="438"/>
      <x v="15"/>
    </i>
    <i r="4">
      <x v="173"/>
      <x v="437"/>
      <x v="15"/>
    </i>
    <i r="4">
      <x v="174"/>
      <x v="439"/>
      <x v="15"/>
    </i>
    <i r="4">
      <x v="175"/>
      <x v="441"/>
      <x v="15"/>
    </i>
    <i r="4">
      <x v="176"/>
      <x v="514"/>
      <x v="15"/>
    </i>
    <i r="4">
      <x v="177"/>
      <x v="533"/>
      <x v="15"/>
    </i>
    <i r="4">
      <x v="178"/>
      <x v="535"/>
      <x v="15"/>
    </i>
    <i r="4">
      <x v="179"/>
      <x v="534"/>
      <x v="15"/>
    </i>
    <i r="4">
      <x v="180"/>
      <x v="536"/>
      <x v="15"/>
    </i>
    <i r="4">
      <x v="181"/>
      <x v="538"/>
      <x v="15"/>
    </i>
    <i r="4">
      <x v="182"/>
      <x v="540"/>
      <x v="15"/>
    </i>
    <i r="4">
      <x v="183"/>
      <x v="541"/>
      <x v="15"/>
    </i>
    <i r="4">
      <x v="184"/>
      <x v="542"/>
      <x v="15"/>
    </i>
    <i r="4">
      <x v="187"/>
      <x v="586"/>
      <x v="6"/>
    </i>
    <i r="4">
      <x v="189"/>
      <x v="649"/>
      <x v="15"/>
    </i>
    <i r="4">
      <x v="190"/>
      <x v="121"/>
      <x v="15"/>
    </i>
    <i r="4">
      <x v="191"/>
      <x v="652"/>
      <x v="15"/>
    </i>
    <i r="4">
      <x v="192"/>
      <x v="653"/>
      <x v="15"/>
    </i>
    <i r="4">
      <x v="193"/>
      <x v="654"/>
      <x v="15"/>
    </i>
    <i r="4">
      <x v="196"/>
      <x v="685"/>
      <x v="15"/>
    </i>
    <i r="4">
      <x v="200"/>
      <x v="199"/>
      <x v="12"/>
    </i>
    <i r="4">
      <x v="202"/>
      <x v="687"/>
      <x v="15"/>
    </i>
    <i r="4">
      <x v="203"/>
      <x v="262"/>
      <x v="15"/>
    </i>
    <i r="4">
      <x v="205"/>
      <x v="566"/>
      <x v="15"/>
    </i>
    <i r="4">
      <x v="213"/>
      <x v="711"/>
      <x v="11"/>
    </i>
    <i r="4">
      <x v="214"/>
      <x v="570"/>
      <x v="14"/>
    </i>
    <i r="4">
      <x v="218"/>
      <x v="340"/>
      <x v="4"/>
    </i>
    <i r="4">
      <x v="237"/>
      <x v="143"/>
      <x v="15"/>
    </i>
    <i r="4">
      <x v="249"/>
      <x v="308"/>
      <x v="15"/>
    </i>
    <i r="4">
      <x v="250"/>
      <x v="309"/>
      <x v="15"/>
    </i>
    <i r="4">
      <x v="251"/>
      <x v="305"/>
      <x v="15"/>
    </i>
    <i r="4">
      <x v="252"/>
      <x v="304"/>
      <x v="15"/>
    </i>
    <i r="4">
      <x v="253"/>
      <x v="310"/>
      <x v="15"/>
    </i>
    <i r="4">
      <x v="254"/>
      <x v="306"/>
      <x v="15"/>
    </i>
    <i r="4">
      <x v="255"/>
      <x v="311"/>
      <x v="15"/>
    </i>
    <i r="4">
      <x v="256"/>
      <x v="682"/>
      <x v="15"/>
    </i>
    <i r="4">
      <x v="257"/>
      <x v="681"/>
      <x v="15"/>
    </i>
    <i r="4">
      <x v="266"/>
      <x v="19"/>
      <x v="11"/>
    </i>
    <i r="4">
      <x v="273"/>
      <x v="82"/>
      <x v="15"/>
    </i>
    <i r="4">
      <x v="275"/>
      <x v="539"/>
      <x v="15"/>
    </i>
    <i r="4">
      <x v="276"/>
      <x v="423"/>
      <x v="15"/>
    </i>
    <i r="4">
      <x v="277"/>
      <x v="651"/>
      <x v="15"/>
    </i>
    <i r="4">
      <x v="290"/>
      <x v="660"/>
      <x v="15"/>
    </i>
    <i r="4">
      <x v="291"/>
      <x v="670"/>
      <x v="15"/>
    </i>
    <i r="4">
      <x v="302"/>
      <x v="630"/>
      <x v="15"/>
    </i>
    <i r="4">
      <x v="304"/>
      <x v="677"/>
      <x v="15"/>
    </i>
    <i r="4">
      <x v="305"/>
      <x v="679"/>
      <x v="15"/>
    </i>
    <i r="4">
      <x v="306"/>
      <x v="678"/>
      <x v="15"/>
    </i>
    <i r="4">
      <x v="307"/>
      <x v="680"/>
      <x v="15"/>
    </i>
    <i r="4">
      <x v="308"/>
      <x v="706"/>
      <x v="14"/>
    </i>
    <i r="2">
      <x v="6"/>
      <x/>
      <x v="343"/>
      <x v="704"/>
      <x v="15"/>
    </i>
    <i r="4">
      <x v="347"/>
      <x v="174"/>
      <x v="15"/>
    </i>
    <i r="4">
      <x v="348"/>
      <x v="173"/>
      <x v="15"/>
    </i>
    <i r="4">
      <x v="351"/>
      <x v="175"/>
      <x v="15"/>
    </i>
    <i r="4">
      <x v="352"/>
      <x v="748"/>
      <x v="15"/>
    </i>
    <i r="4">
      <x v="372"/>
      <x v="77"/>
      <x v="15"/>
    </i>
    <i r="4">
      <x v="443"/>
      <x v="252"/>
      <x v="15"/>
    </i>
    <i r="4">
      <x v="444"/>
      <x v="567"/>
      <x v="15"/>
    </i>
    <i r="4">
      <x v="445"/>
      <x v="354"/>
      <x v="15"/>
    </i>
    <i r="4">
      <x v="448"/>
      <x v="266"/>
      <x v="6"/>
    </i>
    <i r="4">
      <x v="457"/>
      <x v="300"/>
      <x v="15"/>
    </i>
    <i r="4">
      <x v="502"/>
      <x v="606"/>
      <x v="15"/>
    </i>
    <i r="2">
      <x v="11"/>
      <x v="9"/>
      <x v="696"/>
      <x v="327"/>
      <x v="15"/>
    </i>
    <i r="4">
      <x v="701"/>
      <x v="75"/>
      <x v="12"/>
    </i>
    <i r="4">
      <x v="706"/>
      <x v="128"/>
      <x v="15"/>
    </i>
    <i r="4">
      <x v="707"/>
      <x v="668"/>
      <x v="15"/>
    </i>
    <i r="4">
      <x v="713"/>
      <x v="122"/>
      <x v="4"/>
    </i>
    <i r="4">
      <x v="717"/>
      <x v="328"/>
      <x v="15"/>
    </i>
    <i r="4">
      <x v="723"/>
      <x v="417"/>
      <x v="15"/>
    </i>
    <i r="4">
      <x v="736"/>
      <x v="346"/>
      <x v="15"/>
    </i>
    <i t="default">
      <x v="1"/>
    </i>
    <i>
      <x v="2"/>
      <x v="8"/>
      <x v="6"/>
      <x/>
      <x v="320"/>
      <x v="230"/>
      <x v="15"/>
    </i>
    <i r="2">
      <x v="9"/>
      <x v="1"/>
      <x v="556"/>
      <x v="576"/>
      <x v="15"/>
    </i>
    <i r="4">
      <x v="557"/>
      <x v="119"/>
      <x v="15"/>
    </i>
    <i r="4">
      <x v="558"/>
      <x v="203"/>
      <x v="15"/>
    </i>
    <i r="4">
      <x v="565"/>
      <x v="326"/>
      <x v="15"/>
    </i>
    <i r="4">
      <x v="567"/>
      <x v="319"/>
      <x v="15"/>
    </i>
    <i r="4">
      <x v="568"/>
      <x v="324"/>
      <x v="15"/>
    </i>
    <i r="4">
      <x v="570"/>
      <x v="513"/>
      <x v="15"/>
    </i>
    <i r="4">
      <x v="571"/>
      <x v="86"/>
      <x v="15"/>
    </i>
    <i r="4">
      <x v="572"/>
      <x v="87"/>
      <x v="15"/>
    </i>
    <i r="4">
      <x v="580"/>
      <x v="454"/>
      <x v="15"/>
    </i>
    <i r="4">
      <x v="584"/>
      <x v="738"/>
      <x v="15"/>
    </i>
    <i r="4">
      <x v="586"/>
      <x v="389"/>
      <x v="15"/>
    </i>
    <i r="4">
      <x v="588"/>
      <x v="510"/>
      <x v="15"/>
    </i>
    <i r="4">
      <x v="589"/>
      <x v="511"/>
      <x v="15"/>
    </i>
    <i r="4">
      <x v="591"/>
      <x v="66"/>
      <x v="15"/>
    </i>
    <i r="4">
      <x v="594"/>
      <x v="386"/>
      <x v="14"/>
    </i>
    <i r="4">
      <x v="595"/>
      <x v="94"/>
      <x v="15"/>
    </i>
    <i r="4">
      <x v="596"/>
      <x v="669"/>
      <x v="15"/>
    </i>
    <i r="4">
      <x v="599"/>
      <x v="544"/>
      <x v="15"/>
    </i>
    <i r="4">
      <x v="600"/>
      <x v="391"/>
      <x v="15"/>
    </i>
    <i r="4">
      <x v="601"/>
      <x v="523"/>
      <x v="15"/>
    </i>
    <i r="4">
      <x v="602"/>
      <x v="524"/>
      <x v="15"/>
    </i>
    <i r="4">
      <x v="603"/>
      <x v="525"/>
      <x v="15"/>
    </i>
    <i r="4">
      <x v="604"/>
      <x v="526"/>
      <x v="15"/>
    </i>
    <i r="4">
      <x v="605"/>
      <x v="527"/>
      <x v="15"/>
    </i>
    <i r="4">
      <x v="606"/>
      <x v="516"/>
      <x v="15"/>
    </i>
    <i r="4">
      <x v="607"/>
      <x v="517"/>
      <x v="15"/>
    </i>
    <i r="4">
      <x v="608"/>
      <x v="518"/>
      <x v="15"/>
    </i>
    <i r="4">
      <x v="609"/>
      <x v="521"/>
      <x v="15"/>
    </i>
    <i r="4">
      <x v="610"/>
      <x v="522"/>
      <x v="15"/>
    </i>
    <i r="4">
      <x v="611"/>
      <x v="259"/>
      <x v="15"/>
    </i>
    <i r="4">
      <x v="612"/>
      <x v="447"/>
      <x v="15"/>
    </i>
    <i t="default">
      <x v="2"/>
    </i>
    <i>
      <x v="3"/>
      <x v="11"/>
      <x v="2"/>
      <x v="5"/>
      <x v="5"/>
      <x v="316"/>
      <x/>
    </i>
    <i r="6">
      <x v="13"/>
    </i>
    <i r="2">
      <x v="4"/>
      <x v="8"/>
      <x v="61"/>
      <x v="16"/>
      <x v="15"/>
    </i>
    <i r="4">
      <x v="62"/>
      <x v="15"/>
      <x v="15"/>
    </i>
    <i r="4">
      <x v="66"/>
      <x v="20"/>
      <x v="7"/>
    </i>
    <i r="2">
      <x v="5"/>
      <x v="10"/>
      <x v="74"/>
      <x v="719"/>
      <x v="13"/>
    </i>
    <i r="4">
      <x v="164"/>
      <x v="392"/>
      <x v="7"/>
    </i>
    <i r="4">
      <x v="264"/>
      <x v="561"/>
      <x v="13"/>
    </i>
    <i r="4">
      <x v="268"/>
      <x v="204"/>
      <x v="15"/>
    </i>
    <i r="4">
      <x v="301"/>
      <x v="424"/>
      <x v="15"/>
    </i>
    <i r="4">
      <x v="314"/>
      <x v="284"/>
      <x v="7"/>
    </i>
    <i t="default">
      <x v="3"/>
    </i>
    <i>
      <x v="4"/>
      <x v="7"/>
      <x v="6"/>
      <x/>
      <x v="538"/>
      <x v="734"/>
      <x v="15"/>
    </i>
    <i r="4">
      <x v="539"/>
      <x v="273"/>
      <x v="15"/>
    </i>
    <i r="2">
      <x v="9"/>
      <x v="1"/>
      <x v="550"/>
      <x v="54"/>
      <x v="15"/>
    </i>
    <i r="4">
      <x v="553"/>
      <x v="336"/>
      <x v="15"/>
    </i>
    <i r="4">
      <x v="554"/>
      <x v="55"/>
      <x v="15"/>
    </i>
    <i r="4">
      <x v="555"/>
      <x v="335"/>
      <x v="15"/>
    </i>
    <i r="4">
      <x v="571"/>
      <x v="86"/>
      <x v="15"/>
    </i>
    <i r="4">
      <x v="572"/>
      <x v="87"/>
      <x v="15"/>
    </i>
    <i r="4">
      <x v="575"/>
      <x v="382"/>
      <x v="15"/>
    </i>
    <i r="4">
      <x v="578"/>
      <x v="85"/>
      <x v="15"/>
    </i>
    <i r="4">
      <x v="581"/>
      <x v="455"/>
      <x v="15"/>
    </i>
    <i r="4">
      <x v="585"/>
      <x v="519"/>
      <x v="15"/>
    </i>
    <i r="4">
      <x v="586"/>
      <x v="389"/>
      <x v="15"/>
    </i>
    <i r="4">
      <x v="589"/>
      <x v="511"/>
      <x v="15"/>
    </i>
    <i r="4">
      <x v="590"/>
      <x v="28"/>
      <x v="15"/>
    </i>
    <i r="4">
      <x v="596"/>
      <x v="669"/>
      <x v="15"/>
    </i>
    <i r="2">
      <x v="11"/>
      <x v="9"/>
      <x v="737"/>
      <x v="728"/>
      <x v="15"/>
    </i>
    <i t="default">
      <x v="4"/>
    </i>
    <i>
      <x v="5"/>
      <x v="10"/>
      <x v="1"/>
      <x v="7"/>
      <x v="749"/>
      <x v="674"/>
      <x/>
    </i>
    <i r="6">
      <x v="13"/>
    </i>
    <i r="4">
      <x v="750"/>
      <x v="675"/>
      <x/>
    </i>
    <i r="6">
      <x v="13"/>
    </i>
    <i r="2">
      <x v="2"/>
      <x v="5"/>
      <x v="5"/>
      <x v="316"/>
      <x/>
    </i>
    <i r="6">
      <x v="13"/>
    </i>
    <i r="2">
      <x v="3"/>
      <x v="4"/>
      <x v="10"/>
      <x v="248"/>
      <x v="2"/>
    </i>
    <i r="4">
      <x v="12"/>
      <x v="528"/>
      <x v="15"/>
    </i>
    <i r="4">
      <x v="19"/>
      <x v="138"/>
      <x v="15"/>
    </i>
    <i r="4">
      <x v="25"/>
      <x v="745"/>
      <x v="2"/>
    </i>
    <i r="4">
      <x v="37"/>
      <x v="194"/>
      <x v="2"/>
    </i>
    <i r="4">
      <x v="39"/>
      <x v="721"/>
      <x v="2"/>
    </i>
    <i r="4">
      <x v="41"/>
      <x v="88"/>
      <x v="15"/>
    </i>
    <i r="4">
      <x v="49"/>
      <x v="31"/>
      <x v="15"/>
    </i>
    <i r="2">
      <x v="4"/>
      <x v="8"/>
      <x v="65"/>
      <x v="261"/>
      <x v="8"/>
    </i>
    <i r="2">
      <x v="5"/>
      <x v="10"/>
      <x v="74"/>
      <x v="719"/>
      <x v="13"/>
    </i>
    <i r="4">
      <x v="85"/>
      <x v="49"/>
      <x v="6"/>
    </i>
    <i r="4">
      <x v="95"/>
      <x v="446"/>
      <x v="8"/>
    </i>
    <i r="4">
      <x v="120"/>
      <x v="605"/>
      <x v="2"/>
    </i>
    <i r="4">
      <x v="121"/>
      <x v="591"/>
      <x v="6"/>
    </i>
    <i r="4">
      <x v="124"/>
      <x v="303"/>
      <x v="2"/>
    </i>
    <i r="4">
      <x v="139"/>
      <x v="146"/>
      <x v="15"/>
    </i>
    <i r="4">
      <x v="144"/>
      <x v="244"/>
      <x v="8"/>
    </i>
    <i r="4">
      <x v="153"/>
      <x v="293"/>
      <x v="6"/>
    </i>
    <i r="4">
      <x v="209"/>
      <x v="27"/>
      <x v="2"/>
    </i>
    <i r="4">
      <x v="222"/>
      <x v="468"/>
      <x v="15"/>
    </i>
    <i r="4">
      <x v="233"/>
      <x v="692"/>
      <x v="6"/>
    </i>
    <i r="4">
      <x v="248"/>
      <x v="585"/>
      <x v="6"/>
    </i>
    <i r="4">
      <x v="264"/>
      <x v="561"/>
      <x v="13"/>
    </i>
    <i r="4">
      <x v="265"/>
      <x v="736"/>
      <x v="13"/>
    </i>
    <i r="4">
      <x v="279"/>
      <x v="253"/>
      <x v="2"/>
    </i>
    <i r="4">
      <x v="284"/>
      <x v="568"/>
      <x v="7"/>
    </i>
    <i r="4">
      <x v="293"/>
      <x v="147"/>
      <x v="8"/>
    </i>
    <i r="4">
      <x v="314"/>
      <x v="284"/>
      <x v="7"/>
    </i>
    <i r="2">
      <x v="6"/>
      <x/>
      <x v="366"/>
      <x v="469"/>
      <x v="15"/>
    </i>
    <i r="4">
      <x v="367"/>
      <x v="709"/>
      <x v="15"/>
    </i>
    <i r="4">
      <x v="370"/>
      <x v="708"/>
      <x v="15"/>
    </i>
    <i r="4">
      <x v="377"/>
      <x v="458"/>
      <x v="15"/>
    </i>
    <i r="4">
      <x v="378"/>
      <x v="457"/>
      <x v="15"/>
    </i>
    <i r="4">
      <x v="385"/>
      <x v="456"/>
      <x v="15"/>
    </i>
    <i r="4">
      <x v="394"/>
      <x v="13"/>
      <x v="15"/>
    </i>
    <i r="4">
      <x v="399"/>
      <x v="63"/>
      <x v="15"/>
    </i>
    <i r="4">
      <x v="421"/>
      <x v="371"/>
      <x v="15"/>
    </i>
    <i r="4">
      <x v="429"/>
      <x v="257"/>
      <x v="15"/>
    </i>
    <i r="4">
      <x v="447"/>
      <x v="83"/>
      <x v="15"/>
    </i>
    <i r="4">
      <x v="503"/>
      <x v="184"/>
      <x v="15"/>
    </i>
    <i r="4">
      <x v="541"/>
      <x v="353"/>
      <x v="15"/>
    </i>
    <i r="2">
      <x v="8"/>
      <x v="2"/>
      <x v="549"/>
      <x v="445"/>
      <x v="2"/>
    </i>
    <i r="2">
      <x v="11"/>
      <x v="9"/>
      <x v="710"/>
      <x v="574"/>
      <x v="6"/>
    </i>
    <i r="4">
      <x v="722"/>
      <x v="278"/>
      <x v="15"/>
    </i>
    <i r="4">
      <x v="726"/>
      <x v="277"/>
      <x v="15"/>
    </i>
    <i t="default">
      <x v="5"/>
    </i>
    <i>
      <x v="6"/>
      <x v="1"/>
      <x v="3"/>
      <x v="4"/>
      <x v="25"/>
      <x v="745"/>
      <x v="2"/>
    </i>
    <i r="4">
      <x v="49"/>
      <x v="31"/>
      <x v="15"/>
    </i>
    <i r="2">
      <x v="5"/>
      <x v="10"/>
      <x v="152"/>
      <x v="431"/>
      <x v="15"/>
    </i>
    <i r="4">
      <x v="285"/>
      <x v="427"/>
      <x v="15"/>
    </i>
    <i r="4">
      <x v="286"/>
      <x v="425"/>
      <x v="15"/>
    </i>
    <i r="4">
      <x v="289"/>
      <x v="428"/>
      <x v="15"/>
    </i>
    <i r="2">
      <x v="6"/>
      <x/>
      <x v="351"/>
      <x v="175"/>
      <x v="15"/>
    </i>
    <i r="4">
      <x v="352"/>
      <x v="748"/>
      <x v="15"/>
    </i>
    <i r="4">
      <x v="356"/>
      <x v="715"/>
      <x v="14"/>
    </i>
    <i r="4">
      <x v="364"/>
      <x v="176"/>
      <x v="15"/>
    </i>
    <i r="4">
      <x v="395"/>
      <x v="596"/>
      <x v="15"/>
    </i>
    <i r="4">
      <x v="426"/>
      <x v="612"/>
      <x v="15"/>
    </i>
    <i r="4">
      <x v="447"/>
      <x v="83"/>
      <x v="15"/>
    </i>
    <i r="4">
      <x v="466"/>
      <x v="614"/>
      <x v="15"/>
    </i>
    <i r="2">
      <x v="12"/>
      <x v="6"/>
      <x v="1"/>
      <x v="450"/>
      <x v="13"/>
    </i>
    <i t="default">
      <x v="6"/>
    </i>
    <i>
      <x v="7"/>
      <x v="9"/>
      <x v="5"/>
      <x v="10"/>
      <x v="89"/>
      <x v="72"/>
      <x v="15"/>
    </i>
    <i r="2">
      <x v="6"/>
      <x/>
      <x v="341"/>
      <x v="631"/>
      <x v="15"/>
    </i>
    <i r="4">
      <x v="354"/>
      <x v="109"/>
      <x v="15"/>
    </i>
    <i r="4">
      <x v="358"/>
      <x v="106"/>
      <x v="6"/>
    </i>
    <i r="4">
      <x v="376"/>
      <x v="3"/>
      <x v="15"/>
    </i>
    <i r="4">
      <x v="440"/>
      <x v="108"/>
      <x v="15"/>
    </i>
    <i r="2">
      <x v="9"/>
      <x v="1"/>
      <x v="551"/>
      <x v="385"/>
      <x v="15"/>
    </i>
    <i r="4">
      <x v="552"/>
      <x v="334"/>
      <x v="15"/>
    </i>
    <i r="4">
      <x v="556"/>
      <x v="576"/>
      <x v="15"/>
    </i>
    <i r="4">
      <x v="558"/>
      <x v="203"/>
      <x v="15"/>
    </i>
    <i r="4">
      <x v="559"/>
      <x v="315"/>
      <x v="15"/>
    </i>
    <i r="4">
      <x v="560"/>
      <x v="320"/>
      <x v="15"/>
    </i>
    <i r="4">
      <x v="561"/>
      <x v="323"/>
      <x v="15"/>
    </i>
    <i r="4">
      <x v="562"/>
      <x v="321"/>
      <x v="15"/>
    </i>
    <i r="4">
      <x v="563"/>
      <x v="322"/>
      <x v="15"/>
    </i>
    <i r="4">
      <x v="564"/>
      <x v="318"/>
      <x v="15"/>
    </i>
    <i r="4">
      <x v="565"/>
      <x v="326"/>
      <x v="15"/>
    </i>
    <i r="4">
      <x v="566"/>
      <x v="52"/>
      <x v="15"/>
    </i>
    <i r="4">
      <x v="568"/>
      <x v="324"/>
      <x v="15"/>
    </i>
    <i r="4">
      <x v="569"/>
      <x v="384"/>
      <x v="15"/>
    </i>
    <i r="4">
      <x v="571"/>
      <x v="86"/>
      <x v="15"/>
    </i>
    <i r="4">
      <x v="572"/>
      <x v="87"/>
      <x v="15"/>
    </i>
    <i r="4">
      <x v="575"/>
      <x v="382"/>
      <x v="15"/>
    </i>
    <i r="4">
      <x v="576"/>
      <x v="65"/>
      <x v="15"/>
    </i>
    <i r="4">
      <x v="577"/>
      <x v="388"/>
      <x v="15"/>
    </i>
    <i r="4">
      <x v="579"/>
      <x v="520"/>
      <x v="15"/>
    </i>
    <i r="4">
      <x v="582"/>
      <x v="325"/>
      <x v="15"/>
    </i>
    <i r="4">
      <x v="583"/>
      <x v="575"/>
      <x v="15"/>
    </i>
    <i r="4">
      <x v="587"/>
      <x v="383"/>
      <x v="15"/>
    </i>
    <i r="4">
      <x v="589"/>
      <x v="511"/>
      <x v="15"/>
    </i>
    <i r="4">
      <x v="591"/>
      <x v="66"/>
      <x v="15"/>
    </i>
    <i r="4">
      <x v="592"/>
      <x v="387"/>
      <x v="15"/>
    </i>
    <i r="4">
      <x v="596"/>
      <x v="669"/>
      <x v="15"/>
    </i>
    <i r="4">
      <x v="600"/>
      <x v="391"/>
      <x v="15"/>
    </i>
    <i r="4">
      <x v="606"/>
      <x v="516"/>
      <x v="15"/>
    </i>
    <i r="4">
      <x v="607"/>
      <x v="517"/>
      <x v="15"/>
    </i>
    <i r="4">
      <x v="608"/>
      <x v="518"/>
      <x v="15"/>
    </i>
    <i r="4">
      <x v="609"/>
      <x v="521"/>
      <x v="15"/>
    </i>
    <i r="4">
      <x v="610"/>
      <x v="522"/>
      <x v="15"/>
    </i>
    <i r="2">
      <x v="11"/>
      <x v="9"/>
      <x v="709"/>
      <x v="740"/>
      <x v="15"/>
    </i>
    <i r="4">
      <x v="711"/>
      <x v="150"/>
      <x v="15"/>
    </i>
    <i r="4">
      <x v="712"/>
      <x v="739"/>
      <x v="15"/>
    </i>
    <i t="default">
      <x v="7"/>
    </i>
    <i>
      <x v="8"/>
      <x v="12"/>
      <x/>
      <x v="3"/>
      <x v="1"/>
      <x v="450"/>
      <x/>
    </i>
    <i r="6">
      <x v="13"/>
    </i>
    <i r="2">
      <x v="3"/>
      <x v="4"/>
      <x v="8"/>
      <x v="191"/>
      <x v="2"/>
    </i>
    <i r="4">
      <x v="9"/>
      <x v="247"/>
      <x v="2"/>
    </i>
    <i r="4">
      <x v="11"/>
      <x v="433"/>
      <x v="13"/>
    </i>
    <i r="4">
      <x v="13"/>
      <x v="301"/>
      <x v="6"/>
    </i>
    <i r="4">
      <x v="14"/>
      <x v="110"/>
      <x v="15"/>
    </i>
    <i r="4">
      <x v="15"/>
      <x v="111"/>
      <x v="15"/>
    </i>
    <i r="4">
      <x v="16"/>
      <x v="112"/>
      <x v="15"/>
    </i>
    <i r="4">
      <x v="17"/>
      <x v="113"/>
      <x v="15"/>
    </i>
    <i r="4">
      <x v="18"/>
      <x v="114"/>
      <x v="15"/>
    </i>
    <i r="4">
      <x v="20"/>
      <x v="139"/>
      <x v="6"/>
    </i>
    <i r="4">
      <x v="21"/>
      <x v="140"/>
      <x v="6"/>
    </i>
    <i r="4">
      <x v="22"/>
      <x v="151"/>
      <x v="2"/>
    </i>
    <i r="4">
      <x v="24"/>
      <x v="102"/>
      <x v="15"/>
    </i>
    <i r="4">
      <x v="25"/>
      <x v="745"/>
      <x v="2"/>
    </i>
    <i r="4">
      <x v="29"/>
      <x v="189"/>
      <x v="15"/>
    </i>
    <i r="4">
      <x v="31"/>
      <x v="746"/>
      <x v="2"/>
    </i>
    <i r="4">
      <x v="32"/>
      <x v="633"/>
      <x v="15"/>
    </i>
    <i r="4">
      <x v="33"/>
      <x v="192"/>
      <x v="2"/>
    </i>
    <i r="4">
      <x v="35"/>
      <x v="263"/>
      <x v="15"/>
    </i>
    <i r="4">
      <x v="40"/>
      <x v="71"/>
      <x v="13"/>
    </i>
    <i r="4">
      <x v="42"/>
      <x v="70"/>
      <x v="13"/>
    </i>
    <i r="4">
      <x v="43"/>
      <x v="36"/>
      <x v="15"/>
    </i>
    <i r="4">
      <x v="44"/>
      <x v="190"/>
      <x v="15"/>
    </i>
    <i r="4">
      <x v="46"/>
      <x v="118"/>
      <x v="15"/>
    </i>
    <i r="4">
      <x v="47"/>
      <x v="265"/>
      <x v="15"/>
    </i>
    <i r="4">
      <x v="48"/>
      <x v="264"/>
      <x v="15"/>
    </i>
    <i r="4">
      <x v="49"/>
      <x v="31"/>
      <x v="15"/>
    </i>
    <i r="4">
      <x v="51"/>
      <x v="640"/>
      <x v="15"/>
    </i>
    <i r="4">
      <x v="52"/>
      <x v="117"/>
      <x v="15"/>
    </i>
    <i r="4">
      <x v="53"/>
      <x v="170"/>
      <x v="15"/>
    </i>
    <i r="4">
      <x v="54"/>
      <x v="212"/>
      <x v="15"/>
    </i>
    <i r="4">
      <x v="55"/>
      <x v="209"/>
      <x v="15"/>
    </i>
    <i r="4">
      <x v="56"/>
      <x v="116"/>
      <x v="15"/>
    </i>
    <i r="4">
      <x v="57"/>
      <x v="115"/>
      <x v="15"/>
    </i>
    <i r="4">
      <x v="59"/>
      <x v="210"/>
      <x v="15"/>
    </i>
    <i r="4">
      <x v="60"/>
      <x v="76"/>
      <x v="15"/>
    </i>
    <i r="2">
      <x v="5"/>
      <x v="10"/>
      <x v="69"/>
      <x v="47"/>
      <x v="6"/>
    </i>
    <i r="4">
      <x v="74"/>
      <x v="719"/>
      <x v="13"/>
    </i>
    <i r="4">
      <x v="77"/>
      <x v="245"/>
      <x v="2"/>
    </i>
    <i r="4">
      <x v="78"/>
      <x v="250"/>
      <x v="15"/>
    </i>
    <i r="4">
      <x v="79"/>
      <x v="149"/>
      <x v="15"/>
    </i>
    <i r="4">
      <x v="81"/>
      <x v="372"/>
      <x v="2"/>
    </i>
    <i r="4">
      <x v="83"/>
      <x v="695"/>
      <x v="6"/>
    </i>
    <i r="4">
      <x v="85"/>
      <x v="49"/>
      <x v="6"/>
    </i>
    <i r="4">
      <x v="92"/>
      <x v="583"/>
      <x v="6"/>
    </i>
    <i r="4">
      <x v="102"/>
      <x v="494"/>
      <x v="15"/>
    </i>
    <i r="4">
      <x v="109"/>
      <x v="269"/>
      <x v="15"/>
    </i>
    <i r="4">
      <x v="110"/>
      <x v="272"/>
      <x v="15"/>
    </i>
    <i r="4">
      <x v="119"/>
      <x v="160"/>
      <x v="2"/>
    </i>
    <i r="4">
      <x v="120"/>
      <x v="605"/>
      <x v="2"/>
    </i>
    <i r="4">
      <x v="123"/>
      <x v="46"/>
      <x v="6"/>
    </i>
    <i r="4">
      <x v="124"/>
      <x v="303"/>
      <x v="2"/>
    </i>
    <i r="4">
      <x v="127"/>
      <x v="489"/>
      <x v="15"/>
    </i>
    <i r="4">
      <x v="129"/>
      <x v="626"/>
      <x v="15"/>
    </i>
    <i r="4">
      <x v="135"/>
      <x v="487"/>
      <x v="15"/>
    </i>
    <i r="4">
      <x v="136"/>
      <x v="490"/>
      <x v="15"/>
    </i>
    <i r="4">
      <x v="137"/>
      <x v="488"/>
      <x v="15"/>
    </i>
    <i r="4">
      <x v="139"/>
      <x v="146"/>
      <x v="15"/>
    </i>
    <i r="4">
      <x v="152"/>
      <x v="431"/>
      <x v="15"/>
    </i>
    <i r="4">
      <x v="161"/>
      <x v="355"/>
      <x v="15"/>
    </i>
    <i r="4">
      <x v="185"/>
      <x v="93"/>
      <x v="13"/>
    </i>
    <i r="4">
      <x v="186"/>
      <x v="590"/>
      <x v="2"/>
    </i>
    <i r="4">
      <x v="187"/>
      <x v="586"/>
      <x v="6"/>
    </i>
    <i r="4">
      <x v="206"/>
      <x v="549"/>
      <x v="15"/>
    </i>
    <i r="4">
      <x v="207"/>
      <x v="621"/>
      <x v="15"/>
    </i>
    <i r="4">
      <x v="211"/>
      <x v="735"/>
      <x v="15"/>
    </i>
    <i r="4">
      <x v="215"/>
      <x v="296"/>
      <x v="6"/>
    </i>
    <i r="4">
      <x v="247"/>
      <x v="571"/>
      <x v="15"/>
    </i>
    <i r="4">
      <x v="260"/>
      <x v="691"/>
      <x v="15"/>
    </i>
    <i r="4">
      <x v="267"/>
      <x v="142"/>
      <x v="15"/>
    </i>
    <i r="4">
      <x v="268"/>
      <x v="204"/>
      <x v="15"/>
    </i>
    <i r="4">
      <x v="269"/>
      <x v="286"/>
      <x v="6"/>
    </i>
    <i r="4">
      <x v="272"/>
      <x v="700"/>
      <x v="15"/>
    </i>
    <i r="4">
      <x v="281"/>
      <x v="466"/>
      <x v="15"/>
    </i>
    <i r="4">
      <x v="283"/>
      <x v="750"/>
      <x v="15"/>
    </i>
    <i r="4">
      <x v="294"/>
      <x v="10"/>
      <x v="15"/>
    </i>
    <i r="4">
      <x v="298"/>
      <x v="407"/>
      <x v="15"/>
    </i>
    <i r="4">
      <x v="299"/>
      <x v="406"/>
      <x v="15"/>
    </i>
    <i r="4">
      <x v="300"/>
      <x v="408"/>
      <x v="15"/>
    </i>
    <i r="4">
      <x v="301"/>
      <x v="424"/>
      <x v="15"/>
    </i>
    <i r="4">
      <x v="309"/>
      <x v="506"/>
      <x v="15"/>
    </i>
    <i r="4">
      <x v="310"/>
      <x v="507"/>
      <x v="15"/>
    </i>
    <i r="4">
      <x v="315"/>
      <x v="208"/>
      <x v="7"/>
    </i>
    <i r="2">
      <x v="6"/>
      <x/>
      <x v="316"/>
      <x v="229"/>
      <x v="15"/>
    </i>
    <i r="4">
      <x v="324"/>
      <x v="172"/>
      <x v="15"/>
    </i>
    <i r="4">
      <x v="325"/>
      <x v="6"/>
      <x v="15"/>
    </i>
    <i r="4">
      <x v="326"/>
      <x v="4"/>
      <x v="15"/>
    </i>
    <i r="4">
      <x v="328"/>
      <x v="8"/>
      <x v="15"/>
    </i>
    <i r="4">
      <x v="333"/>
      <x v="218"/>
      <x v="15"/>
    </i>
    <i r="4">
      <x v="334"/>
      <x v="219"/>
      <x v="15"/>
    </i>
    <i r="4">
      <x v="335"/>
      <x v="220"/>
      <x v="15"/>
    </i>
    <i r="4">
      <x v="337"/>
      <x v="473"/>
      <x v="15"/>
    </i>
    <i r="4">
      <x v="342"/>
      <x v="120"/>
      <x v="15"/>
    </i>
    <i r="4">
      <x v="343"/>
      <x v="704"/>
      <x v="15"/>
    </i>
    <i r="4">
      <x v="344"/>
      <x v="714"/>
      <x v="14"/>
    </i>
    <i r="4">
      <x v="353"/>
      <x v="231"/>
      <x v="15"/>
    </i>
    <i r="4">
      <x v="355"/>
      <x v="648"/>
      <x v="15"/>
    </i>
    <i r="4">
      <x v="359"/>
      <x v="155"/>
      <x v="15"/>
    </i>
    <i r="4">
      <x v="360"/>
      <x v="225"/>
      <x v="15"/>
    </i>
    <i r="4">
      <x v="369"/>
      <x v="64"/>
      <x v="15"/>
    </i>
    <i r="4">
      <x v="387"/>
      <x v="672"/>
      <x v="15"/>
    </i>
    <i r="4">
      <x v="391"/>
      <x v="718"/>
      <x v="15"/>
    </i>
    <i r="4">
      <x v="393"/>
      <x v="655"/>
      <x v="15"/>
    </i>
    <i r="4">
      <x v="397"/>
      <x v="62"/>
      <x v="15"/>
    </i>
    <i r="4">
      <x v="398"/>
      <x v="333"/>
      <x v="15"/>
    </i>
    <i r="4">
      <x v="448"/>
      <x v="266"/>
      <x v="6"/>
    </i>
    <i r="4">
      <x v="455"/>
      <x v="465"/>
      <x v="15"/>
    </i>
    <i r="4">
      <x v="456"/>
      <x v="22"/>
      <x v="15"/>
    </i>
    <i r="4">
      <x v="460"/>
      <x v="464"/>
      <x v="15"/>
    </i>
    <i r="4">
      <x v="471"/>
      <x v="690"/>
      <x v="15"/>
    </i>
    <i r="4">
      <x v="479"/>
      <x v="453"/>
      <x v="15"/>
    </i>
    <i r="4">
      <x v="497"/>
      <x v="689"/>
      <x v="15"/>
    </i>
    <i r="4">
      <x v="507"/>
      <x v="165"/>
      <x v="15"/>
    </i>
    <i r="4">
      <x v="526"/>
      <x v="282"/>
      <x v="15"/>
    </i>
    <i r="4">
      <x v="533"/>
      <x v="497"/>
      <x v="15"/>
    </i>
    <i r="2">
      <x v="8"/>
      <x v="2"/>
      <x v="549"/>
      <x v="445"/>
      <x v="2"/>
    </i>
    <i r="2">
      <x v="9"/>
      <x v="1"/>
      <x v="575"/>
      <x v="382"/>
      <x v="15"/>
    </i>
    <i r="2">
      <x v="11"/>
      <x v="9"/>
      <x v="731"/>
      <x v="380"/>
      <x v="15"/>
    </i>
    <i r="4">
      <x v="733"/>
      <x v="379"/>
      <x v="15"/>
    </i>
    <i r="2">
      <x v="12"/>
      <x v="6"/>
      <x v="1"/>
      <x v="450"/>
      <x v="13"/>
    </i>
    <i t="default">
      <x v="8"/>
    </i>
    <i>
      <x v="9"/>
      <x/>
      <x v="5"/>
      <x v="10"/>
      <x/>
      <x/>
      <x v="6"/>
    </i>
    <i r="2">
      <x v="6"/>
      <x/>
      <x/>
      <x/>
      <x v="2"/>
    </i>
    <i r="6">
      <x v="15"/>
    </i>
    <i t="default">
      <x v="9"/>
    </i>
    <i>
      <x v="10"/>
      <x v="2"/>
      <x v="3"/>
      <x v="4"/>
      <x v="13"/>
      <x v="301"/>
      <x v="6"/>
    </i>
    <i r="4">
      <x v="47"/>
      <x v="265"/>
      <x v="15"/>
    </i>
    <i r="4">
      <x v="48"/>
      <x v="264"/>
      <x v="15"/>
    </i>
    <i r="4">
      <x v="49"/>
      <x v="31"/>
      <x v="15"/>
    </i>
    <i r="2">
      <x v="5"/>
      <x v="10"/>
      <x v="67"/>
      <x v="624"/>
      <x v="15"/>
    </i>
    <i r="4">
      <x v="69"/>
      <x v="47"/>
      <x v="6"/>
    </i>
    <i r="4">
      <x v="85"/>
      <x v="49"/>
      <x v="6"/>
    </i>
    <i r="4">
      <x v="90"/>
      <x v="588"/>
      <x v="6"/>
    </i>
    <i r="4">
      <x v="118"/>
      <x v="99"/>
      <x v="6"/>
    </i>
    <i r="4">
      <x v="123"/>
      <x v="46"/>
      <x v="6"/>
    </i>
    <i r="4">
      <x v="126"/>
      <x v="662"/>
      <x v="5"/>
    </i>
    <i r="4">
      <x v="128"/>
      <x v="623"/>
      <x v="15"/>
    </i>
    <i r="4">
      <x v="129"/>
      <x v="626"/>
      <x v="15"/>
    </i>
    <i r="4">
      <x v="135"/>
      <x v="487"/>
      <x v="15"/>
    </i>
    <i r="4">
      <x v="136"/>
      <x v="490"/>
      <x v="15"/>
    </i>
    <i r="4">
      <x v="143"/>
      <x v="587"/>
      <x v="6"/>
    </i>
    <i r="4">
      <x v="152"/>
      <x v="431"/>
      <x v="15"/>
    </i>
    <i r="4">
      <x v="161"/>
      <x v="355"/>
      <x v="15"/>
    </i>
    <i r="4">
      <x v="165"/>
      <x v="403"/>
      <x v="15"/>
    </i>
    <i r="4">
      <x v="167"/>
      <x v="405"/>
      <x v="15"/>
    </i>
    <i r="4">
      <x v="170"/>
      <x v="415"/>
      <x v="15"/>
    </i>
    <i r="4">
      <x v="171"/>
      <x v="416"/>
      <x v="15"/>
    </i>
    <i r="4">
      <x v="186"/>
      <x v="590"/>
      <x v="2"/>
    </i>
    <i r="4">
      <x v="198"/>
      <x v="216"/>
      <x v="15"/>
    </i>
    <i r="4">
      <x v="201"/>
      <x v="625"/>
      <x v="15"/>
    </i>
    <i r="4">
      <x v="204"/>
      <x v="206"/>
      <x v="15"/>
    </i>
    <i r="4">
      <x v="209"/>
      <x v="27"/>
      <x v="2"/>
    </i>
    <i r="4">
      <x v="212"/>
      <x v="659"/>
      <x v="15"/>
    </i>
    <i r="4">
      <x v="217"/>
      <x v="105"/>
      <x v="15"/>
    </i>
    <i r="4">
      <x v="220"/>
      <x v="96"/>
      <x v="6"/>
    </i>
    <i r="4">
      <x v="228"/>
      <x v="148"/>
      <x v="15"/>
    </i>
    <i r="4">
      <x v="229"/>
      <x v="285"/>
      <x v="6"/>
    </i>
    <i r="4">
      <x v="232"/>
      <x v="90"/>
      <x v="15"/>
    </i>
    <i r="4">
      <x v="237"/>
      <x v="143"/>
      <x v="15"/>
    </i>
    <i r="4">
      <x v="238"/>
      <x v="421"/>
      <x v="15"/>
    </i>
    <i r="4">
      <x v="245"/>
      <x v="43"/>
      <x v="15"/>
    </i>
    <i r="4">
      <x v="267"/>
      <x v="142"/>
      <x v="15"/>
    </i>
    <i r="4">
      <x v="277"/>
      <x v="651"/>
      <x v="15"/>
    </i>
    <i r="4">
      <x v="283"/>
      <x v="750"/>
      <x v="15"/>
    </i>
    <i r="4">
      <x v="285"/>
      <x v="427"/>
      <x v="15"/>
    </i>
    <i r="4">
      <x v="297"/>
      <x v="95"/>
      <x v="15"/>
    </i>
    <i r="4">
      <x v="303"/>
      <x v="9"/>
      <x v="15"/>
    </i>
    <i r="2">
      <x v="6"/>
      <x/>
      <x v="317"/>
      <x v="2"/>
      <x v="15"/>
    </i>
    <i r="4">
      <x v="323"/>
      <x v="166"/>
      <x v="15"/>
    </i>
    <i r="4">
      <x v="324"/>
      <x v="172"/>
      <x v="15"/>
    </i>
    <i r="4">
      <x v="326"/>
      <x v="4"/>
      <x v="15"/>
    </i>
    <i r="4">
      <x v="332"/>
      <x v="168"/>
      <x v="15"/>
    </i>
    <i r="4">
      <x v="333"/>
      <x v="218"/>
      <x v="15"/>
    </i>
    <i r="4">
      <x v="334"/>
      <x v="219"/>
      <x v="15"/>
    </i>
    <i r="4">
      <x v="336"/>
      <x v="57"/>
      <x v="15"/>
    </i>
    <i r="4">
      <x v="343"/>
      <x v="704"/>
      <x v="15"/>
    </i>
    <i r="4">
      <x v="344"/>
      <x v="714"/>
      <x v="14"/>
    </i>
    <i r="4">
      <x v="347"/>
      <x v="174"/>
      <x v="15"/>
    </i>
    <i r="4">
      <x v="348"/>
      <x v="173"/>
      <x v="15"/>
    </i>
    <i r="4">
      <x v="349"/>
      <x v="207"/>
      <x v="15"/>
    </i>
    <i r="4">
      <x v="350"/>
      <x v="241"/>
      <x v="15"/>
    </i>
    <i r="4">
      <x v="351"/>
      <x v="175"/>
      <x v="15"/>
    </i>
    <i r="4">
      <x v="352"/>
      <x v="748"/>
      <x v="15"/>
    </i>
    <i r="4">
      <x v="356"/>
      <x v="715"/>
      <x v="14"/>
    </i>
    <i r="4">
      <x v="360"/>
      <x v="225"/>
      <x v="15"/>
    </i>
    <i r="4">
      <x v="363"/>
      <x v="747"/>
      <x v="15"/>
    </i>
    <i r="4">
      <x v="365"/>
      <x v="240"/>
      <x v="15"/>
    </i>
    <i r="4">
      <x v="366"/>
      <x v="469"/>
      <x v="15"/>
    </i>
    <i r="4">
      <x v="368"/>
      <x v="611"/>
      <x v="15"/>
    </i>
    <i r="4">
      <x v="375"/>
      <x v="381"/>
      <x v="15"/>
    </i>
    <i r="4">
      <x v="378"/>
      <x v="457"/>
      <x v="15"/>
    </i>
    <i r="4">
      <x v="381"/>
      <x v="242"/>
      <x v="15"/>
    </i>
    <i r="4">
      <x v="389"/>
      <x v="21"/>
      <x v="15"/>
    </i>
    <i r="4">
      <x v="391"/>
      <x v="718"/>
      <x v="15"/>
    </i>
    <i r="4">
      <x v="393"/>
      <x v="655"/>
      <x v="15"/>
    </i>
    <i r="4">
      <x v="398"/>
      <x v="333"/>
      <x v="15"/>
    </i>
    <i r="4">
      <x v="400"/>
      <x v="448"/>
      <x v="15"/>
    </i>
    <i r="4">
      <x v="401"/>
      <x v="449"/>
      <x v="15"/>
    </i>
    <i r="4">
      <x v="402"/>
      <x v="171"/>
      <x v="15"/>
    </i>
    <i r="4">
      <x v="403"/>
      <x v="103"/>
      <x v="15"/>
    </i>
    <i r="4">
      <x v="405"/>
      <x v="616"/>
      <x v="15"/>
    </i>
    <i r="4">
      <x v="406"/>
      <x v="107"/>
      <x v="6"/>
    </i>
    <i r="4">
      <x v="422"/>
      <x v="702"/>
      <x v="15"/>
    </i>
    <i r="4">
      <x v="428"/>
      <x v="78"/>
      <x v="15"/>
    </i>
    <i r="4">
      <x v="430"/>
      <x v="703"/>
      <x v="15"/>
    </i>
    <i r="4">
      <x v="434"/>
      <x v="104"/>
      <x v="15"/>
    </i>
    <i r="4">
      <x v="435"/>
      <x v="613"/>
      <x v="15"/>
    </i>
    <i r="4">
      <x v="439"/>
      <x v="726"/>
      <x v="2"/>
    </i>
    <i r="4">
      <x v="446"/>
      <x v="32"/>
      <x v="15"/>
    </i>
    <i r="4">
      <x v="465"/>
      <x v="330"/>
      <x v="15"/>
    </i>
    <i r="4">
      <x v="469"/>
      <x v="185"/>
      <x v="15"/>
    </i>
    <i r="4">
      <x v="476"/>
      <x v="727"/>
      <x v="15"/>
    </i>
    <i r="4">
      <x v="477"/>
      <x v="205"/>
      <x v="15"/>
    </i>
    <i r="4">
      <x v="481"/>
      <x v="183"/>
      <x v="15"/>
    </i>
    <i r="4">
      <x v="482"/>
      <x v="615"/>
      <x v="15"/>
    </i>
    <i r="4">
      <x v="483"/>
      <x v="610"/>
      <x v="15"/>
    </i>
    <i r="4">
      <x v="487"/>
      <x v="597"/>
      <x v="15"/>
    </i>
    <i r="4">
      <x v="488"/>
      <x v="452"/>
      <x v="15"/>
    </i>
    <i r="4">
      <x v="494"/>
      <x v="348"/>
      <x v="15"/>
    </i>
    <i r="4">
      <x v="497"/>
      <x v="689"/>
      <x v="15"/>
    </i>
    <i r="4">
      <x v="498"/>
      <x v="688"/>
      <x v="15"/>
    </i>
    <i r="4">
      <x v="501"/>
      <x v="676"/>
      <x v="15"/>
    </i>
    <i r="4">
      <x v="508"/>
      <x v="268"/>
      <x v="15"/>
    </i>
    <i r="4">
      <x v="511"/>
      <x v="217"/>
      <x v="6"/>
    </i>
    <i r="4">
      <x v="512"/>
      <x v="275"/>
      <x v="15"/>
    </i>
    <i r="4">
      <x v="525"/>
      <x v="730"/>
      <x v="15"/>
    </i>
    <i r="4">
      <x v="533"/>
      <x v="497"/>
      <x v="15"/>
    </i>
    <i r="4">
      <x v="535"/>
      <x v="551"/>
      <x v="15"/>
    </i>
    <i r="4">
      <x v="540"/>
      <x v="350"/>
      <x v="15"/>
    </i>
    <i r="2">
      <x v="10"/>
      <x v="11"/>
      <x v="635"/>
      <x v="573"/>
      <x v="15"/>
    </i>
    <i r="2">
      <x v="12"/>
      <x v="6"/>
      <x v="1"/>
      <x v="450"/>
      <x v="13"/>
    </i>
    <i r="4">
      <x v="2"/>
      <x v="436"/>
      <x v="1"/>
    </i>
    <i r="4">
      <x v="3"/>
      <x v="434"/>
      <x v="9"/>
    </i>
    <i r="4">
      <x v="4"/>
      <x v="435"/>
      <x v="9"/>
    </i>
    <i t="default">
      <x v="10"/>
    </i>
    <i t="grand">
      <x/>
    </i>
  </rowItems>
  <colFields count="1">
    <field x="-2"/>
  </colFields>
  <colItems count="2">
    <i>
      <x/>
    </i>
    <i i="1">
      <x v="1"/>
    </i>
  </colItems>
  <dataFields count="2">
    <dataField name="Сумма по полю ВведеннКлч" fld="7" baseField="0" baseItem="0" numFmtId="166"/>
    <dataField name="Сумма по полю Знач/ВлтОтч" fld="8" baseField="0" baseItem="0"/>
  </dataFields>
  <pivotTableStyleInfo showRowHeaders="1" showColHeaders="1" showRowStripes="0" showColStripes="0" showLastColumn="1"/>
</pivotTableDefinitio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8" Type="http://schemas.openxmlformats.org/officeDocument/2006/relationships/image" Target="../media/image2.wmf"/><Relationship Id="rId13" Type="http://schemas.openxmlformats.org/officeDocument/2006/relationships/oleObject" Target="../embeddings/oleObject5.bin"/><Relationship Id="rId18" Type="http://schemas.openxmlformats.org/officeDocument/2006/relationships/image" Target="../media/image7.wmf"/><Relationship Id="rId26" Type="http://schemas.openxmlformats.org/officeDocument/2006/relationships/image" Target="../media/image11.wmf"/><Relationship Id="rId39" Type="http://schemas.openxmlformats.org/officeDocument/2006/relationships/oleObject" Target="../embeddings/oleObject18.bin"/><Relationship Id="rId3" Type="http://schemas.openxmlformats.org/officeDocument/2006/relationships/drawing" Target="../drawings/drawing1.xml"/><Relationship Id="rId21" Type="http://schemas.openxmlformats.org/officeDocument/2006/relationships/oleObject" Target="../embeddings/oleObject9.bin"/><Relationship Id="rId34" Type="http://schemas.openxmlformats.org/officeDocument/2006/relationships/image" Target="../media/image15.wmf"/><Relationship Id="rId42" Type="http://schemas.openxmlformats.org/officeDocument/2006/relationships/image" Target="../media/image19.wmf"/><Relationship Id="rId7" Type="http://schemas.openxmlformats.org/officeDocument/2006/relationships/oleObject" Target="../embeddings/oleObject2.bin"/><Relationship Id="rId12" Type="http://schemas.openxmlformats.org/officeDocument/2006/relationships/image" Target="../media/image4.wmf"/><Relationship Id="rId17" Type="http://schemas.openxmlformats.org/officeDocument/2006/relationships/oleObject" Target="../embeddings/oleObject7.bin"/><Relationship Id="rId25" Type="http://schemas.openxmlformats.org/officeDocument/2006/relationships/oleObject" Target="../embeddings/oleObject11.bin"/><Relationship Id="rId33" Type="http://schemas.openxmlformats.org/officeDocument/2006/relationships/oleObject" Target="../embeddings/oleObject15.bin"/><Relationship Id="rId38" Type="http://schemas.openxmlformats.org/officeDocument/2006/relationships/image" Target="../media/image17.wmf"/><Relationship Id="rId2" Type="http://schemas.openxmlformats.org/officeDocument/2006/relationships/printerSettings" Target="../printerSettings/printerSettings14.bin"/><Relationship Id="rId16" Type="http://schemas.openxmlformats.org/officeDocument/2006/relationships/image" Target="../media/image6.wmf"/><Relationship Id="rId20" Type="http://schemas.openxmlformats.org/officeDocument/2006/relationships/image" Target="../media/image8.wmf"/><Relationship Id="rId29" Type="http://schemas.openxmlformats.org/officeDocument/2006/relationships/oleObject" Target="../embeddings/oleObject13.bin"/><Relationship Id="rId41" Type="http://schemas.openxmlformats.org/officeDocument/2006/relationships/oleObject" Target="../embeddings/oleObject19.bin"/><Relationship Id="rId1" Type="http://schemas.openxmlformats.org/officeDocument/2006/relationships/hyperlink" Target="consultantplus://offline/ref=E593790F00D1302174895DA2745046EEE44788881D87678AE20756CF716E1D3ED7B6C2A55A0884ZAeFJ" TargetMode="External"/><Relationship Id="rId6" Type="http://schemas.openxmlformats.org/officeDocument/2006/relationships/image" Target="../media/image1.wmf"/><Relationship Id="rId11" Type="http://schemas.openxmlformats.org/officeDocument/2006/relationships/oleObject" Target="../embeddings/oleObject4.bin"/><Relationship Id="rId24" Type="http://schemas.openxmlformats.org/officeDocument/2006/relationships/image" Target="../media/image10.wmf"/><Relationship Id="rId32" Type="http://schemas.openxmlformats.org/officeDocument/2006/relationships/image" Target="../media/image14.wmf"/><Relationship Id="rId37" Type="http://schemas.openxmlformats.org/officeDocument/2006/relationships/oleObject" Target="../embeddings/oleObject17.bin"/><Relationship Id="rId40" Type="http://schemas.openxmlformats.org/officeDocument/2006/relationships/image" Target="../media/image18.wmf"/><Relationship Id="rId5" Type="http://schemas.openxmlformats.org/officeDocument/2006/relationships/oleObject" Target="../embeddings/oleObject1.bin"/><Relationship Id="rId15" Type="http://schemas.openxmlformats.org/officeDocument/2006/relationships/oleObject" Target="../embeddings/oleObject6.bin"/><Relationship Id="rId23" Type="http://schemas.openxmlformats.org/officeDocument/2006/relationships/oleObject" Target="../embeddings/oleObject10.bin"/><Relationship Id="rId28" Type="http://schemas.openxmlformats.org/officeDocument/2006/relationships/image" Target="../media/image12.wmf"/><Relationship Id="rId36" Type="http://schemas.openxmlformats.org/officeDocument/2006/relationships/image" Target="../media/image16.wmf"/><Relationship Id="rId10" Type="http://schemas.openxmlformats.org/officeDocument/2006/relationships/image" Target="../media/image3.wmf"/><Relationship Id="rId19" Type="http://schemas.openxmlformats.org/officeDocument/2006/relationships/oleObject" Target="../embeddings/oleObject8.bin"/><Relationship Id="rId31" Type="http://schemas.openxmlformats.org/officeDocument/2006/relationships/oleObject" Target="../embeddings/oleObject14.bin"/><Relationship Id="rId4" Type="http://schemas.openxmlformats.org/officeDocument/2006/relationships/vmlDrawing" Target="../drawings/vmlDrawing1.vml"/><Relationship Id="rId9" Type="http://schemas.openxmlformats.org/officeDocument/2006/relationships/oleObject" Target="../embeddings/oleObject3.bin"/><Relationship Id="rId14" Type="http://schemas.openxmlformats.org/officeDocument/2006/relationships/image" Target="../media/image5.wmf"/><Relationship Id="rId22" Type="http://schemas.openxmlformats.org/officeDocument/2006/relationships/image" Target="../media/image9.wmf"/><Relationship Id="rId27" Type="http://schemas.openxmlformats.org/officeDocument/2006/relationships/oleObject" Target="../embeddings/oleObject12.bin"/><Relationship Id="rId30" Type="http://schemas.openxmlformats.org/officeDocument/2006/relationships/image" Target="../media/image13.wmf"/><Relationship Id="rId35" Type="http://schemas.openxmlformats.org/officeDocument/2006/relationships/oleObject" Target="../embeddings/oleObject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ivotTable" Target="../pivotTables/pivotTable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9.bin"/><Relationship Id="rId5" Type="http://schemas.openxmlformats.org/officeDocument/2006/relationships/image" Target="../media/image42.emf"/><Relationship Id="rId4" Type="http://schemas.openxmlformats.org/officeDocument/2006/relationships/oleObject" Target="../embeddings/oleObject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
  <sheetViews>
    <sheetView topLeftCell="A4" workbookViewId="0">
      <selection activeCell="A9" sqref="A9"/>
    </sheetView>
  </sheetViews>
  <sheetFormatPr defaultColWidth="8.85546875" defaultRowHeight="15.75" x14ac:dyDescent="0.25"/>
  <cols>
    <col min="1" max="1" width="143.7109375" style="11" customWidth="1"/>
    <col min="2" max="16384" width="8.85546875" style="3"/>
  </cols>
  <sheetData>
    <row r="1" spans="1:9" ht="18.75" x14ac:dyDescent="0.2">
      <c r="A1" s="8" t="s">
        <v>28</v>
      </c>
      <c r="B1" s="2"/>
      <c r="C1" s="2"/>
      <c r="D1" s="2"/>
      <c r="E1" s="2"/>
      <c r="F1" s="2"/>
      <c r="G1" s="2"/>
      <c r="H1" s="2"/>
    </row>
    <row r="2" spans="1:9" ht="18.75" x14ac:dyDescent="0.2">
      <c r="A2" s="8" t="s">
        <v>29</v>
      </c>
      <c r="B2" s="2"/>
      <c r="C2" s="2"/>
      <c r="D2" s="2"/>
      <c r="E2" s="2"/>
      <c r="F2" s="2"/>
      <c r="G2" s="2"/>
      <c r="H2" s="4"/>
    </row>
    <row r="3" spans="1:9" ht="18.75" x14ac:dyDescent="0.2">
      <c r="A3" s="8" t="s">
        <v>1977</v>
      </c>
      <c r="B3" s="2"/>
      <c r="C3" s="2"/>
      <c r="D3" s="2"/>
      <c r="E3" s="2"/>
      <c r="F3" s="2"/>
      <c r="G3" s="2"/>
      <c r="H3" s="4"/>
    </row>
    <row r="4" spans="1:9" ht="18.75" x14ac:dyDescent="0.2">
      <c r="A4" s="8" t="s">
        <v>1978</v>
      </c>
      <c r="B4" s="2"/>
      <c r="C4" s="2"/>
      <c r="D4" s="2"/>
      <c r="E4" s="2"/>
      <c r="F4" s="2"/>
      <c r="G4" s="2"/>
      <c r="H4" s="2"/>
    </row>
    <row r="6" spans="1:9" ht="37.5" customHeight="1" x14ac:dyDescent="0.2">
      <c r="A6" s="9" t="s">
        <v>1979</v>
      </c>
      <c r="B6" s="5"/>
      <c r="C6" s="5"/>
      <c r="D6" s="5"/>
      <c r="E6" s="5"/>
      <c r="F6" s="5"/>
      <c r="G6" s="5"/>
      <c r="H6" s="5"/>
      <c r="I6" s="5"/>
    </row>
    <row r="7" spans="1:9" ht="32.25" customHeight="1" x14ac:dyDescent="0.2">
      <c r="A7" s="27" t="s">
        <v>1982</v>
      </c>
      <c r="B7" s="5"/>
      <c r="C7" s="5"/>
      <c r="D7" s="5"/>
      <c r="E7" s="5"/>
      <c r="F7" s="5"/>
      <c r="G7" s="5"/>
      <c r="H7" s="5"/>
      <c r="I7" s="5"/>
    </row>
    <row r="8" spans="1:9" ht="32.25" customHeight="1" x14ac:dyDescent="0.2">
      <c r="A8" s="16" t="s">
        <v>1980</v>
      </c>
      <c r="B8" s="5"/>
      <c r="C8" s="5"/>
      <c r="D8" s="5"/>
      <c r="E8" s="5"/>
      <c r="F8" s="5"/>
      <c r="G8" s="5"/>
      <c r="H8" s="5"/>
      <c r="I8" s="5"/>
    </row>
    <row r="9" spans="1:9" ht="32.25" customHeight="1" x14ac:dyDescent="0.25">
      <c r="A9" s="10" t="s">
        <v>1546</v>
      </c>
      <c r="B9" s="5"/>
      <c r="C9" s="5"/>
      <c r="D9" s="5"/>
      <c r="E9" s="5"/>
      <c r="F9" s="5"/>
      <c r="G9" s="5"/>
      <c r="H9" s="5"/>
      <c r="I9" s="5"/>
    </row>
    <row r="10" spans="1:9" ht="15" customHeight="1" x14ac:dyDescent="0.2">
      <c r="A10" s="16"/>
      <c r="B10" s="5"/>
      <c r="C10" s="5"/>
      <c r="D10" s="5"/>
      <c r="E10" s="5"/>
      <c r="F10" s="5"/>
      <c r="G10" s="5"/>
      <c r="H10" s="5"/>
      <c r="I10" s="5"/>
    </row>
    <row r="11" spans="1:9" ht="20.25" customHeight="1" x14ac:dyDescent="0.2">
      <c r="A11" s="26" t="s">
        <v>1983</v>
      </c>
      <c r="B11" s="5"/>
      <c r="C11" s="5"/>
      <c r="D11" s="5"/>
      <c r="E11" s="5"/>
      <c r="F11" s="5"/>
      <c r="G11" s="5"/>
      <c r="H11" s="5"/>
      <c r="I11" s="5"/>
    </row>
    <row r="12" spans="1:9" x14ac:dyDescent="0.2">
      <c r="A12" s="16" t="s">
        <v>1981</v>
      </c>
      <c r="B12" s="5"/>
      <c r="C12" s="5"/>
      <c r="D12" s="5"/>
      <c r="E12" s="5"/>
      <c r="F12" s="5"/>
      <c r="G12" s="5"/>
      <c r="H12" s="5"/>
      <c r="I12" s="5"/>
    </row>
    <row r="13" spans="1:9" ht="31.5" x14ac:dyDescent="0.25">
      <c r="A13" s="172" t="s">
        <v>1546</v>
      </c>
      <c r="B13" s="5"/>
      <c r="C13" s="5"/>
      <c r="D13" s="5"/>
      <c r="E13" s="5"/>
      <c r="F13" s="5"/>
      <c r="G13" s="5"/>
      <c r="H13" s="5"/>
      <c r="I13" s="5"/>
    </row>
    <row r="14" spans="1:9" ht="24.75" customHeight="1" x14ac:dyDescent="0.2">
      <c r="A14" s="26" t="s">
        <v>1987</v>
      </c>
      <c r="B14" s="5"/>
      <c r="C14" s="5"/>
      <c r="D14" s="5"/>
      <c r="E14" s="5"/>
      <c r="F14" s="5"/>
      <c r="G14" s="5"/>
      <c r="H14" s="5"/>
      <c r="I14" s="5"/>
    </row>
    <row r="15" spans="1:9" ht="34.5" customHeight="1" x14ac:dyDescent="0.2">
      <c r="A15" s="187" t="s">
        <v>1984</v>
      </c>
      <c r="B15" s="5"/>
      <c r="C15" s="5"/>
      <c r="D15" s="5"/>
      <c r="E15" s="5"/>
      <c r="F15" s="5"/>
      <c r="G15" s="5"/>
      <c r="H15" s="5"/>
      <c r="I15" s="5"/>
    </row>
    <row r="16" spans="1:9" ht="32.25" customHeight="1" x14ac:dyDescent="0.25">
      <c r="A16" s="182" t="s">
        <v>1986</v>
      </c>
      <c r="B16" s="5"/>
      <c r="C16" s="5"/>
      <c r="D16" s="5"/>
      <c r="E16" s="5"/>
      <c r="F16" s="5"/>
      <c r="G16" s="5"/>
      <c r="H16" s="5"/>
      <c r="I16" s="5"/>
    </row>
    <row r="17" spans="1:9" ht="15" customHeight="1" x14ac:dyDescent="0.2">
      <c r="A17" s="187"/>
      <c r="B17" s="5"/>
      <c r="C17" s="5"/>
      <c r="D17" s="5"/>
      <c r="E17" s="5"/>
      <c r="F17" s="5"/>
      <c r="G17" s="5"/>
      <c r="H17" s="5"/>
      <c r="I17" s="5"/>
    </row>
    <row r="18" spans="1:9" ht="34.5" customHeight="1" x14ac:dyDescent="0.2">
      <c r="A18" s="27" t="s">
        <v>1985</v>
      </c>
      <c r="B18" s="5"/>
      <c r="C18" s="5"/>
      <c r="D18" s="5"/>
      <c r="E18" s="5"/>
      <c r="F18" s="5"/>
      <c r="G18" s="5"/>
      <c r="H18" s="5"/>
      <c r="I18" s="5"/>
    </row>
    <row r="19" spans="1:9" ht="31.5" x14ac:dyDescent="0.2">
      <c r="A19" s="187" t="s">
        <v>2033</v>
      </c>
      <c r="B19" s="5"/>
      <c r="C19" s="5"/>
      <c r="D19" s="5"/>
      <c r="E19" s="5"/>
      <c r="F19" s="5"/>
      <c r="G19" s="5"/>
      <c r="H19" s="5"/>
      <c r="I19" s="5"/>
    </row>
    <row r="20" spans="1:9" ht="31.5" x14ac:dyDescent="0.2">
      <c r="A20" s="187" t="s">
        <v>2034</v>
      </c>
      <c r="B20" s="5"/>
      <c r="C20" s="5"/>
      <c r="D20" s="5"/>
      <c r="E20" s="5"/>
      <c r="F20" s="5"/>
      <c r="G20" s="5"/>
      <c r="H20" s="5"/>
      <c r="I20" s="5"/>
    </row>
    <row r="21" spans="1:9" x14ac:dyDescent="0.2">
      <c r="A21" s="187" t="s">
        <v>2035</v>
      </c>
      <c r="B21" s="5"/>
      <c r="C21" s="5"/>
      <c r="D21" s="5"/>
      <c r="E21" s="5"/>
      <c r="F21" s="5"/>
      <c r="G21" s="5"/>
      <c r="H21" s="5"/>
      <c r="I21" s="5"/>
    </row>
    <row r="22" spans="1:9" ht="31.5" x14ac:dyDescent="0.25">
      <c r="A22" s="182" t="s">
        <v>2036</v>
      </c>
      <c r="B22" s="5"/>
      <c r="C22" s="5"/>
      <c r="D22" s="5"/>
      <c r="E22" s="5"/>
      <c r="F22" s="5"/>
      <c r="G22" s="5"/>
      <c r="H22" s="5"/>
      <c r="I22" s="5"/>
    </row>
    <row r="23" spans="1:9" x14ac:dyDescent="0.2">
      <c r="A23" s="187"/>
      <c r="B23" s="5"/>
      <c r="C23" s="5"/>
      <c r="D23" s="5"/>
      <c r="E23" s="5"/>
      <c r="F23" s="5"/>
      <c r="G23" s="5"/>
      <c r="H23" s="5"/>
      <c r="I23" s="5"/>
    </row>
    <row r="24" spans="1:9" ht="18" customHeight="1" x14ac:dyDescent="0.2">
      <c r="A24" s="24"/>
      <c r="C24" s="5"/>
      <c r="D24" s="5"/>
      <c r="E24" s="5"/>
      <c r="F24" s="5"/>
      <c r="G24" s="5"/>
      <c r="H24" s="5"/>
      <c r="I24" s="5"/>
    </row>
    <row r="25" spans="1:9" ht="12.75" x14ac:dyDescent="0.2">
      <c r="A25" s="3"/>
      <c r="C25" s="5"/>
      <c r="D25" s="5"/>
      <c r="E25" s="5"/>
      <c r="F25" s="5"/>
      <c r="G25" s="5"/>
      <c r="H25" s="5"/>
      <c r="I25" s="5"/>
    </row>
    <row r="26" spans="1:9" x14ac:dyDescent="0.2">
      <c r="A26" s="64"/>
      <c r="C26" s="5"/>
      <c r="D26" s="5"/>
      <c r="E26" s="5"/>
      <c r="F26" s="5"/>
      <c r="G26" s="5"/>
      <c r="H26" s="5"/>
      <c r="I26" s="5"/>
    </row>
    <row r="27" spans="1:9" ht="78" customHeight="1" x14ac:dyDescent="0.2">
      <c r="A27" s="78"/>
    </row>
    <row r="28" spans="1:9" ht="21" customHeight="1" x14ac:dyDescent="0.25">
      <c r="A28" s="15"/>
    </row>
    <row r="29" spans="1:9" x14ac:dyDescent="0.25">
      <c r="A29" s="79"/>
    </row>
    <row r="30" spans="1:9" ht="60.75" customHeight="1" x14ac:dyDescent="0.2">
      <c r="A30" s="16"/>
    </row>
    <row r="31" spans="1:9" x14ac:dyDescent="0.2">
      <c r="A31" s="78"/>
    </row>
    <row r="32" spans="1:9" ht="11.25" customHeight="1" x14ac:dyDescent="0.2">
      <c r="A32" s="78"/>
    </row>
    <row r="33" spans="1:1" x14ac:dyDescent="0.2">
      <c r="A33" s="78"/>
    </row>
    <row r="34" spans="1:1" ht="10.5" customHeight="1" x14ac:dyDescent="0.2">
      <c r="A34" s="78"/>
    </row>
    <row r="35" spans="1:1" ht="18" customHeight="1" x14ac:dyDescent="0.2">
      <c r="A35" s="78"/>
    </row>
    <row r="36" spans="1:1" ht="13.5" customHeight="1" x14ac:dyDescent="0.2">
      <c r="A36" s="78"/>
    </row>
    <row r="37" spans="1:1" ht="48.75" customHeight="1" x14ac:dyDescent="0.2">
      <c r="A37" s="16"/>
    </row>
    <row r="38" spans="1:1" ht="31.5" customHeight="1" x14ac:dyDescent="0.2">
      <c r="A38" s="16"/>
    </row>
    <row r="39" spans="1:1" ht="30" customHeight="1" x14ac:dyDescent="0.2">
      <c r="A39" s="16"/>
    </row>
    <row r="40" spans="1:1" ht="45.75" customHeight="1" x14ac:dyDescent="0.2">
      <c r="A40" s="16"/>
    </row>
    <row r="41" spans="1:1" ht="43.5" customHeight="1" x14ac:dyDescent="0.2">
      <c r="A41" s="16"/>
    </row>
    <row r="42" spans="1:1" ht="32.25" customHeight="1" x14ac:dyDescent="0.2">
      <c r="A42" s="16"/>
    </row>
    <row r="43" spans="1:1" ht="30" customHeight="1" x14ac:dyDescent="0.2">
      <c r="A43" s="16"/>
    </row>
    <row r="44" spans="1:1" ht="28.5" customHeight="1" x14ac:dyDescent="0.2">
      <c r="A44" s="16"/>
    </row>
    <row r="45" spans="1:1" ht="43.5" customHeight="1" x14ac:dyDescent="0.2">
      <c r="A45" s="16"/>
    </row>
    <row r="46" spans="1:1" ht="24" customHeight="1" x14ac:dyDescent="0.2">
      <c r="A46" s="25"/>
    </row>
    <row r="47" spans="1:1" ht="29.25" customHeight="1" x14ac:dyDescent="0.2">
      <c r="A47" s="16"/>
    </row>
    <row r="48" spans="1:1" ht="30" customHeight="1" x14ac:dyDescent="0.2">
      <c r="A48" s="16"/>
    </row>
    <row r="49" spans="1:1" ht="28.5" customHeight="1" x14ac:dyDescent="0.2">
      <c r="A49" s="16"/>
    </row>
    <row r="50" spans="1:1" ht="6.75" customHeight="1" x14ac:dyDescent="0.25"/>
    <row r="51" spans="1:1" x14ac:dyDescent="0.25">
      <c r="A51" s="13"/>
    </row>
    <row r="52" spans="1:1" ht="7.5" customHeight="1" x14ac:dyDescent="0.25"/>
    <row r="53" spans="1:1" x14ac:dyDescent="0.25">
      <c r="A53" s="12"/>
    </row>
    <row r="54" spans="1:1" ht="9" customHeight="1" x14ac:dyDescent="0.25"/>
    <row r="55" spans="1:1" ht="18" customHeight="1" x14ac:dyDescent="0.25">
      <c r="A55" s="14"/>
    </row>
    <row r="56" spans="1:1" ht="18" customHeight="1" x14ac:dyDescent="0.25">
      <c r="A56" s="14"/>
    </row>
    <row r="57" spans="1:1" x14ac:dyDescent="0.25">
      <c r="A57" s="15"/>
    </row>
    <row r="58" spans="1:1" x14ac:dyDescent="0.25">
      <c r="A58" s="13"/>
    </row>
    <row r="59" spans="1:1" ht="9.75" customHeight="1" x14ac:dyDescent="0.25"/>
    <row r="60" spans="1:1" x14ac:dyDescent="0.25">
      <c r="A60" s="12"/>
    </row>
    <row r="62" spans="1:1" ht="34.5" customHeight="1" x14ac:dyDescent="0.2">
      <c r="A62" s="16"/>
    </row>
    <row r="63" spans="1:1" ht="6.75" customHeight="1" x14ac:dyDescent="0.25"/>
    <row r="65" spans="1:1" x14ac:dyDescent="0.2">
      <c r="A65" s="17"/>
    </row>
    <row r="66" spans="1:1" x14ac:dyDescent="0.2">
      <c r="A66" s="17"/>
    </row>
    <row r="67" spans="1:1" x14ac:dyDescent="0.2">
      <c r="A67" s="17"/>
    </row>
    <row r="68" spans="1:1" x14ac:dyDescent="0.2">
      <c r="A68" s="17"/>
    </row>
    <row r="69" spans="1:1" x14ac:dyDescent="0.2">
      <c r="A69" s="17"/>
    </row>
    <row r="70" spans="1:1" x14ac:dyDescent="0.2">
      <c r="A70" s="17"/>
    </row>
    <row r="71" spans="1:1" x14ac:dyDescent="0.2">
      <c r="A71" s="17"/>
    </row>
    <row r="72" spans="1:1" x14ac:dyDescent="0.2">
      <c r="A72" s="17"/>
    </row>
    <row r="73" spans="1:1" ht="12.75" customHeight="1" x14ac:dyDescent="0.2">
      <c r="A73" s="310"/>
    </row>
    <row r="74" spans="1:1" ht="12.75" customHeight="1" x14ac:dyDescent="0.2">
      <c r="A74" s="310"/>
    </row>
    <row r="75" spans="1:1" ht="12.75" customHeight="1" x14ac:dyDescent="0.2">
      <c r="A75" s="310"/>
    </row>
    <row r="76" spans="1:1" ht="12.75" customHeight="1" x14ac:dyDescent="0.2">
      <c r="A76" s="310"/>
    </row>
    <row r="77" spans="1:1" ht="12.75" x14ac:dyDescent="0.2">
      <c r="A77" s="310"/>
    </row>
    <row r="78" spans="1:1" ht="9" customHeight="1" x14ac:dyDescent="0.2">
      <c r="A78" s="310"/>
    </row>
    <row r="79" spans="1:1" ht="29.25" customHeight="1" x14ac:dyDescent="0.2">
      <c r="A79" s="18"/>
    </row>
    <row r="80" spans="1:1" ht="22.5" customHeight="1" x14ac:dyDescent="0.2">
      <c r="A80" s="17"/>
    </row>
    <row r="81" spans="1:1" ht="30.75" customHeight="1" x14ac:dyDescent="0.2">
      <c r="A81" s="18"/>
    </row>
    <row r="82" spans="1:1" ht="27" customHeight="1" x14ac:dyDescent="0.2">
      <c r="A82" s="18"/>
    </row>
    <row r="83" spans="1:1" ht="50.25" customHeight="1" x14ac:dyDescent="0.2">
      <c r="A83" s="18"/>
    </row>
    <row r="84" spans="1:1" ht="26.25" customHeight="1" x14ac:dyDescent="0.2">
      <c r="A84" s="18"/>
    </row>
    <row r="85" spans="1:1" ht="25.5" customHeight="1" x14ac:dyDescent="0.2">
      <c r="A85" s="18"/>
    </row>
    <row r="86" spans="1:1" ht="19.5" customHeight="1" x14ac:dyDescent="0.2">
      <c r="A86" s="310"/>
    </row>
    <row r="87" spans="1:1" ht="18.75" customHeight="1" x14ac:dyDescent="0.2">
      <c r="A87" s="310"/>
    </row>
    <row r="88" spans="1:1" ht="12.75" hidden="1" x14ac:dyDescent="0.2">
      <c r="A88" s="310"/>
    </row>
    <row r="89" spans="1:1" ht="22.5" customHeight="1" x14ac:dyDescent="0.2">
      <c r="A89" s="18"/>
    </row>
    <row r="90" spans="1:1" ht="22.5" customHeight="1" x14ac:dyDescent="0.2">
      <c r="A90" s="18"/>
    </row>
    <row r="91" spans="1:1" ht="33.75" customHeight="1" x14ac:dyDescent="0.2">
      <c r="A91" s="310"/>
    </row>
    <row r="92" spans="1:1" ht="16.5" customHeight="1" x14ac:dyDescent="0.2">
      <c r="A92" s="310"/>
    </row>
    <row r="93" spans="1:1" ht="8.25" customHeight="1" x14ac:dyDescent="0.2">
      <c r="A93" s="18"/>
    </row>
    <row r="95" spans="1:1" x14ac:dyDescent="0.25">
      <c r="A95" s="19"/>
    </row>
    <row r="96" spans="1:1" x14ac:dyDescent="0.25">
      <c r="A96" s="19"/>
    </row>
    <row r="97" spans="1:1" ht="30" customHeight="1" x14ac:dyDescent="0.2">
      <c r="A97" s="20"/>
    </row>
    <row r="98" spans="1:1" x14ac:dyDescent="0.25">
      <c r="A98" s="19"/>
    </row>
    <row r="99" spans="1:1" x14ac:dyDescent="0.25">
      <c r="A99" s="19"/>
    </row>
    <row r="100" spans="1:1" x14ac:dyDescent="0.25">
      <c r="A100" s="19"/>
    </row>
    <row r="101" spans="1:1" ht="10.5" customHeight="1" x14ac:dyDescent="0.25">
      <c r="A101" s="19"/>
    </row>
    <row r="102" spans="1:1" x14ac:dyDescent="0.25">
      <c r="A102" s="19"/>
    </row>
    <row r="103" spans="1:1" ht="8.25" customHeight="1" x14ac:dyDescent="0.25">
      <c r="A103" s="19"/>
    </row>
    <row r="104" spans="1:1" x14ac:dyDescent="0.25">
      <c r="A104" s="21"/>
    </row>
    <row r="105" spans="1:1" ht="34.5" customHeight="1" x14ac:dyDescent="0.2">
      <c r="A105" s="20"/>
    </row>
    <row r="106" spans="1:1" ht="30" customHeight="1" x14ac:dyDescent="0.2">
      <c r="A106" s="20"/>
    </row>
    <row r="107" spans="1:1" ht="30.75" customHeight="1" x14ac:dyDescent="0.2">
      <c r="A107" s="20"/>
    </row>
    <row r="108" spans="1:1" ht="29.25" customHeight="1" x14ac:dyDescent="0.2">
      <c r="A108" s="20"/>
    </row>
    <row r="109" spans="1:1" ht="24.75" customHeight="1" x14ac:dyDescent="0.2">
      <c r="A109" s="20"/>
    </row>
    <row r="110" spans="1:1" ht="29.25" customHeight="1" x14ac:dyDescent="0.2">
      <c r="A110" s="20"/>
    </row>
    <row r="111" spans="1:1" ht="21.75" customHeight="1" x14ac:dyDescent="0.2">
      <c r="A111" s="20"/>
    </row>
    <row r="112" spans="1:1" ht="23.25" customHeight="1" x14ac:dyDescent="0.2">
      <c r="A112" s="20"/>
    </row>
    <row r="113" spans="1:1" ht="10.5" customHeight="1" x14ac:dyDescent="0.25">
      <c r="A113" s="19"/>
    </row>
    <row r="114" spans="1:1" x14ac:dyDescent="0.25">
      <c r="A114" s="67"/>
    </row>
    <row r="115" spans="1:1" x14ac:dyDescent="0.25">
      <c r="A115" s="22"/>
    </row>
    <row r="116" spans="1:1" ht="47.25" customHeight="1" x14ac:dyDescent="0.2">
      <c r="A116" s="23"/>
    </row>
    <row r="117" spans="1:1" x14ac:dyDescent="0.2">
      <c r="A117" s="23"/>
    </row>
    <row r="118" spans="1:1" ht="66" customHeight="1" x14ac:dyDescent="0.2">
      <c r="A118" s="23"/>
    </row>
    <row r="119" spans="1:1" ht="43.5" customHeight="1" x14ac:dyDescent="0.2">
      <c r="A119" s="23"/>
    </row>
    <row r="120" spans="1:1" x14ac:dyDescent="0.2">
      <c r="A120" s="23"/>
    </row>
    <row r="121" spans="1:1" ht="62.25" customHeight="1" x14ac:dyDescent="0.2">
      <c r="A121" s="23"/>
    </row>
    <row r="122" spans="1:1" x14ac:dyDescent="0.2">
      <c r="A122" s="23"/>
    </row>
    <row r="123" spans="1:1" ht="113.25" customHeight="1" x14ac:dyDescent="0.2">
      <c r="A123" s="23"/>
    </row>
    <row r="124" spans="1:1" ht="64.5" customHeight="1" x14ac:dyDescent="0.2">
      <c r="A124" s="23"/>
    </row>
    <row r="125" spans="1:1" x14ac:dyDescent="0.2">
      <c r="A125" s="23"/>
    </row>
    <row r="126" spans="1:1" ht="53.25" customHeight="1" x14ac:dyDescent="0.2">
      <c r="A126" s="23"/>
    </row>
    <row r="127" spans="1:1" x14ac:dyDescent="0.2">
      <c r="A127" s="23"/>
    </row>
    <row r="128" spans="1:1" ht="64.5" customHeight="1" x14ac:dyDescent="0.2">
      <c r="A128" s="23"/>
    </row>
    <row r="129" spans="1:1" x14ac:dyDescent="0.2">
      <c r="A129" s="23"/>
    </row>
    <row r="130" spans="1:1" ht="45.75" customHeight="1" x14ac:dyDescent="0.2">
      <c r="A130" s="23"/>
    </row>
    <row r="131" spans="1:1" x14ac:dyDescent="0.2">
      <c r="A131" s="23"/>
    </row>
    <row r="132" spans="1:1" ht="46.5" customHeight="1" x14ac:dyDescent="0.2">
      <c r="A132" s="23"/>
    </row>
    <row r="133" spans="1:1" x14ac:dyDescent="0.2">
      <c r="A133" s="23"/>
    </row>
    <row r="134" spans="1:1" x14ac:dyDescent="0.2">
      <c r="A134" s="23"/>
    </row>
    <row r="135" spans="1:1" x14ac:dyDescent="0.2">
      <c r="A135" s="23"/>
    </row>
    <row r="136" spans="1:1" x14ac:dyDescent="0.2">
      <c r="A136" s="23"/>
    </row>
    <row r="137" spans="1:1" x14ac:dyDescent="0.2">
      <c r="A137" s="23"/>
    </row>
    <row r="138" spans="1:1" ht="63" customHeight="1" x14ac:dyDescent="0.2">
      <c r="A138" s="23"/>
    </row>
    <row r="139" spans="1:1" x14ac:dyDescent="0.2">
      <c r="A139" s="23"/>
    </row>
    <row r="140" spans="1:1" ht="46.5" customHeight="1" x14ac:dyDescent="0.2">
      <c r="A140" s="23"/>
    </row>
    <row r="141" spans="1:1" x14ac:dyDescent="0.2">
      <c r="A141" s="23"/>
    </row>
    <row r="142" spans="1:1" x14ac:dyDescent="0.2">
      <c r="A142" s="23"/>
    </row>
    <row r="143" spans="1:1" x14ac:dyDescent="0.2">
      <c r="A143" s="23"/>
    </row>
    <row r="144" spans="1:1" x14ac:dyDescent="0.2">
      <c r="A144" s="23"/>
    </row>
    <row r="145" spans="1:1" x14ac:dyDescent="0.2">
      <c r="A145" s="23"/>
    </row>
    <row r="146" spans="1:1" ht="63.75" customHeight="1" x14ac:dyDescent="0.2">
      <c r="A146" s="23"/>
    </row>
    <row r="147" spans="1:1" x14ac:dyDescent="0.2">
      <c r="A147" s="23"/>
    </row>
    <row r="148" spans="1:1" ht="63" customHeight="1" x14ac:dyDescent="0.2">
      <c r="A148" s="23"/>
    </row>
    <row r="149" spans="1:1" ht="47.25" customHeight="1" x14ac:dyDescent="0.2">
      <c r="A149" s="23"/>
    </row>
    <row r="150" spans="1:1" ht="48" customHeight="1" x14ac:dyDescent="0.2">
      <c r="A150" s="23"/>
    </row>
    <row r="151" spans="1:1" x14ac:dyDescent="0.2">
      <c r="A151" s="23"/>
    </row>
    <row r="152" spans="1:1" x14ac:dyDescent="0.2">
      <c r="A152" s="23"/>
    </row>
    <row r="153" spans="1:1" ht="47.25" customHeight="1" x14ac:dyDescent="0.2">
      <c r="A153" s="23"/>
    </row>
    <row r="154" spans="1:1" ht="47.25" customHeight="1" x14ac:dyDescent="0.2">
      <c r="A154" s="23"/>
    </row>
    <row r="155" spans="1:1" ht="62.25" customHeight="1" x14ac:dyDescent="0.2">
      <c r="A155" s="23"/>
    </row>
    <row r="156" spans="1:1" ht="30.75" customHeight="1" x14ac:dyDescent="0.2">
      <c r="A156" s="23"/>
    </row>
    <row r="157" spans="1:1" ht="47.25" customHeight="1" x14ac:dyDescent="0.2">
      <c r="A157" s="23"/>
    </row>
    <row r="158" spans="1:1" ht="26.25" customHeight="1" x14ac:dyDescent="0.2">
      <c r="A158" s="23"/>
    </row>
    <row r="159" spans="1:1" x14ac:dyDescent="0.25">
      <c r="A159" s="22"/>
    </row>
    <row r="160" spans="1:1" x14ac:dyDescent="0.2">
      <c r="A160" s="23"/>
    </row>
  </sheetData>
  <mergeCells count="4">
    <mergeCell ref="A91:A92"/>
    <mergeCell ref="A77:A78"/>
    <mergeCell ref="A86:A88"/>
    <mergeCell ref="A73:A76"/>
  </mergeCells>
  <pageMargins left="0.19685039370078741" right="0.19685039370078741"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workbookViewId="0">
      <selection activeCell="A2" sqref="A2"/>
    </sheetView>
  </sheetViews>
  <sheetFormatPr defaultRowHeight="12.75" x14ac:dyDescent="0.2"/>
  <sheetData>
    <row r="1" spans="1:13" ht="306.75" customHeight="1" x14ac:dyDescent="0.2">
      <c r="A1" s="312" t="s">
        <v>1988</v>
      </c>
      <c r="B1" s="312"/>
      <c r="C1" s="312"/>
      <c r="D1" s="312"/>
      <c r="E1" s="312"/>
      <c r="F1" s="312"/>
      <c r="G1" s="312"/>
      <c r="H1" s="312"/>
      <c r="I1" s="312"/>
      <c r="J1" s="312"/>
      <c r="K1" s="312"/>
      <c r="L1" s="312"/>
      <c r="M1" s="312"/>
    </row>
    <row r="2" spans="1:13" x14ac:dyDescent="0.2">
      <c r="A2" s="29"/>
    </row>
    <row r="54" spans="1:5" x14ac:dyDescent="0.2">
      <c r="A54" s="80"/>
      <c r="B54" s="80"/>
      <c r="C54" s="80"/>
      <c r="D54" s="80"/>
      <c r="E54" s="80"/>
    </row>
    <row r="55" spans="1:5" ht="15.75" customHeight="1" x14ac:dyDescent="0.2">
      <c r="A55" s="80"/>
      <c r="B55" s="80"/>
      <c r="C55" s="311"/>
      <c r="D55" s="311"/>
      <c r="E55" s="80"/>
    </row>
    <row r="56" spans="1:5" ht="15.75" customHeight="1" x14ac:dyDescent="0.2">
      <c r="A56" s="80"/>
      <c r="B56" s="80"/>
      <c r="C56" s="80"/>
      <c r="D56" s="80"/>
      <c r="E56" s="80"/>
    </row>
    <row r="57" spans="1:5" x14ac:dyDescent="0.2">
      <c r="A57" s="80"/>
      <c r="B57" s="80"/>
      <c r="C57" s="80"/>
      <c r="D57" s="80"/>
      <c r="E57" s="80"/>
    </row>
  </sheetData>
  <mergeCells count="2">
    <mergeCell ref="C55:D55"/>
    <mergeCell ref="A1:M1"/>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15"/>
  <sheetViews>
    <sheetView view="pageBreakPreview" zoomScaleNormal="100" zoomScaleSheetLayoutView="100" workbookViewId="0">
      <selection activeCell="CF14" sqref="CF14:DA14"/>
    </sheetView>
  </sheetViews>
  <sheetFormatPr defaultColWidth="0.85546875" defaultRowHeight="15.75" x14ac:dyDescent="0.25"/>
  <cols>
    <col min="1" max="69" width="0.85546875" style="115"/>
    <col min="70" max="70" width="0.85546875" style="115" customWidth="1"/>
    <col min="71" max="73" width="0.85546875" style="115"/>
    <col min="74" max="74" width="0.85546875" style="115" customWidth="1"/>
    <col min="75" max="86" width="0.85546875" style="115"/>
    <col min="87" max="88" width="0.85546875" style="115" customWidth="1"/>
    <col min="89" max="325" width="0.85546875" style="115"/>
    <col min="326" max="326" width="0.85546875" style="115" customWidth="1"/>
    <col min="327" max="329" width="0.85546875" style="115"/>
    <col min="330" max="330" width="0.85546875" style="115" customWidth="1"/>
    <col min="331" max="342" width="0.85546875" style="115"/>
    <col min="343" max="344" width="0.85546875" style="115" customWidth="1"/>
    <col min="345" max="581" width="0.85546875" style="115"/>
    <col min="582" max="582" width="0.85546875" style="115" customWidth="1"/>
    <col min="583" max="585" width="0.85546875" style="115"/>
    <col min="586" max="586" width="0.85546875" style="115" customWidth="1"/>
    <col min="587" max="598" width="0.85546875" style="115"/>
    <col min="599" max="600" width="0.85546875" style="115" customWidth="1"/>
    <col min="601" max="837" width="0.85546875" style="115"/>
    <col min="838" max="838" width="0.85546875" style="115" customWidth="1"/>
    <col min="839" max="841" width="0.85546875" style="115"/>
    <col min="842" max="842" width="0.85546875" style="115" customWidth="1"/>
    <col min="843" max="854" width="0.85546875" style="115"/>
    <col min="855" max="856" width="0.85546875" style="115" customWidth="1"/>
    <col min="857" max="1093" width="0.85546875" style="115"/>
    <col min="1094" max="1094" width="0.85546875" style="115" customWidth="1"/>
    <col min="1095" max="1097" width="0.85546875" style="115"/>
    <col min="1098" max="1098" width="0.85546875" style="115" customWidth="1"/>
    <col min="1099" max="1110" width="0.85546875" style="115"/>
    <col min="1111" max="1112" width="0.85546875" style="115" customWidth="1"/>
    <col min="1113" max="1349" width="0.85546875" style="115"/>
    <col min="1350" max="1350" width="0.85546875" style="115" customWidth="1"/>
    <col min="1351" max="1353" width="0.85546875" style="115"/>
    <col min="1354" max="1354" width="0.85546875" style="115" customWidth="1"/>
    <col min="1355" max="1366" width="0.85546875" style="115"/>
    <col min="1367" max="1368" width="0.85546875" style="115" customWidth="1"/>
    <col min="1369" max="1605" width="0.85546875" style="115"/>
    <col min="1606" max="1606" width="0.85546875" style="115" customWidth="1"/>
    <col min="1607" max="1609" width="0.85546875" style="115"/>
    <col min="1610" max="1610" width="0.85546875" style="115" customWidth="1"/>
    <col min="1611" max="1622" width="0.85546875" style="115"/>
    <col min="1623" max="1624" width="0.85546875" style="115" customWidth="1"/>
    <col min="1625" max="1861" width="0.85546875" style="115"/>
    <col min="1862" max="1862" width="0.85546875" style="115" customWidth="1"/>
    <col min="1863" max="1865" width="0.85546875" style="115"/>
    <col min="1866" max="1866" width="0.85546875" style="115" customWidth="1"/>
    <col min="1867" max="1878" width="0.85546875" style="115"/>
    <col min="1879" max="1880" width="0.85546875" style="115" customWidth="1"/>
    <col min="1881" max="2117" width="0.85546875" style="115"/>
    <col min="2118" max="2118" width="0.85546875" style="115" customWidth="1"/>
    <col min="2119" max="2121" width="0.85546875" style="115"/>
    <col min="2122" max="2122" width="0.85546875" style="115" customWidth="1"/>
    <col min="2123" max="2134" width="0.85546875" style="115"/>
    <col min="2135" max="2136" width="0.85546875" style="115" customWidth="1"/>
    <col min="2137" max="2373" width="0.85546875" style="115"/>
    <col min="2374" max="2374" width="0.85546875" style="115" customWidth="1"/>
    <col min="2375" max="2377" width="0.85546875" style="115"/>
    <col min="2378" max="2378" width="0.85546875" style="115" customWidth="1"/>
    <col min="2379" max="2390" width="0.85546875" style="115"/>
    <col min="2391" max="2392" width="0.85546875" style="115" customWidth="1"/>
    <col min="2393" max="2629" width="0.85546875" style="115"/>
    <col min="2630" max="2630" width="0.85546875" style="115" customWidth="1"/>
    <col min="2631" max="2633" width="0.85546875" style="115"/>
    <col min="2634" max="2634" width="0.85546875" style="115" customWidth="1"/>
    <col min="2635" max="2646" width="0.85546875" style="115"/>
    <col min="2647" max="2648" width="0.85546875" style="115" customWidth="1"/>
    <col min="2649" max="2885" width="0.85546875" style="115"/>
    <col min="2886" max="2886" width="0.85546875" style="115" customWidth="1"/>
    <col min="2887" max="2889" width="0.85546875" style="115"/>
    <col min="2890" max="2890" width="0.85546875" style="115" customWidth="1"/>
    <col min="2891" max="2902" width="0.85546875" style="115"/>
    <col min="2903" max="2904" width="0.85546875" style="115" customWidth="1"/>
    <col min="2905" max="3141" width="0.85546875" style="115"/>
    <col min="3142" max="3142" width="0.85546875" style="115" customWidth="1"/>
    <col min="3143" max="3145" width="0.85546875" style="115"/>
    <col min="3146" max="3146" width="0.85546875" style="115" customWidth="1"/>
    <col min="3147" max="3158" width="0.85546875" style="115"/>
    <col min="3159" max="3160" width="0.85546875" style="115" customWidth="1"/>
    <col min="3161" max="3397" width="0.85546875" style="115"/>
    <col min="3398" max="3398" width="0.85546875" style="115" customWidth="1"/>
    <col min="3399" max="3401" width="0.85546875" style="115"/>
    <col min="3402" max="3402" width="0.85546875" style="115" customWidth="1"/>
    <col min="3403" max="3414" width="0.85546875" style="115"/>
    <col min="3415" max="3416" width="0.85546875" style="115" customWidth="1"/>
    <col min="3417" max="3653" width="0.85546875" style="115"/>
    <col min="3654" max="3654" width="0.85546875" style="115" customWidth="1"/>
    <col min="3655" max="3657" width="0.85546875" style="115"/>
    <col min="3658" max="3658" width="0.85546875" style="115" customWidth="1"/>
    <col min="3659" max="3670" width="0.85546875" style="115"/>
    <col min="3671" max="3672" width="0.85546875" style="115" customWidth="1"/>
    <col min="3673" max="3909" width="0.85546875" style="115"/>
    <col min="3910" max="3910" width="0.85546875" style="115" customWidth="1"/>
    <col min="3911" max="3913" width="0.85546875" style="115"/>
    <col min="3914" max="3914" width="0.85546875" style="115" customWidth="1"/>
    <col min="3915" max="3926" width="0.85546875" style="115"/>
    <col min="3927" max="3928" width="0.85546875" style="115" customWidth="1"/>
    <col min="3929" max="4165" width="0.85546875" style="115"/>
    <col min="4166" max="4166" width="0.85546875" style="115" customWidth="1"/>
    <col min="4167" max="4169" width="0.85546875" style="115"/>
    <col min="4170" max="4170" width="0.85546875" style="115" customWidth="1"/>
    <col min="4171" max="4182" width="0.85546875" style="115"/>
    <col min="4183" max="4184" width="0.85546875" style="115" customWidth="1"/>
    <col min="4185" max="4421" width="0.85546875" style="115"/>
    <col min="4422" max="4422" width="0.85546875" style="115" customWidth="1"/>
    <col min="4423" max="4425" width="0.85546875" style="115"/>
    <col min="4426" max="4426" width="0.85546875" style="115" customWidth="1"/>
    <col min="4427" max="4438" width="0.85546875" style="115"/>
    <col min="4439" max="4440" width="0.85546875" style="115" customWidth="1"/>
    <col min="4441" max="4677" width="0.85546875" style="115"/>
    <col min="4678" max="4678" width="0.85546875" style="115" customWidth="1"/>
    <col min="4679" max="4681" width="0.85546875" style="115"/>
    <col min="4682" max="4682" width="0.85546875" style="115" customWidth="1"/>
    <col min="4683" max="4694" width="0.85546875" style="115"/>
    <col min="4695" max="4696" width="0.85546875" style="115" customWidth="1"/>
    <col min="4697" max="4933" width="0.85546875" style="115"/>
    <col min="4934" max="4934" width="0.85546875" style="115" customWidth="1"/>
    <col min="4935" max="4937" width="0.85546875" style="115"/>
    <col min="4938" max="4938" width="0.85546875" style="115" customWidth="1"/>
    <col min="4939" max="4950" width="0.85546875" style="115"/>
    <col min="4951" max="4952" width="0.85546875" style="115" customWidth="1"/>
    <col min="4953" max="5189" width="0.85546875" style="115"/>
    <col min="5190" max="5190" width="0.85546875" style="115" customWidth="1"/>
    <col min="5191" max="5193" width="0.85546875" style="115"/>
    <col min="5194" max="5194" width="0.85546875" style="115" customWidth="1"/>
    <col min="5195" max="5206" width="0.85546875" style="115"/>
    <col min="5207" max="5208" width="0.85546875" style="115" customWidth="1"/>
    <col min="5209" max="5445" width="0.85546875" style="115"/>
    <col min="5446" max="5446" width="0.85546875" style="115" customWidth="1"/>
    <col min="5447" max="5449" width="0.85546875" style="115"/>
    <col min="5450" max="5450" width="0.85546875" style="115" customWidth="1"/>
    <col min="5451" max="5462" width="0.85546875" style="115"/>
    <col min="5463" max="5464" width="0.85546875" style="115" customWidth="1"/>
    <col min="5465" max="5701" width="0.85546875" style="115"/>
    <col min="5702" max="5702" width="0.85546875" style="115" customWidth="1"/>
    <col min="5703" max="5705" width="0.85546875" style="115"/>
    <col min="5706" max="5706" width="0.85546875" style="115" customWidth="1"/>
    <col min="5707" max="5718" width="0.85546875" style="115"/>
    <col min="5719" max="5720" width="0.85546875" style="115" customWidth="1"/>
    <col min="5721" max="5957" width="0.85546875" style="115"/>
    <col min="5958" max="5958" width="0.85546875" style="115" customWidth="1"/>
    <col min="5959" max="5961" width="0.85546875" style="115"/>
    <col min="5962" max="5962" width="0.85546875" style="115" customWidth="1"/>
    <col min="5963" max="5974" width="0.85546875" style="115"/>
    <col min="5975" max="5976" width="0.85546875" style="115" customWidth="1"/>
    <col min="5977" max="6213" width="0.85546875" style="115"/>
    <col min="6214" max="6214" width="0.85546875" style="115" customWidth="1"/>
    <col min="6215" max="6217" width="0.85546875" style="115"/>
    <col min="6218" max="6218" width="0.85546875" style="115" customWidth="1"/>
    <col min="6219" max="6230" width="0.85546875" style="115"/>
    <col min="6231" max="6232" width="0.85546875" style="115" customWidth="1"/>
    <col min="6233" max="6469" width="0.85546875" style="115"/>
    <col min="6470" max="6470" width="0.85546875" style="115" customWidth="1"/>
    <col min="6471" max="6473" width="0.85546875" style="115"/>
    <col min="6474" max="6474" width="0.85546875" style="115" customWidth="1"/>
    <col min="6475" max="6486" width="0.85546875" style="115"/>
    <col min="6487" max="6488" width="0.85546875" style="115" customWidth="1"/>
    <col min="6489" max="6725" width="0.85546875" style="115"/>
    <col min="6726" max="6726" width="0.85546875" style="115" customWidth="1"/>
    <col min="6727" max="6729" width="0.85546875" style="115"/>
    <col min="6730" max="6730" width="0.85546875" style="115" customWidth="1"/>
    <col min="6731" max="6742" width="0.85546875" style="115"/>
    <col min="6743" max="6744" width="0.85546875" style="115" customWidth="1"/>
    <col min="6745" max="6981" width="0.85546875" style="115"/>
    <col min="6982" max="6982" width="0.85546875" style="115" customWidth="1"/>
    <col min="6983" max="6985" width="0.85546875" style="115"/>
    <col min="6986" max="6986" width="0.85546875" style="115" customWidth="1"/>
    <col min="6987" max="6998" width="0.85546875" style="115"/>
    <col min="6999" max="7000" width="0.85546875" style="115" customWidth="1"/>
    <col min="7001" max="7237" width="0.85546875" style="115"/>
    <col min="7238" max="7238" width="0.85546875" style="115" customWidth="1"/>
    <col min="7239" max="7241" width="0.85546875" style="115"/>
    <col min="7242" max="7242" width="0.85546875" style="115" customWidth="1"/>
    <col min="7243" max="7254" width="0.85546875" style="115"/>
    <col min="7255" max="7256" width="0.85546875" style="115" customWidth="1"/>
    <col min="7257" max="7493" width="0.85546875" style="115"/>
    <col min="7494" max="7494" width="0.85546875" style="115" customWidth="1"/>
    <col min="7495" max="7497" width="0.85546875" style="115"/>
    <col min="7498" max="7498" width="0.85546875" style="115" customWidth="1"/>
    <col min="7499" max="7510" width="0.85546875" style="115"/>
    <col min="7511" max="7512" width="0.85546875" style="115" customWidth="1"/>
    <col min="7513" max="7749" width="0.85546875" style="115"/>
    <col min="7750" max="7750" width="0.85546875" style="115" customWidth="1"/>
    <col min="7751" max="7753" width="0.85546875" style="115"/>
    <col min="7754" max="7754" width="0.85546875" style="115" customWidth="1"/>
    <col min="7755" max="7766" width="0.85546875" style="115"/>
    <col min="7767" max="7768" width="0.85546875" style="115" customWidth="1"/>
    <col min="7769" max="8005" width="0.85546875" style="115"/>
    <col min="8006" max="8006" width="0.85546875" style="115" customWidth="1"/>
    <col min="8007" max="8009" width="0.85546875" style="115"/>
    <col min="8010" max="8010" width="0.85546875" style="115" customWidth="1"/>
    <col min="8011" max="8022" width="0.85546875" style="115"/>
    <col min="8023" max="8024" width="0.85546875" style="115" customWidth="1"/>
    <col min="8025" max="8261" width="0.85546875" style="115"/>
    <col min="8262" max="8262" width="0.85546875" style="115" customWidth="1"/>
    <col min="8263" max="8265" width="0.85546875" style="115"/>
    <col min="8266" max="8266" width="0.85546875" style="115" customWidth="1"/>
    <col min="8267" max="8278" width="0.85546875" style="115"/>
    <col min="8279" max="8280" width="0.85546875" style="115" customWidth="1"/>
    <col min="8281" max="8517" width="0.85546875" style="115"/>
    <col min="8518" max="8518" width="0.85546875" style="115" customWidth="1"/>
    <col min="8519" max="8521" width="0.85546875" style="115"/>
    <col min="8522" max="8522" width="0.85546875" style="115" customWidth="1"/>
    <col min="8523" max="8534" width="0.85546875" style="115"/>
    <col min="8535" max="8536" width="0.85546875" style="115" customWidth="1"/>
    <col min="8537" max="8773" width="0.85546875" style="115"/>
    <col min="8774" max="8774" width="0.85546875" style="115" customWidth="1"/>
    <col min="8775" max="8777" width="0.85546875" style="115"/>
    <col min="8778" max="8778" width="0.85546875" style="115" customWidth="1"/>
    <col min="8779" max="8790" width="0.85546875" style="115"/>
    <col min="8791" max="8792" width="0.85546875" style="115" customWidth="1"/>
    <col min="8793" max="9029" width="0.85546875" style="115"/>
    <col min="9030" max="9030" width="0.85546875" style="115" customWidth="1"/>
    <col min="9031" max="9033" width="0.85546875" style="115"/>
    <col min="9034" max="9034" width="0.85546875" style="115" customWidth="1"/>
    <col min="9035" max="9046" width="0.85546875" style="115"/>
    <col min="9047" max="9048" width="0.85546875" style="115" customWidth="1"/>
    <col min="9049" max="9285" width="0.85546875" style="115"/>
    <col min="9286" max="9286" width="0.85546875" style="115" customWidth="1"/>
    <col min="9287" max="9289" width="0.85546875" style="115"/>
    <col min="9290" max="9290" width="0.85546875" style="115" customWidth="1"/>
    <col min="9291" max="9302" width="0.85546875" style="115"/>
    <col min="9303" max="9304" width="0.85546875" style="115" customWidth="1"/>
    <col min="9305" max="9541" width="0.85546875" style="115"/>
    <col min="9542" max="9542" width="0.85546875" style="115" customWidth="1"/>
    <col min="9543" max="9545" width="0.85546875" style="115"/>
    <col min="9546" max="9546" width="0.85546875" style="115" customWidth="1"/>
    <col min="9547" max="9558" width="0.85546875" style="115"/>
    <col min="9559" max="9560" width="0.85546875" style="115" customWidth="1"/>
    <col min="9561" max="9797" width="0.85546875" style="115"/>
    <col min="9798" max="9798" width="0.85546875" style="115" customWidth="1"/>
    <col min="9799" max="9801" width="0.85546875" style="115"/>
    <col min="9802" max="9802" width="0.85546875" style="115" customWidth="1"/>
    <col min="9803" max="9814" width="0.85546875" style="115"/>
    <col min="9815" max="9816" width="0.85546875" style="115" customWidth="1"/>
    <col min="9817" max="10053" width="0.85546875" style="115"/>
    <col min="10054" max="10054" width="0.85546875" style="115" customWidth="1"/>
    <col min="10055" max="10057" width="0.85546875" style="115"/>
    <col min="10058" max="10058" width="0.85546875" style="115" customWidth="1"/>
    <col min="10059" max="10070" width="0.85546875" style="115"/>
    <col min="10071" max="10072" width="0.85546875" style="115" customWidth="1"/>
    <col min="10073" max="10309" width="0.85546875" style="115"/>
    <col min="10310" max="10310" width="0.85546875" style="115" customWidth="1"/>
    <col min="10311" max="10313" width="0.85546875" style="115"/>
    <col min="10314" max="10314" width="0.85546875" style="115" customWidth="1"/>
    <col min="10315" max="10326" width="0.85546875" style="115"/>
    <col min="10327" max="10328" width="0.85546875" style="115" customWidth="1"/>
    <col min="10329" max="10565" width="0.85546875" style="115"/>
    <col min="10566" max="10566" width="0.85546875" style="115" customWidth="1"/>
    <col min="10567" max="10569" width="0.85546875" style="115"/>
    <col min="10570" max="10570" width="0.85546875" style="115" customWidth="1"/>
    <col min="10571" max="10582" width="0.85546875" style="115"/>
    <col min="10583" max="10584" width="0.85546875" style="115" customWidth="1"/>
    <col min="10585" max="10821" width="0.85546875" style="115"/>
    <col min="10822" max="10822" width="0.85546875" style="115" customWidth="1"/>
    <col min="10823" max="10825" width="0.85546875" style="115"/>
    <col min="10826" max="10826" width="0.85546875" style="115" customWidth="1"/>
    <col min="10827" max="10838" width="0.85546875" style="115"/>
    <col min="10839" max="10840" width="0.85546875" style="115" customWidth="1"/>
    <col min="10841" max="11077" width="0.85546875" style="115"/>
    <col min="11078" max="11078" width="0.85546875" style="115" customWidth="1"/>
    <col min="11079" max="11081" width="0.85546875" style="115"/>
    <col min="11082" max="11082" width="0.85546875" style="115" customWidth="1"/>
    <col min="11083" max="11094" width="0.85546875" style="115"/>
    <col min="11095" max="11096" width="0.85546875" style="115" customWidth="1"/>
    <col min="11097" max="11333" width="0.85546875" style="115"/>
    <col min="11334" max="11334" width="0.85546875" style="115" customWidth="1"/>
    <col min="11335" max="11337" width="0.85546875" style="115"/>
    <col min="11338" max="11338" width="0.85546875" style="115" customWidth="1"/>
    <col min="11339" max="11350" width="0.85546875" style="115"/>
    <col min="11351" max="11352" width="0.85546875" style="115" customWidth="1"/>
    <col min="11353" max="11589" width="0.85546875" style="115"/>
    <col min="11590" max="11590" width="0.85546875" style="115" customWidth="1"/>
    <col min="11591" max="11593" width="0.85546875" style="115"/>
    <col min="11594" max="11594" width="0.85546875" style="115" customWidth="1"/>
    <col min="11595" max="11606" width="0.85546875" style="115"/>
    <col min="11607" max="11608" width="0.85546875" style="115" customWidth="1"/>
    <col min="11609" max="11845" width="0.85546875" style="115"/>
    <col min="11846" max="11846" width="0.85546875" style="115" customWidth="1"/>
    <col min="11847" max="11849" width="0.85546875" style="115"/>
    <col min="11850" max="11850" width="0.85546875" style="115" customWidth="1"/>
    <col min="11851" max="11862" width="0.85546875" style="115"/>
    <col min="11863" max="11864" width="0.85546875" style="115" customWidth="1"/>
    <col min="11865" max="12101" width="0.85546875" style="115"/>
    <col min="12102" max="12102" width="0.85546875" style="115" customWidth="1"/>
    <col min="12103" max="12105" width="0.85546875" style="115"/>
    <col min="12106" max="12106" width="0.85546875" style="115" customWidth="1"/>
    <col min="12107" max="12118" width="0.85546875" style="115"/>
    <col min="12119" max="12120" width="0.85546875" style="115" customWidth="1"/>
    <col min="12121" max="12357" width="0.85546875" style="115"/>
    <col min="12358" max="12358" width="0.85546875" style="115" customWidth="1"/>
    <col min="12359" max="12361" width="0.85546875" style="115"/>
    <col min="12362" max="12362" width="0.85546875" style="115" customWidth="1"/>
    <col min="12363" max="12374" width="0.85546875" style="115"/>
    <col min="12375" max="12376" width="0.85546875" style="115" customWidth="1"/>
    <col min="12377" max="12613" width="0.85546875" style="115"/>
    <col min="12614" max="12614" width="0.85546875" style="115" customWidth="1"/>
    <col min="12615" max="12617" width="0.85546875" style="115"/>
    <col min="12618" max="12618" width="0.85546875" style="115" customWidth="1"/>
    <col min="12619" max="12630" width="0.85546875" style="115"/>
    <col min="12631" max="12632" width="0.85546875" style="115" customWidth="1"/>
    <col min="12633" max="12869" width="0.85546875" style="115"/>
    <col min="12870" max="12870" width="0.85546875" style="115" customWidth="1"/>
    <col min="12871" max="12873" width="0.85546875" style="115"/>
    <col min="12874" max="12874" width="0.85546875" style="115" customWidth="1"/>
    <col min="12875" max="12886" width="0.85546875" style="115"/>
    <col min="12887" max="12888" width="0.85546875" style="115" customWidth="1"/>
    <col min="12889" max="13125" width="0.85546875" style="115"/>
    <col min="13126" max="13126" width="0.85546875" style="115" customWidth="1"/>
    <col min="13127" max="13129" width="0.85546875" style="115"/>
    <col min="13130" max="13130" width="0.85546875" style="115" customWidth="1"/>
    <col min="13131" max="13142" width="0.85546875" style="115"/>
    <col min="13143" max="13144" width="0.85546875" style="115" customWidth="1"/>
    <col min="13145" max="13381" width="0.85546875" style="115"/>
    <col min="13382" max="13382" width="0.85546875" style="115" customWidth="1"/>
    <col min="13383" max="13385" width="0.85546875" style="115"/>
    <col min="13386" max="13386" width="0.85546875" style="115" customWidth="1"/>
    <col min="13387" max="13398" width="0.85546875" style="115"/>
    <col min="13399" max="13400" width="0.85546875" style="115" customWidth="1"/>
    <col min="13401" max="13637" width="0.85546875" style="115"/>
    <col min="13638" max="13638" width="0.85546875" style="115" customWidth="1"/>
    <col min="13639" max="13641" width="0.85546875" style="115"/>
    <col min="13642" max="13642" width="0.85546875" style="115" customWidth="1"/>
    <col min="13643" max="13654" width="0.85546875" style="115"/>
    <col min="13655" max="13656" width="0.85546875" style="115" customWidth="1"/>
    <col min="13657" max="13893" width="0.85546875" style="115"/>
    <col min="13894" max="13894" width="0.85546875" style="115" customWidth="1"/>
    <col min="13895" max="13897" width="0.85546875" style="115"/>
    <col min="13898" max="13898" width="0.85546875" style="115" customWidth="1"/>
    <col min="13899" max="13910" width="0.85546875" style="115"/>
    <col min="13911" max="13912" width="0.85546875" style="115" customWidth="1"/>
    <col min="13913" max="14149" width="0.85546875" style="115"/>
    <col min="14150" max="14150" width="0.85546875" style="115" customWidth="1"/>
    <col min="14151" max="14153" width="0.85546875" style="115"/>
    <col min="14154" max="14154" width="0.85546875" style="115" customWidth="1"/>
    <col min="14155" max="14166" width="0.85546875" style="115"/>
    <col min="14167" max="14168" width="0.85546875" style="115" customWidth="1"/>
    <col min="14169" max="14405" width="0.85546875" style="115"/>
    <col min="14406" max="14406" width="0.85546875" style="115" customWidth="1"/>
    <col min="14407" max="14409" width="0.85546875" style="115"/>
    <col min="14410" max="14410" width="0.85546875" style="115" customWidth="1"/>
    <col min="14411" max="14422" width="0.85546875" style="115"/>
    <col min="14423" max="14424" width="0.85546875" style="115" customWidth="1"/>
    <col min="14425" max="14661" width="0.85546875" style="115"/>
    <col min="14662" max="14662" width="0.85546875" style="115" customWidth="1"/>
    <col min="14663" max="14665" width="0.85546875" style="115"/>
    <col min="14666" max="14666" width="0.85546875" style="115" customWidth="1"/>
    <col min="14667" max="14678" width="0.85546875" style="115"/>
    <col min="14679" max="14680" width="0.85546875" style="115" customWidth="1"/>
    <col min="14681" max="14917" width="0.85546875" style="115"/>
    <col min="14918" max="14918" width="0.85546875" style="115" customWidth="1"/>
    <col min="14919" max="14921" width="0.85546875" style="115"/>
    <col min="14922" max="14922" width="0.85546875" style="115" customWidth="1"/>
    <col min="14923" max="14934" width="0.85546875" style="115"/>
    <col min="14935" max="14936" width="0.85546875" style="115" customWidth="1"/>
    <col min="14937" max="15173" width="0.85546875" style="115"/>
    <col min="15174" max="15174" width="0.85546875" style="115" customWidth="1"/>
    <col min="15175" max="15177" width="0.85546875" style="115"/>
    <col min="15178" max="15178" width="0.85546875" style="115" customWidth="1"/>
    <col min="15179" max="15190" width="0.85546875" style="115"/>
    <col min="15191" max="15192" width="0.85546875" style="115" customWidth="1"/>
    <col min="15193" max="15429" width="0.85546875" style="115"/>
    <col min="15430" max="15430" width="0.85546875" style="115" customWidth="1"/>
    <col min="15431" max="15433" width="0.85546875" style="115"/>
    <col min="15434" max="15434" width="0.85546875" style="115" customWidth="1"/>
    <col min="15435" max="15446" width="0.85546875" style="115"/>
    <col min="15447" max="15448" width="0.85546875" style="115" customWidth="1"/>
    <col min="15449" max="15685" width="0.85546875" style="115"/>
    <col min="15686" max="15686" width="0.85546875" style="115" customWidth="1"/>
    <col min="15687" max="15689" width="0.85546875" style="115"/>
    <col min="15690" max="15690" width="0.85546875" style="115" customWidth="1"/>
    <col min="15691" max="15702" width="0.85546875" style="115"/>
    <col min="15703" max="15704" width="0.85546875" style="115" customWidth="1"/>
    <col min="15705" max="15941" width="0.85546875" style="115"/>
    <col min="15942" max="15942" width="0.85546875" style="115" customWidth="1"/>
    <col min="15943" max="15945" width="0.85546875" style="115"/>
    <col min="15946" max="15946" width="0.85546875" style="115" customWidth="1"/>
    <col min="15947" max="15958" width="0.85546875" style="115"/>
    <col min="15959" max="15960" width="0.85546875" style="115" customWidth="1"/>
    <col min="15961" max="16197" width="0.85546875" style="115"/>
    <col min="16198" max="16198" width="0.85546875" style="115" customWidth="1"/>
    <col min="16199" max="16201" width="0.85546875" style="115"/>
    <col min="16202" max="16202" width="0.85546875" style="115" customWidth="1"/>
    <col min="16203" max="16214" width="0.85546875" style="115"/>
    <col min="16215" max="16216" width="0.85546875" style="115" customWidth="1"/>
    <col min="16217" max="16384" width="0.85546875" style="115"/>
  </cols>
  <sheetData>
    <row r="1" spans="1:105" s="114" customFormat="1" ht="12.75" x14ac:dyDescent="0.2">
      <c r="BQ1" s="114" t="s">
        <v>1232</v>
      </c>
    </row>
    <row r="2" spans="1:105" s="114" customFormat="1" ht="39.75" customHeight="1" x14ac:dyDescent="0.2">
      <c r="BQ2" s="318" t="s">
        <v>1233</v>
      </c>
      <c r="BR2" s="318"/>
      <c r="BS2" s="318"/>
      <c r="BT2" s="318"/>
      <c r="BU2" s="318"/>
      <c r="BV2" s="318"/>
      <c r="BW2" s="318"/>
      <c r="BX2" s="318"/>
      <c r="BY2" s="318"/>
      <c r="BZ2" s="318"/>
      <c r="CA2" s="318"/>
      <c r="CB2" s="318"/>
      <c r="CC2" s="318"/>
      <c r="CD2" s="318"/>
      <c r="CE2" s="318"/>
      <c r="CF2" s="318"/>
      <c r="CG2" s="318"/>
      <c r="CH2" s="318"/>
      <c r="CI2" s="318"/>
      <c r="CJ2" s="318"/>
      <c r="CK2" s="318"/>
      <c r="CL2" s="318"/>
      <c r="CM2" s="318"/>
      <c r="CN2" s="318"/>
      <c r="CO2" s="318"/>
      <c r="CP2" s="318"/>
      <c r="CQ2" s="318"/>
      <c r="CR2" s="318"/>
      <c r="CS2" s="318"/>
      <c r="CT2" s="318"/>
      <c r="CU2" s="318"/>
      <c r="CV2" s="318"/>
      <c r="CW2" s="318"/>
      <c r="CX2" s="318"/>
      <c r="CY2" s="318"/>
      <c r="CZ2" s="318"/>
      <c r="DA2" s="318"/>
    </row>
    <row r="3" spans="1:105" ht="3" customHeight="1" x14ac:dyDescent="0.25"/>
    <row r="4" spans="1:105" s="116" customFormat="1" ht="24" customHeight="1" x14ac:dyDescent="0.2">
      <c r="BQ4" s="319" t="s">
        <v>1234</v>
      </c>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row>
    <row r="6" spans="1:105" x14ac:dyDescent="0.25">
      <c r="DA6" s="117" t="s">
        <v>1235</v>
      </c>
    </row>
    <row r="8" spans="1:105" s="118" customFormat="1" ht="16.5" x14ac:dyDescent="0.25">
      <c r="A8" s="320" t="s">
        <v>265</v>
      </c>
      <c r="B8" s="320"/>
      <c r="C8" s="320"/>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c r="CZ8" s="320"/>
      <c r="DA8" s="320"/>
    </row>
    <row r="9" spans="1:105" s="118" customFormat="1" ht="6" customHeight="1" x14ac:dyDescent="0.25">
      <c r="A9" s="119"/>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19"/>
      <c r="BQ9" s="119"/>
      <c r="BR9" s="119"/>
      <c r="BS9" s="119"/>
      <c r="BT9" s="119"/>
      <c r="BU9" s="119"/>
      <c r="BV9" s="119"/>
      <c r="BW9" s="119"/>
      <c r="BX9" s="119"/>
      <c r="BY9" s="119"/>
      <c r="BZ9" s="119"/>
      <c r="CA9" s="119"/>
      <c r="CB9" s="119"/>
      <c r="CC9" s="119"/>
      <c r="CD9" s="119"/>
      <c r="CE9" s="119"/>
      <c r="CF9" s="119"/>
      <c r="CG9" s="119"/>
      <c r="CH9" s="119"/>
      <c r="CI9" s="119"/>
      <c r="CJ9" s="119"/>
      <c r="CK9" s="119"/>
      <c r="CL9" s="119"/>
      <c r="CM9" s="119"/>
      <c r="CN9" s="119"/>
      <c r="CO9" s="119"/>
      <c r="CP9" s="119"/>
      <c r="CQ9" s="119"/>
      <c r="CR9" s="119"/>
      <c r="CS9" s="119"/>
      <c r="CT9" s="119"/>
      <c r="CU9" s="119"/>
      <c r="CV9" s="119"/>
      <c r="CW9" s="119"/>
      <c r="CX9" s="119"/>
      <c r="CY9" s="119"/>
      <c r="CZ9" s="119"/>
      <c r="DA9" s="119"/>
    </row>
    <row r="10" spans="1:105" s="118" customFormat="1" ht="48" customHeight="1" x14ac:dyDescent="0.25">
      <c r="A10" s="321" t="s">
        <v>1236</v>
      </c>
      <c r="B10" s="320"/>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row>
    <row r="12" spans="1:105" s="114" customFormat="1" ht="93" customHeight="1" x14ac:dyDescent="0.2">
      <c r="A12" s="322"/>
      <c r="B12" s="322"/>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c r="AD12" s="322"/>
      <c r="AE12" s="322"/>
      <c r="AF12" s="322"/>
      <c r="AG12" s="322"/>
      <c r="AH12" s="322"/>
      <c r="AI12" s="322"/>
      <c r="AJ12" s="322"/>
      <c r="AK12" s="322"/>
      <c r="AL12" s="322"/>
      <c r="AM12" s="322"/>
      <c r="AN12" s="322"/>
      <c r="AO12" s="322"/>
      <c r="AP12" s="322"/>
      <c r="AQ12" s="322"/>
      <c r="AR12" s="322"/>
      <c r="AS12" s="322"/>
      <c r="AT12" s="322"/>
      <c r="AU12" s="322"/>
      <c r="AV12" s="322"/>
      <c r="AW12" s="322"/>
      <c r="AX12" s="322"/>
      <c r="AY12" s="322"/>
      <c r="AZ12" s="322"/>
      <c r="BA12" s="322"/>
      <c r="BB12" s="322"/>
      <c r="BC12" s="322"/>
      <c r="BD12" s="322"/>
      <c r="BE12" s="322"/>
      <c r="BF12" s="322"/>
      <c r="BG12" s="322"/>
      <c r="BH12" s="322"/>
      <c r="BI12" s="323"/>
      <c r="BJ12" s="324" t="s">
        <v>1237</v>
      </c>
      <c r="BK12" s="325"/>
      <c r="BL12" s="325"/>
      <c r="BM12" s="325"/>
      <c r="BN12" s="325"/>
      <c r="BO12" s="325"/>
      <c r="BP12" s="325"/>
      <c r="BQ12" s="325"/>
      <c r="BR12" s="325"/>
      <c r="BS12" s="325"/>
      <c r="BT12" s="325"/>
      <c r="BU12" s="325"/>
      <c r="BV12" s="325"/>
      <c r="BW12" s="325"/>
      <c r="BX12" s="325"/>
      <c r="BY12" s="325"/>
      <c r="BZ12" s="325"/>
      <c r="CA12" s="325"/>
      <c r="CB12" s="325"/>
      <c r="CC12" s="325"/>
      <c r="CD12" s="325"/>
      <c r="CE12" s="326"/>
      <c r="CF12" s="324" t="s">
        <v>1238</v>
      </c>
      <c r="CG12" s="325"/>
      <c r="CH12" s="325"/>
      <c r="CI12" s="325"/>
      <c r="CJ12" s="325"/>
      <c r="CK12" s="325"/>
      <c r="CL12" s="325"/>
      <c r="CM12" s="325"/>
      <c r="CN12" s="325"/>
      <c r="CO12" s="325"/>
      <c r="CP12" s="325"/>
      <c r="CQ12" s="325"/>
      <c r="CR12" s="325"/>
      <c r="CS12" s="325"/>
      <c r="CT12" s="325"/>
      <c r="CU12" s="325"/>
      <c r="CV12" s="325"/>
      <c r="CW12" s="325"/>
      <c r="CX12" s="325"/>
      <c r="CY12" s="325"/>
      <c r="CZ12" s="325"/>
      <c r="DA12" s="325"/>
    </row>
    <row r="13" spans="1:105" s="114" customFormat="1" ht="27" customHeight="1" x14ac:dyDescent="0.2">
      <c r="A13" s="313" t="s">
        <v>202</v>
      </c>
      <c r="B13" s="313"/>
      <c r="C13" s="313"/>
      <c r="D13" s="313"/>
      <c r="E13" s="313"/>
      <c r="F13" s="314" t="s">
        <v>255</v>
      </c>
      <c r="G13" s="314"/>
      <c r="H13" s="314"/>
      <c r="I13" s="314"/>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5" t="s">
        <v>10</v>
      </c>
      <c r="BK13" s="316"/>
      <c r="BL13" s="316"/>
      <c r="BM13" s="316"/>
      <c r="BN13" s="316"/>
      <c r="BO13" s="316"/>
      <c r="BP13" s="316"/>
      <c r="BQ13" s="316"/>
      <c r="BR13" s="316"/>
      <c r="BS13" s="316"/>
      <c r="BT13" s="316"/>
      <c r="BU13" s="316"/>
      <c r="BV13" s="316"/>
      <c r="BW13" s="316"/>
      <c r="BX13" s="316"/>
      <c r="BY13" s="316"/>
      <c r="BZ13" s="316"/>
      <c r="CA13" s="316"/>
      <c r="CB13" s="316"/>
      <c r="CC13" s="316"/>
      <c r="CD13" s="316"/>
      <c r="CE13" s="317"/>
      <c r="CF13" s="315" t="s">
        <v>10</v>
      </c>
      <c r="CG13" s="316"/>
      <c r="CH13" s="316"/>
      <c r="CI13" s="316"/>
      <c r="CJ13" s="316"/>
      <c r="CK13" s="316"/>
      <c r="CL13" s="316"/>
      <c r="CM13" s="316"/>
      <c r="CN13" s="316"/>
      <c r="CO13" s="316"/>
      <c r="CP13" s="316"/>
      <c r="CQ13" s="316"/>
      <c r="CR13" s="316"/>
      <c r="CS13" s="316"/>
      <c r="CT13" s="316"/>
      <c r="CU13" s="316"/>
      <c r="CV13" s="316"/>
      <c r="CW13" s="316"/>
      <c r="CX13" s="316"/>
      <c r="CY13" s="316"/>
      <c r="CZ13" s="316"/>
      <c r="DA13" s="317"/>
    </row>
    <row r="14" spans="1:105" s="114" customFormat="1" ht="40.5" customHeight="1" x14ac:dyDescent="0.2">
      <c r="A14" s="313" t="s">
        <v>212</v>
      </c>
      <c r="B14" s="313"/>
      <c r="C14" s="313"/>
      <c r="D14" s="313"/>
      <c r="E14" s="313"/>
      <c r="F14" s="314" t="s">
        <v>1239</v>
      </c>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5" t="s">
        <v>10</v>
      </c>
      <c r="BK14" s="316"/>
      <c r="BL14" s="316"/>
      <c r="BM14" s="316"/>
      <c r="BN14" s="316"/>
      <c r="BO14" s="316"/>
      <c r="BP14" s="316"/>
      <c r="BQ14" s="316"/>
      <c r="BR14" s="316"/>
      <c r="BS14" s="316"/>
      <c r="BT14" s="316"/>
      <c r="BU14" s="316"/>
      <c r="BV14" s="316"/>
      <c r="BW14" s="316"/>
      <c r="BX14" s="316"/>
      <c r="BY14" s="316"/>
      <c r="BZ14" s="316"/>
      <c r="CA14" s="316"/>
      <c r="CB14" s="316"/>
      <c r="CC14" s="316"/>
      <c r="CD14" s="316"/>
      <c r="CE14" s="317"/>
      <c r="CF14" s="315" t="s">
        <v>10</v>
      </c>
      <c r="CG14" s="316"/>
      <c r="CH14" s="316"/>
      <c r="CI14" s="316"/>
      <c r="CJ14" s="316"/>
      <c r="CK14" s="316"/>
      <c r="CL14" s="316"/>
      <c r="CM14" s="316"/>
      <c r="CN14" s="316"/>
      <c r="CO14" s="316"/>
      <c r="CP14" s="316"/>
      <c r="CQ14" s="316"/>
      <c r="CR14" s="316"/>
      <c r="CS14" s="316"/>
      <c r="CT14" s="316"/>
      <c r="CU14" s="316"/>
      <c r="CV14" s="316"/>
      <c r="CW14" s="316"/>
      <c r="CX14" s="316"/>
      <c r="CY14" s="316"/>
      <c r="CZ14" s="316"/>
      <c r="DA14" s="317"/>
    </row>
    <row r="15" spans="1:105" s="114" customFormat="1" ht="27" customHeight="1" x14ac:dyDescent="0.2">
      <c r="A15" s="313" t="s">
        <v>220</v>
      </c>
      <c r="B15" s="313"/>
      <c r="C15" s="313"/>
      <c r="D15" s="313"/>
      <c r="E15" s="313"/>
      <c r="F15" s="314" t="s">
        <v>254</v>
      </c>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5" t="s">
        <v>10</v>
      </c>
      <c r="BK15" s="316"/>
      <c r="BL15" s="316"/>
      <c r="BM15" s="316"/>
      <c r="BN15" s="316"/>
      <c r="BO15" s="316"/>
      <c r="BP15" s="316"/>
      <c r="BQ15" s="316"/>
      <c r="BR15" s="316"/>
      <c r="BS15" s="316"/>
      <c r="BT15" s="316"/>
      <c r="BU15" s="316"/>
      <c r="BV15" s="316"/>
      <c r="BW15" s="316"/>
      <c r="BX15" s="316"/>
      <c r="BY15" s="316"/>
      <c r="BZ15" s="316"/>
      <c r="CA15" s="316"/>
      <c r="CB15" s="316"/>
      <c r="CC15" s="316"/>
      <c r="CD15" s="316"/>
      <c r="CE15" s="317"/>
      <c r="CF15" s="315" t="s">
        <v>10</v>
      </c>
      <c r="CG15" s="316"/>
      <c r="CH15" s="316"/>
      <c r="CI15" s="316"/>
      <c r="CJ15" s="316"/>
      <c r="CK15" s="316"/>
      <c r="CL15" s="316"/>
      <c r="CM15" s="316"/>
      <c r="CN15" s="316"/>
      <c r="CO15" s="316"/>
      <c r="CP15" s="316"/>
      <c r="CQ15" s="316"/>
      <c r="CR15" s="316"/>
      <c r="CS15" s="316"/>
      <c r="CT15" s="316"/>
      <c r="CU15" s="316"/>
      <c r="CV15" s="316"/>
      <c r="CW15" s="316"/>
      <c r="CX15" s="316"/>
      <c r="CY15" s="316"/>
      <c r="CZ15" s="316"/>
      <c r="DA15" s="317"/>
    </row>
  </sheetData>
  <mergeCells count="19">
    <mergeCell ref="BQ2:DA2"/>
    <mergeCell ref="BQ4:DA4"/>
    <mergeCell ref="A8:DA8"/>
    <mergeCell ref="A10:DA10"/>
    <mergeCell ref="A12:BI12"/>
    <mergeCell ref="BJ12:CE12"/>
    <mergeCell ref="CF12:DA12"/>
    <mergeCell ref="A15:E15"/>
    <mergeCell ref="F15:BI15"/>
    <mergeCell ref="BJ15:CE15"/>
    <mergeCell ref="CF15:DA15"/>
    <mergeCell ref="A13:E13"/>
    <mergeCell ref="F13:BI13"/>
    <mergeCell ref="BJ13:CE13"/>
    <mergeCell ref="CF13:DA13"/>
    <mergeCell ref="A14:E14"/>
    <mergeCell ref="F14:BI14"/>
    <mergeCell ref="BJ14:CE14"/>
    <mergeCell ref="CF14:DA14"/>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0"/>
  <sheetViews>
    <sheetView view="pageBreakPreview" zoomScaleNormal="100" zoomScaleSheetLayoutView="100" workbookViewId="0">
      <selection activeCell="AN13" sqref="AN13:DA20"/>
    </sheetView>
  </sheetViews>
  <sheetFormatPr defaultColWidth="0.85546875" defaultRowHeight="15.75" x14ac:dyDescent="0.25"/>
  <cols>
    <col min="1" max="69" width="0.85546875" style="115"/>
    <col min="70" max="70" width="0.85546875" style="115" customWidth="1"/>
    <col min="71" max="73" width="0.85546875" style="115"/>
    <col min="74" max="74" width="0.85546875" style="115" customWidth="1"/>
    <col min="75" max="86" width="0.85546875" style="115"/>
    <col min="87" max="88" width="0.85546875" style="115" customWidth="1"/>
    <col min="89" max="325" width="0.85546875" style="115"/>
    <col min="326" max="326" width="0.85546875" style="115" customWidth="1"/>
    <col min="327" max="329" width="0.85546875" style="115"/>
    <col min="330" max="330" width="0.85546875" style="115" customWidth="1"/>
    <col min="331" max="342" width="0.85546875" style="115"/>
    <col min="343" max="344" width="0.85546875" style="115" customWidth="1"/>
    <col min="345" max="581" width="0.85546875" style="115"/>
    <col min="582" max="582" width="0.85546875" style="115" customWidth="1"/>
    <col min="583" max="585" width="0.85546875" style="115"/>
    <col min="586" max="586" width="0.85546875" style="115" customWidth="1"/>
    <col min="587" max="598" width="0.85546875" style="115"/>
    <col min="599" max="600" width="0.85546875" style="115" customWidth="1"/>
    <col min="601" max="837" width="0.85546875" style="115"/>
    <col min="838" max="838" width="0.85546875" style="115" customWidth="1"/>
    <col min="839" max="841" width="0.85546875" style="115"/>
    <col min="842" max="842" width="0.85546875" style="115" customWidth="1"/>
    <col min="843" max="854" width="0.85546875" style="115"/>
    <col min="855" max="856" width="0.85546875" style="115" customWidth="1"/>
    <col min="857" max="1093" width="0.85546875" style="115"/>
    <col min="1094" max="1094" width="0.85546875" style="115" customWidth="1"/>
    <col min="1095" max="1097" width="0.85546875" style="115"/>
    <col min="1098" max="1098" width="0.85546875" style="115" customWidth="1"/>
    <col min="1099" max="1110" width="0.85546875" style="115"/>
    <col min="1111" max="1112" width="0.85546875" style="115" customWidth="1"/>
    <col min="1113" max="1349" width="0.85546875" style="115"/>
    <col min="1350" max="1350" width="0.85546875" style="115" customWidth="1"/>
    <col min="1351" max="1353" width="0.85546875" style="115"/>
    <col min="1354" max="1354" width="0.85546875" style="115" customWidth="1"/>
    <col min="1355" max="1366" width="0.85546875" style="115"/>
    <col min="1367" max="1368" width="0.85546875" style="115" customWidth="1"/>
    <col min="1369" max="1605" width="0.85546875" style="115"/>
    <col min="1606" max="1606" width="0.85546875" style="115" customWidth="1"/>
    <col min="1607" max="1609" width="0.85546875" style="115"/>
    <col min="1610" max="1610" width="0.85546875" style="115" customWidth="1"/>
    <col min="1611" max="1622" width="0.85546875" style="115"/>
    <col min="1623" max="1624" width="0.85546875" style="115" customWidth="1"/>
    <col min="1625" max="1861" width="0.85546875" style="115"/>
    <col min="1862" max="1862" width="0.85546875" style="115" customWidth="1"/>
    <col min="1863" max="1865" width="0.85546875" style="115"/>
    <col min="1866" max="1866" width="0.85546875" style="115" customWidth="1"/>
    <col min="1867" max="1878" width="0.85546875" style="115"/>
    <col min="1879" max="1880" width="0.85546875" style="115" customWidth="1"/>
    <col min="1881" max="2117" width="0.85546875" style="115"/>
    <col min="2118" max="2118" width="0.85546875" style="115" customWidth="1"/>
    <col min="2119" max="2121" width="0.85546875" style="115"/>
    <col min="2122" max="2122" width="0.85546875" style="115" customWidth="1"/>
    <col min="2123" max="2134" width="0.85546875" style="115"/>
    <col min="2135" max="2136" width="0.85546875" style="115" customWidth="1"/>
    <col min="2137" max="2373" width="0.85546875" style="115"/>
    <col min="2374" max="2374" width="0.85546875" style="115" customWidth="1"/>
    <col min="2375" max="2377" width="0.85546875" style="115"/>
    <col min="2378" max="2378" width="0.85546875" style="115" customWidth="1"/>
    <col min="2379" max="2390" width="0.85546875" style="115"/>
    <col min="2391" max="2392" width="0.85546875" style="115" customWidth="1"/>
    <col min="2393" max="2629" width="0.85546875" style="115"/>
    <col min="2630" max="2630" width="0.85546875" style="115" customWidth="1"/>
    <col min="2631" max="2633" width="0.85546875" style="115"/>
    <col min="2634" max="2634" width="0.85546875" style="115" customWidth="1"/>
    <col min="2635" max="2646" width="0.85546875" style="115"/>
    <col min="2647" max="2648" width="0.85546875" style="115" customWidth="1"/>
    <col min="2649" max="2885" width="0.85546875" style="115"/>
    <col min="2886" max="2886" width="0.85546875" style="115" customWidth="1"/>
    <col min="2887" max="2889" width="0.85546875" style="115"/>
    <col min="2890" max="2890" width="0.85546875" style="115" customWidth="1"/>
    <col min="2891" max="2902" width="0.85546875" style="115"/>
    <col min="2903" max="2904" width="0.85546875" style="115" customWidth="1"/>
    <col min="2905" max="3141" width="0.85546875" style="115"/>
    <col min="3142" max="3142" width="0.85546875" style="115" customWidth="1"/>
    <col min="3143" max="3145" width="0.85546875" style="115"/>
    <col min="3146" max="3146" width="0.85546875" style="115" customWidth="1"/>
    <col min="3147" max="3158" width="0.85546875" style="115"/>
    <col min="3159" max="3160" width="0.85546875" style="115" customWidth="1"/>
    <col min="3161" max="3397" width="0.85546875" style="115"/>
    <col min="3398" max="3398" width="0.85546875" style="115" customWidth="1"/>
    <col min="3399" max="3401" width="0.85546875" style="115"/>
    <col min="3402" max="3402" width="0.85546875" style="115" customWidth="1"/>
    <col min="3403" max="3414" width="0.85546875" style="115"/>
    <col min="3415" max="3416" width="0.85546875" style="115" customWidth="1"/>
    <col min="3417" max="3653" width="0.85546875" style="115"/>
    <col min="3654" max="3654" width="0.85546875" style="115" customWidth="1"/>
    <col min="3655" max="3657" width="0.85546875" style="115"/>
    <col min="3658" max="3658" width="0.85546875" style="115" customWidth="1"/>
    <col min="3659" max="3670" width="0.85546875" style="115"/>
    <col min="3671" max="3672" width="0.85546875" style="115" customWidth="1"/>
    <col min="3673" max="3909" width="0.85546875" style="115"/>
    <col min="3910" max="3910" width="0.85546875" style="115" customWidth="1"/>
    <col min="3911" max="3913" width="0.85546875" style="115"/>
    <col min="3914" max="3914" width="0.85546875" style="115" customWidth="1"/>
    <col min="3915" max="3926" width="0.85546875" style="115"/>
    <col min="3927" max="3928" width="0.85546875" style="115" customWidth="1"/>
    <col min="3929" max="4165" width="0.85546875" style="115"/>
    <col min="4166" max="4166" width="0.85546875" style="115" customWidth="1"/>
    <col min="4167" max="4169" width="0.85546875" style="115"/>
    <col min="4170" max="4170" width="0.85546875" style="115" customWidth="1"/>
    <col min="4171" max="4182" width="0.85546875" style="115"/>
    <col min="4183" max="4184" width="0.85546875" style="115" customWidth="1"/>
    <col min="4185" max="4421" width="0.85546875" style="115"/>
    <col min="4422" max="4422" width="0.85546875" style="115" customWidth="1"/>
    <col min="4423" max="4425" width="0.85546875" style="115"/>
    <col min="4426" max="4426" width="0.85546875" style="115" customWidth="1"/>
    <col min="4427" max="4438" width="0.85546875" style="115"/>
    <col min="4439" max="4440" width="0.85546875" style="115" customWidth="1"/>
    <col min="4441" max="4677" width="0.85546875" style="115"/>
    <col min="4678" max="4678" width="0.85546875" style="115" customWidth="1"/>
    <col min="4679" max="4681" width="0.85546875" style="115"/>
    <col min="4682" max="4682" width="0.85546875" style="115" customWidth="1"/>
    <col min="4683" max="4694" width="0.85546875" style="115"/>
    <col min="4695" max="4696" width="0.85546875" style="115" customWidth="1"/>
    <col min="4697" max="4933" width="0.85546875" style="115"/>
    <col min="4934" max="4934" width="0.85546875" style="115" customWidth="1"/>
    <col min="4935" max="4937" width="0.85546875" style="115"/>
    <col min="4938" max="4938" width="0.85546875" style="115" customWidth="1"/>
    <col min="4939" max="4950" width="0.85546875" style="115"/>
    <col min="4951" max="4952" width="0.85546875" style="115" customWidth="1"/>
    <col min="4953" max="5189" width="0.85546875" style="115"/>
    <col min="5190" max="5190" width="0.85546875" style="115" customWidth="1"/>
    <col min="5191" max="5193" width="0.85546875" style="115"/>
    <col min="5194" max="5194" width="0.85546875" style="115" customWidth="1"/>
    <col min="5195" max="5206" width="0.85546875" style="115"/>
    <col min="5207" max="5208" width="0.85546875" style="115" customWidth="1"/>
    <col min="5209" max="5445" width="0.85546875" style="115"/>
    <col min="5446" max="5446" width="0.85546875" style="115" customWidth="1"/>
    <col min="5447" max="5449" width="0.85546875" style="115"/>
    <col min="5450" max="5450" width="0.85546875" style="115" customWidth="1"/>
    <col min="5451" max="5462" width="0.85546875" style="115"/>
    <col min="5463" max="5464" width="0.85546875" style="115" customWidth="1"/>
    <col min="5465" max="5701" width="0.85546875" style="115"/>
    <col min="5702" max="5702" width="0.85546875" style="115" customWidth="1"/>
    <col min="5703" max="5705" width="0.85546875" style="115"/>
    <col min="5706" max="5706" width="0.85546875" style="115" customWidth="1"/>
    <col min="5707" max="5718" width="0.85546875" style="115"/>
    <col min="5719" max="5720" width="0.85546875" style="115" customWidth="1"/>
    <col min="5721" max="5957" width="0.85546875" style="115"/>
    <col min="5958" max="5958" width="0.85546875" style="115" customWidth="1"/>
    <col min="5959" max="5961" width="0.85546875" style="115"/>
    <col min="5962" max="5962" width="0.85546875" style="115" customWidth="1"/>
    <col min="5963" max="5974" width="0.85546875" style="115"/>
    <col min="5975" max="5976" width="0.85546875" style="115" customWidth="1"/>
    <col min="5977" max="6213" width="0.85546875" style="115"/>
    <col min="6214" max="6214" width="0.85546875" style="115" customWidth="1"/>
    <col min="6215" max="6217" width="0.85546875" style="115"/>
    <col min="6218" max="6218" width="0.85546875" style="115" customWidth="1"/>
    <col min="6219" max="6230" width="0.85546875" style="115"/>
    <col min="6231" max="6232" width="0.85546875" style="115" customWidth="1"/>
    <col min="6233" max="6469" width="0.85546875" style="115"/>
    <col min="6470" max="6470" width="0.85546875" style="115" customWidth="1"/>
    <col min="6471" max="6473" width="0.85546875" style="115"/>
    <col min="6474" max="6474" width="0.85546875" style="115" customWidth="1"/>
    <col min="6475" max="6486" width="0.85546875" style="115"/>
    <col min="6487" max="6488" width="0.85546875" style="115" customWidth="1"/>
    <col min="6489" max="6725" width="0.85546875" style="115"/>
    <col min="6726" max="6726" width="0.85546875" style="115" customWidth="1"/>
    <col min="6727" max="6729" width="0.85546875" style="115"/>
    <col min="6730" max="6730" width="0.85546875" style="115" customWidth="1"/>
    <col min="6731" max="6742" width="0.85546875" style="115"/>
    <col min="6743" max="6744" width="0.85546875" style="115" customWidth="1"/>
    <col min="6745" max="6981" width="0.85546875" style="115"/>
    <col min="6982" max="6982" width="0.85546875" style="115" customWidth="1"/>
    <col min="6983" max="6985" width="0.85546875" style="115"/>
    <col min="6986" max="6986" width="0.85546875" style="115" customWidth="1"/>
    <col min="6987" max="6998" width="0.85546875" style="115"/>
    <col min="6999" max="7000" width="0.85546875" style="115" customWidth="1"/>
    <col min="7001" max="7237" width="0.85546875" style="115"/>
    <col min="7238" max="7238" width="0.85546875" style="115" customWidth="1"/>
    <col min="7239" max="7241" width="0.85546875" style="115"/>
    <col min="7242" max="7242" width="0.85546875" style="115" customWidth="1"/>
    <col min="7243" max="7254" width="0.85546875" style="115"/>
    <col min="7255" max="7256" width="0.85546875" style="115" customWidth="1"/>
    <col min="7257" max="7493" width="0.85546875" style="115"/>
    <col min="7494" max="7494" width="0.85546875" style="115" customWidth="1"/>
    <col min="7495" max="7497" width="0.85546875" style="115"/>
    <col min="7498" max="7498" width="0.85546875" style="115" customWidth="1"/>
    <col min="7499" max="7510" width="0.85546875" style="115"/>
    <col min="7511" max="7512" width="0.85546875" style="115" customWidth="1"/>
    <col min="7513" max="7749" width="0.85546875" style="115"/>
    <col min="7750" max="7750" width="0.85546875" style="115" customWidth="1"/>
    <col min="7751" max="7753" width="0.85546875" style="115"/>
    <col min="7754" max="7754" width="0.85546875" style="115" customWidth="1"/>
    <col min="7755" max="7766" width="0.85546875" style="115"/>
    <col min="7767" max="7768" width="0.85546875" style="115" customWidth="1"/>
    <col min="7769" max="8005" width="0.85546875" style="115"/>
    <col min="8006" max="8006" width="0.85546875" style="115" customWidth="1"/>
    <col min="8007" max="8009" width="0.85546875" style="115"/>
    <col min="8010" max="8010" width="0.85546875" style="115" customWidth="1"/>
    <col min="8011" max="8022" width="0.85546875" style="115"/>
    <col min="8023" max="8024" width="0.85546875" style="115" customWidth="1"/>
    <col min="8025" max="8261" width="0.85546875" style="115"/>
    <col min="8262" max="8262" width="0.85546875" style="115" customWidth="1"/>
    <col min="8263" max="8265" width="0.85546875" style="115"/>
    <col min="8266" max="8266" width="0.85546875" style="115" customWidth="1"/>
    <col min="8267" max="8278" width="0.85546875" style="115"/>
    <col min="8279" max="8280" width="0.85546875" style="115" customWidth="1"/>
    <col min="8281" max="8517" width="0.85546875" style="115"/>
    <col min="8518" max="8518" width="0.85546875" style="115" customWidth="1"/>
    <col min="8519" max="8521" width="0.85546875" style="115"/>
    <col min="8522" max="8522" width="0.85546875" style="115" customWidth="1"/>
    <col min="8523" max="8534" width="0.85546875" style="115"/>
    <col min="8535" max="8536" width="0.85546875" style="115" customWidth="1"/>
    <col min="8537" max="8773" width="0.85546875" style="115"/>
    <col min="8774" max="8774" width="0.85546875" style="115" customWidth="1"/>
    <col min="8775" max="8777" width="0.85546875" style="115"/>
    <col min="8778" max="8778" width="0.85546875" style="115" customWidth="1"/>
    <col min="8779" max="8790" width="0.85546875" style="115"/>
    <col min="8791" max="8792" width="0.85546875" style="115" customWidth="1"/>
    <col min="8793" max="9029" width="0.85546875" style="115"/>
    <col min="9030" max="9030" width="0.85546875" style="115" customWidth="1"/>
    <col min="9031" max="9033" width="0.85546875" style="115"/>
    <col min="9034" max="9034" width="0.85546875" style="115" customWidth="1"/>
    <col min="9035" max="9046" width="0.85546875" style="115"/>
    <col min="9047" max="9048" width="0.85546875" style="115" customWidth="1"/>
    <col min="9049" max="9285" width="0.85546875" style="115"/>
    <col min="9286" max="9286" width="0.85546875" style="115" customWidth="1"/>
    <col min="9287" max="9289" width="0.85546875" style="115"/>
    <col min="9290" max="9290" width="0.85546875" style="115" customWidth="1"/>
    <col min="9291" max="9302" width="0.85546875" style="115"/>
    <col min="9303" max="9304" width="0.85546875" style="115" customWidth="1"/>
    <col min="9305" max="9541" width="0.85546875" style="115"/>
    <col min="9542" max="9542" width="0.85546875" style="115" customWidth="1"/>
    <col min="9543" max="9545" width="0.85546875" style="115"/>
    <col min="9546" max="9546" width="0.85546875" style="115" customWidth="1"/>
    <col min="9547" max="9558" width="0.85546875" style="115"/>
    <col min="9559" max="9560" width="0.85546875" style="115" customWidth="1"/>
    <col min="9561" max="9797" width="0.85546875" style="115"/>
    <col min="9798" max="9798" width="0.85546875" style="115" customWidth="1"/>
    <col min="9799" max="9801" width="0.85546875" style="115"/>
    <col min="9802" max="9802" width="0.85546875" style="115" customWidth="1"/>
    <col min="9803" max="9814" width="0.85546875" style="115"/>
    <col min="9815" max="9816" width="0.85546875" style="115" customWidth="1"/>
    <col min="9817" max="10053" width="0.85546875" style="115"/>
    <col min="10054" max="10054" width="0.85546875" style="115" customWidth="1"/>
    <col min="10055" max="10057" width="0.85546875" style="115"/>
    <col min="10058" max="10058" width="0.85546875" style="115" customWidth="1"/>
    <col min="10059" max="10070" width="0.85546875" style="115"/>
    <col min="10071" max="10072" width="0.85546875" style="115" customWidth="1"/>
    <col min="10073" max="10309" width="0.85546875" style="115"/>
    <col min="10310" max="10310" width="0.85546875" style="115" customWidth="1"/>
    <col min="10311" max="10313" width="0.85546875" style="115"/>
    <col min="10314" max="10314" width="0.85546875" style="115" customWidth="1"/>
    <col min="10315" max="10326" width="0.85546875" style="115"/>
    <col min="10327" max="10328" width="0.85546875" style="115" customWidth="1"/>
    <col min="10329" max="10565" width="0.85546875" style="115"/>
    <col min="10566" max="10566" width="0.85546875" style="115" customWidth="1"/>
    <col min="10567" max="10569" width="0.85546875" style="115"/>
    <col min="10570" max="10570" width="0.85546875" style="115" customWidth="1"/>
    <col min="10571" max="10582" width="0.85546875" style="115"/>
    <col min="10583" max="10584" width="0.85546875" style="115" customWidth="1"/>
    <col min="10585" max="10821" width="0.85546875" style="115"/>
    <col min="10822" max="10822" width="0.85546875" style="115" customWidth="1"/>
    <col min="10823" max="10825" width="0.85546875" style="115"/>
    <col min="10826" max="10826" width="0.85546875" style="115" customWidth="1"/>
    <col min="10827" max="10838" width="0.85546875" style="115"/>
    <col min="10839" max="10840" width="0.85546875" style="115" customWidth="1"/>
    <col min="10841" max="11077" width="0.85546875" style="115"/>
    <col min="11078" max="11078" width="0.85546875" style="115" customWidth="1"/>
    <col min="11079" max="11081" width="0.85546875" style="115"/>
    <col min="11082" max="11082" width="0.85546875" style="115" customWidth="1"/>
    <col min="11083" max="11094" width="0.85546875" style="115"/>
    <col min="11095" max="11096" width="0.85546875" style="115" customWidth="1"/>
    <col min="11097" max="11333" width="0.85546875" style="115"/>
    <col min="11334" max="11334" width="0.85546875" style="115" customWidth="1"/>
    <col min="11335" max="11337" width="0.85546875" style="115"/>
    <col min="11338" max="11338" width="0.85546875" style="115" customWidth="1"/>
    <col min="11339" max="11350" width="0.85546875" style="115"/>
    <col min="11351" max="11352" width="0.85546875" style="115" customWidth="1"/>
    <col min="11353" max="11589" width="0.85546875" style="115"/>
    <col min="11590" max="11590" width="0.85546875" style="115" customWidth="1"/>
    <col min="11591" max="11593" width="0.85546875" style="115"/>
    <col min="11594" max="11594" width="0.85546875" style="115" customWidth="1"/>
    <col min="11595" max="11606" width="0.85546875" style="115"/>
    <col min="11607" max="11608" width="0.85546875" style="115" customWidth="1"/>
    <col min="11609" max="11845" width="0.85546875" style="115"/>
    <col min="11846" max="11846" width="0.85546875" style="115" customWidth="1"/>
    <col min="11847" max="11849" width="0.85546875" style="115"/>
    <col min="11850" max="11850" width="0.85546875" style="115" customWidth="1"/>
    <col min="11851" max="11862" width="0.85546875" style="115"/>
    <col min="11863" max="11864" width="0.85546875" style="115" customWidth="1"/>
    <col min="11865" max="12101" width="0.85546875" style="115"/>
    <col min="12102" max="12102" width="0.85546875" style="115" customWidth="1"/>
    <col min="12103" max="12105" width="0.85546875" style="115"/>
    <col min="12106" max="12106" width="0.85546875" style="115" customWidth="1"/>
    <col min="12107" max="12118" width="0.85546875" style="115"/>
    <col min="12119" max="12120" width="0.85546875" style="115" customWidth="1"/>
    <col min="12121" max="12357" width="0.85546875" style="115"/>
    <col min="12358" max="12358" width="0.85546875" style="115" customWidth="1"/>
    <col min="12359" max="12361" width="0.85546875" style="115"/>
    <col min="12362" max="12362" width="0.85546875" style="115" customWidth="1"/>
    <col min="12363" max="12374" width="0.85546875" style="115"/>
    <col min="12375" max="12376" width="0.85546875" style="115" customWidth="1"/>
    <col min="12377" max="12613" width="0.85546875" style="115"/>
    <col min="12614" max="12614" width="0.85546875" style="115" customWidth="1"/>
    <col min="12615" max="12617" width="0.85546875" style="115"/>
    <col min="12618" max="12618" width="0.85546875" style="115" customWidth="1"/>
    <col min="12619" max="12630" width="0.85546875" style="115"/>
    <col min="12631" max="12632" width="0.85546875" style="115" customWidth="1"/>
    <col min="12633" max="12869" width="0.85546875" style="115"/>
    <col min="12870" max="12870" width="0.85546875" style="115" customWidth="1"/>
    <col min="12871" max="12873" width="0.85546875" style="115"/>
    <col min="12874" max="12874" width="0.85546875" style="115" customWidth="1"/>
    <col min="12875" max="12886" width="0.85546875" style="115"/>
    <col min="12887" max="12888" width="0.85546875" style="115" customWidth="1"/>
    <col min="12889" max="13125" width="0.85546875" style="115"/>
    <col min="13126" max="13126" width="0.85546875" style="115" customWidth="1"/>
    <col min="13127" max="13129" width="0.85546875" style="115"/>
    <col min="13130" max="13130" width="0.85546875" style="115" customWidth="1"/>
    <col min="13131" max="13142" width="0.85546875" style="115"/>
    <col min="13143" max="13144" width="0.85546875" style="115" customWidth="1"/>
    <col min="13145" max="13381" width="0.85546875" style="115"/>
    <col min="13382" max="13382" width="0.85546875" style="115" customWidth="1"/>
    <col min="13383" max="13385" width="0.85546875" style="115"/>
    <col min="13386" max="13386" width="0.85546875" style="115" customWidth="1"/>
    <col min="13387" max="13398" width="0.85546875" style="115"/>
    <col min="13399" max="13400" width="0.85546875" style="115" customWidth="1"/>
    <col min="13401" max="13637" width="0.85546875" style="115"/>
    <col min="13638" max="13638" width="0.85546875" style="115" customWidth="1"/>
    <col min="13639" max="13641" width="0.85546875" style="115"/>
    <col min="13642" max="13642" width="0.85546875" style="115" customWidth="1"/>
    <col min="13643" max="13654" width="0.85546875" style="115"/>
    <col min="13655" max="13656" width="0.85546875" style="115" customWidth="1"/>
    <col min="13657" max="13893" width="0.85546875" style="115"/>
    <col min="13894" max="13894" width="0.85546875" style="115" customWidth="1"/>
    <col min="13895" max="13897" width="0.85546875" style="115"/>
    <col min="13898" max="13898" width="0.85546875" style="115" customWidth="1"/>
    <col min="13899" max="13910" width="0.85546875" style="115"/>
    <col min="13911" max="13912" width="0.85546875" style="115" customWidth="1"/>
    <col min="13913" max="14149" width="0.85546875" style="115"/>
    <col min="14150" max="14150" width="0.85546875" style="115" customWidth="1"/>
    <col min="14151" max="14153" width="0.85546875" style="115"/>
    <col min="14154" max="14154" width="0.85546875" style="115" customWidth="1"/>
    <col min="14155" max="14166" width="0.85546875" style="115"/>
    <col min="14167" max="14168" width="0.85546875" style="115" customWidth="1"/>
    <col min="14169" max="14405" width="0.85546875" style="115"/>
    <col min="14406" max="14406" width="0.85546875" style="115" customWidth="1"/>
    <col min="14407" max="14409" width="0.85546875" style="115"/>
    <col min="14410" max="14410" width="0.85546875" style="115" customWidth="1"/>
    <col min="14411" max="14422" width="0.85546875" style="115"/>
    <col min="14423" max="14424" width="0.85546875" style="115" customWidth="1"/>
    <col min="14425" max="14661" width="0.85546875" style="115"/>
    <col min="14662" max="14662" width="0.85546875" style="115" customWidth="1"/>
    <col min="14663" max="14665" width="0.85546875" style="115"/>
    <col min="14666" max="14666" width="0.85546875" style="115" customWidth="1"/>
    <col min="14667" max="14678" width="0.85546875" style="115"/>
    <col min="14679" max="14680" width="0.85546875" style="115" customWidth="1"/>
    <col min="14681" max="14917" width="0.85546875" style="115"/>
    <col min="14918" max="14918" width="0.85546875" style="115" customWidth="1"/>
    <col min="14919" max="14921" width="0.85546875" style="115"/>
    <col min="14922" max="14922" width="0.85546875" style="115" customWidth="1"/>
    <col min="14923" max="14934" width="0.85546875" style="115"/>
    <col min="14935" max="14936" width="0.85546875" style="115" customWidth="1"/>
    <col min="14937" max="15173" width="0.85546875" style="115"/>
    <col min="15174" max="15174" width="0.85546875" style="115" customWidth="1"/>
    <col min="15175" max="15177" width="0.85546875" style="115"/>
    <col min="15178" max="15178" width="0.85546875" style="115" customWidth="1"/>
    <col min="15179" max="15190" width="0.85546875" style="115"/>
    <col min="15191" max="15192" width="0.85546875" style="115" customWidth="1"/>
    <col min="15193" max="15429" width="0.85546875" style="115"/>
    <col min="15430" max="15430" width="0.85546875" style="115" customWidth="1"/>
    <col min="15431" max="15433" width="0.85546875" style="115"/>
    <col min="15434" max="15434" width="0.85546875" style="115" customWidth="1"/>
    <col min="15435" max="15446" width="0.85546875" style="115"/>
    <col min="15447" max="15448" width="0.85546875" style="115" customWidth="1"/>
    <col min="15449" max="15685" width="0.85546875" style="115"/>
    <col min="15686" max="15686" width="0.85546875" style="115" customWidth="1"/>
    <col min="15687" max="15689" width="0.85546875" style="115"/>
    <col min="15690" max="15690" width="0.85546875" style="115" customWidth="1"/>
    <col min="15691" max="15702" width="0.85546875" style="115"/>
    <col min="15703" max="15704" width="0.85546875" style="115" customWidth="1"/>
    <col min="15705" max="15941" width="0.85546875" style="115"/>
    <col min="15942" max="15942" width="0.85546875" style="115" customWidth="1"/>
    <col min="15943" max="15945" width="0.85546875" style="115"/>
    <col min="15946" max="15946" width="0.85546875" style="115" customWidth="1"/>
    <col min="15947" max="15958" width="0.85546875" style="115"/>
    <col min="15959" max="15960" width="0.85546875" style="115" customWidth="1"/>
    <col min="15961" max="16197" width="0.85546875" style="115"/>
    <col min="16198" max="16198" width="0.85546875" style="115" customWidth="1"/>
    <col min="16199" max="16201" width="0.85546875" style="115"/>
    <col min="16202" max="16202" width="0.85546875" style="115" customWidth="1"/>
    <col min="16203" max="16214" width="0.85546875" style="115"/>
    <col min="16215" max="16216" width="0.85546875" style="115" customWidth="1"/>
    <col min="16217" max="16384" width="0.85546875" style="115"/>
  </cols>
  <sheetData>
    <row r="1" spans="1:105" s="114" customFormat="1" ht="12.75" x14ac:dyDescent="0.2">
      <c r="BQ1" s="114" t="s">
        <v>250</v>
      </c>
    </row>
    <row r="2" spans="1:105" s="114" customFormat="1" ht="39.75" customHeight="1" x14ac:dyDescent="0.2">
      <c r="BQ2" s="318" t="s">
        <v>1233</v>
      </c>
      <c r="BR2" s="318"/>
      <c r="BS2" s="318"/>
      <c r="BT2" s="318"/>
      <c r="BU2" s="318"/>
      <c r="BV2" s="318"/>
      <c r="BW2" s="318"/>
      <c r="BX2" s="318"/>
      <c r="BY2" s="318"/>
      <c r="BZ2" s="318"/>
      <c r="CA2" s="318"/>
      <c r="CB2" s="318"/>
      <c r="CC2" s="318"/>
      <c r="CD2" s="318"/>
      <c r="CE2" s="318"/>
      <c r="CF2" s="318"/>
      <c r="CG2" s="318"/>
      <c r="CH2" s="318"/>
      <c r="CI2" s="318"/>
      <c r="CJ2" s="318"/>
      <c r="CK2" s="318"/>
      <c r="CL2" s="318"/>
      <c r="CM2" s="318"/>
      <c r="CN2" s="318"/>
      <c r="CO2" s="318"/>
      <c r="CP2" s="318"/>
      <c r="CQ2" s="318"/>
      <c r="CR2" s="318"/>
      <c r="CS2" s="318"/>
      <c r="CT2" s="318"/>
      <c r="CU2" s="318"/>
      <c r="CV2" s="318"/>
      <c r="CW2" s="318"/>
      <c r="CX2" s="318"/>
      <c r="CY2" s="318"/>
      <c r="CZ2" s="318"/>
      <c r="DA2" s="318"/>
    </row>
    <row r="3" spans="1:105" ht="3" customHeight="1" x14ac:dyDescent="0.25"/>
    <row r="4" spans="1:105" s="116" customFormat="1" ht="24" customHeight="1" x14ac:dyDescent="0.2">
      <c r="BQ4" s="319" t="s">
        <v>1234</v>
      </c>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row>
    <row r="6" spans="1:105" x14ac:dyDescent="0.25">
      <c r="DA6" s="117" t="s">
        <v>1235</v>
      </c>
    </row>
    <row r="8" spans="1:105" s="118" customFormat="1" ht="16.5" x14ac:dyDescent="0.25">
      <c r="A8" s="320" t="s">
        <v>265</v>
      </c>
      <c r="B8" s="320"/>
      <c r="C8" s="320"/>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c r="CZ8" s="320"/>
      <c r="DA8" s="320"/>
    </row>
    <row r="9" spans="1:105" s="118" customFormat="1" ht="6" customHeight="1" x14ac:dyDescent="0.25">
      <c r="A9" s="119"/>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19"/>
      <c r="BQ9" s="119"/>
      <c r="BR9" s="119"/>
      <c r="BS9" s="119"/>
      <c r="BT9" s="119"/>
      <c r="BU9" s="119"/>
      <c r="BV9" s="119"/>
      <c r="BW9" s="119"/>
      <c r="BX9" s="119"/>
      <c r="BY9" s="119"/>
      <c r="BZ9" s="119"/>
      <c r="CA9" s="119"/>
      <c r="CB9" s="119"/>
      <c r="CC9" s="119"/>
      <c r="CD9" s="119"/>
      <c r="CE9" s="119"/>
      <c r="CF9" s="119"/>
      <c r="CG9" s="119"/>
      <c r="CH9" s="119"/>
      <c r="CI9" s="119"/>
      <c r="CJ9" s="119"/>
      <c r="CK9" s="119"/>
      <c r="CL9" s="119"/>
      <c r="CM9" s="119"/>
      <c r="CN9" s="119"/>
      <c r="CO9" s="119"/>
      <c r="CP9" s="119"/>
      <c r="CQ9" s="119"/>
      <c r="CR9" s="119"/>
      <c r="CS9" s="119"/>
      <c r="CT9" s="119"/>
      <c r="CU9" s="119"/>
      <c r="CV9" s="119"/>
      <c r="CW9" s="119"/>
      <c r="CX9" s="119"/>
      <c r="CY9" s="119"/>
      <c r="CZ9" s="119"/>
      <c r="DA9" s="119"/>
    </row>
    <row r="10" spans="1:105" s="118" customFormat="1" ht="48" customHeight="1" x14ac:dyDescent="0.25">
      <c r="A10" s="321" t="s">
        <v>1240</v>
      </c>
      <c r="B10" s="320"/>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row>
    <row r="12" spans="1:105" s="114" customFormat="1" ht="145.5" customHeight="1" x14ac:dyDescent="0.2">
      <c r="A12" s="322"/>
      <c r="B12" s="322"/>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c r="AD12" s="322"/>
      <c r="AE12" s="322"/>
      <c r="AF12" s="322"/>
      <c r="AG12" s="322"/>
      <c r="AH12" s="322"/>
      <c r="AI12" s="322"/>
      <c r="AJ12" s="322"/>
      <c r="AK12" s="322"/>
      <c r="AL12" s="322"/>
      <c r="AM12" s="323"/>
      <c r="AN12" s="324" t="s">
        <v>1241</v>
      </c>
      <c r="AO12" s="325"/>
      <c r="AP12" s="325"/>
      <c r="AQ12" s="325"/>
      <c r="AR12" s="325"/>
      <c r="AS12" s="325"/>
      <c r="AT12" s="325"/>
      <c r="AU12" s="325"/>
      <c r="AV12" s="325"/>
      <c r="AW12" s="325"/>
      <c r="AX12" s="325"/>
      <c r="AY12" s="325"/>
      <c r="AZ12" s="325"/>
      <c r="BA12" s="325"/>
      <c r="BB12" s="325"/>
      <c r="BC12" s="325"/>
      <c r="BD12" s="325"/>
      <c r="BE12" s="325"/>
      <c r="BF12" s="325"/>
      <c r="BG12" s="325"/>
      <c r="BH12" s="325"/>
      <c r="BI12" s="326"/>
      <c r="BJ12" s="324" t="s">
        <v>1242</v>
      </c>
      <c r="BK12" s="325"/>
      <c r="BL12" s="325"/>
      <c r="BM12" s="325"/>
      <c r="BN12" s="325"/>
      <c r="BO12" s="325"/>
      <c r="BP12" s="325"/>
      <c r="BQ12" s="325"/>
      <c r="BR12" s="325"/>
      <c r="BS12" s="325"/>
      <c r="BT12" s="325"/>
      <c r="BU12" s="325"/>
      <c r="BV12" s="325"/>
      <c r="BW12" s="325"/>
      <c r="BX12" s="325"/>
      <c r="BY12" s="325"/>
      <c r="BZ12" s="325"/>
      <c r="CA12" s="325"/>
      <c r="CB12" s="325"/>
      <c r="CC12" s="325"/>
      <c r="CD12" s="325"/>
      <c r="CE12" s="326"/>
      <c r="CF12" s="324" t="s">
        <v>1243</v>
      </c>
      <c r="CG12" s="325"/>
      <c r="CH12" s="325"/>
      <c r="CI12" s="325"/>
      <c r="CJ12" s="325"/>
      <c r="CK12" s="325"/>
      <c r="CL12" s="325"/>
      <c r="CM12" s="325"/>
      <c r="CN12" s="325"/>
      <c r="CO12" s="325"/>
      <c r="CP12" s="325"/>
      <c r="CQ12" s="325"/>
      <c r="CR12" s="325"/>
      <c r="CS12" s="325"/>
      <c r="CT12" s="325"/>
      <c r="CU12" s="325"/>
      <c r="CV12" s="325"/>
      <c r="CW12" s="325"/>
      <c r="CX12" s="325"/>
      <c r="CY12" s="325"/>
      <c r="CZ12" s="325"/>
      <c r="DA12" s="325"/>
    </row>
    <row r="13" spans="1:105" s="114" customFormat="1" ht="27.75" customHeight="1" x14ac:dyDescent="0.2">
      <c r="A13" s="313" t="s">
        <v>202</v>
      </c>
      <c r="B13" s="313"/>
      <c r="C13" s="313"/>
      <c r="D13" s="313"/>
      <c r="E13" s="313"/>
      <c r="F13" s="314" t="s">
        <v>260</v>
      </c>
      <c r="G13" s="314"/>
      <c r="H13" s="314"/>
      <c r="I13" s="314"/>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5" t="s">
        <v>10</v>
      </c>
      <c r="AO13" s="316"/>
      <c r="AP13" s="316"/>
      <c r="AQ13" s="316"/>
      <c r="AR13" s="316"/>
      <c r="AS13" s="316"/>
      <c r="AT13" s="316"/>
      <c r="AU13" s="316"/>
      <c r="AV13" s="316"/>
      <c r="AW13" s="316"/>
      <c r="AX13" s="316"/>
      <c r="AY13" s="316"/>
      <c r="AZ13" s="316"/>
      <c r="BA13" s="316"/>
      <c r="BB13" s="316"/>
      <c r="BC13" s="316"/>
      <c r="BD13" s="316"/>
      <c r="BE13" s="316"/>
      <c r="BF13" s="316"/>
      <c r="BG13" s="316"/>
      <c r="BH13" s="316"/>
      <c r="BI13" s="317"/>
      <c r="BJ13" s="315" t="s">
        <v>10</v>
      </c>
      <c r="BK13" s="316"/>
      <c r="BL13" s="316"/>
      <c r="BM13" s="316"/>
      <c r="BN13" s="316"/>
      <c r="BO13" s="316"/>
      <c r="BP13" s="316"/>
      <c r="BQ13" s="316"/>
      <c r="BR13" s="316"/>
      <c r="BS13" s="316"/>
      <c r="BT13" s="316"/>
      <c r="BU13" s="316"/>
      <c r="BV13" s="316"/>
      <c r="BW13" s="316"/>
      <c r="BX13" s="316"/>
      <c r="BY13" s="316"/>
      <c r="BZ13" s="316"/>
      <c r="CA13" s="316"/>
      <c r="CB13" s="316"/>
      <c r="CC13" s="316"/>
      <c r="CD13" s="316"/>
      <c r="CE13" s="317"/>
      <c r="CF13" s="315" t="s">
        <v>10</v>
      </c>
      <c r="CG13" s="316"/>
      <c r="CH13" s="316"/>
      <c r="CI13" s="316"/>
      <c r="CJ13" s="316"/>
      <c r="CK13" s="316"/>
      <c r="CL13" s="316"/>
      <c r="CM13" s="316"/>
      <c r="CN13" s="316"/>
      <c r="CO13" s="316"/>
      <c r="CP13" s="316"/>
      <c r="CQ13" s="316"/>
      <c r="CR13" s="316"/>
      <c r="CS13" s="316"/>
      <c r="CT13" s="316"/>
      <c r="CU13" s="316"/>
      <c r="CV13" s="316"/>
      <c r="CW13" s="316"/>
      <c r="CX13" s="316"/>
      <c r="CY13" s="316"/>
      <c r="CZ13" s="316"/>
      <c r="DA13" s="317"/>
    </row>
    <row r="14" spans="1:105" s="114" customFormat="1" ht="15" customHeight="1" x14ac:dyDescent="0.2">
      <c r="A14" s="313"/>
      <c r="B14" s="313"/>
      <c r="C14" s="313"/>
      <c r="D14" s="313"/>
      <c r="E14" s="313"/>
      <c r="F14" s="314" t="s">
        <v>258</v>
      </c>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5" t="s">
        <v>10</v>
      </c>
      <c r="AO14" s="316"/>
      <c r="AP14" s="316"/>
      <c r="AQ14" s="316"/>
      <c r="AR14" s="316"/>
      <c r="AS14" s="316"/>
      <c r="AT14" s="316"/>
      <c r="AU14" s="316"/>
      <c r="AV14" s="316"/>
      <c r="AW14" s="316"/>
      <c r="AX14" s="316"/>
      <c r="AY14" s="316"/>
      <c r="AZ14" s="316"/>
      <c r="BA14" s="316"/>
      <c r="BB14" s="316"/>
      <c r="BC14" s="316"/>
      <c r="BD14" s="316"/>
      <c r="BE14" s="316"/>
      <c r="BF14" s="316"/>
      <c r="BG14" s="316"/>
      <c r="BH14" s="316"/>
      <c r="BI14" s="317"/>
      <c r="BJ14" s="315" t="s">
        <v>10</v>
      </c>
      <c r="BK14" s="316"/>
      <c r="BL14" s="316"/>
      <c r="BM14" s="316"/>
      <c r="BN14" s="316"/>
      <c r="BO14" s="316"/>
      <c r="BP14" s="316"/>
      <c r="BQ14" s="316"/>
      <c r="BR14" s="316"/>
      <c r="BS14" s="316"/>
      <c r="BT14" s="316"/>
      <c r="BU14" s="316"/>
      <c r="BV14" s="316"/>
      <c r="BW14" s="316"/>
      <c r="BX14" s="316"/>
      <c r="BY14" s="316"/>
      <c r="BZ14" s="316"/>
      <c r="CA14" s="316"/>
      <c r="CB14" s="316"/>
      <c r="CC14" s="316"/>
      <c r="CD14" s="316"/>
      <c r="CE14" s="317"/>
      <c r="CF14" s="315" t="s">
        <v>10</v>
      </c>
      <c r="CG14" s="316"/>
      <c r="CH14" s="316"/>
      <c r="CI14" s="316"/>
      <c r="CJ14" s="316"/>
      <c r="CK14" s="316"/>
      <c r="CL14" s="316"/>
      <c r="CM14" s="316"/>
      <c r="CN14" s="316"/>
      <c r="CO14" s="316"/>
      <c r="CP14" s="316"/>
      <c r="CQ14" s="316"/>
      <c r="CR14" s="316"/>
      <c r="CS14" s="316"/>
      <c r="CT14" s="316"/>
      <c r="CU14" s="316"/>
      <c r="CV14" s="316"/>
      <c r="CW14" s="316"/>
      <c r="CX14" s="316"/>
      <c r="CY14" s="316"/>
      <c r="CZ14" s="316"/>
      <c r="DA14" s="317"/>
    </row>
    <row r="15" spans="1:105" s="114" customFormat="1" ht="15" customHeight="1" x14ac:dyDescent="0.2">
      <c r="A15" s="313"/>
      <c r="B15" s="313"/>
      <c r="C15" s="313"/>
      <c r="D15" s="313"/>
      <c r="E15" s="313"/>
      <c r="F15" s="314" t="s">
        <v>257</v>
      </c>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5" t="s">
        <v>10</v>
      </c>
      <c r="AO15" s="316"/>
      <c r="AP15" s="316"/>
      <c r="AQ15" s="316"/>
      <c r="AR15" s="316"/>
      <c r="AS15" s="316"/>
      <c r="AT15" s="316"/>
      <c r="AU15" s="316"/>
      <c r="AV15" s="316"/>
      <c r="AW15" s="316"/>
      <c r="AX15" s="316"/>
      <c r="AY15" s="316"/>
      <c r="AZ15" s="316"/>
      <c r="BA15" s="316"/>
      <c r="BB15" s="316"/>
      <c r="BC15" s="316"/>
      <c r="BD15" s="316"/>
      <c r="BE15" s="316"/>
      <c r="BF15" s="316"/>
      <c r="BG15" s="316"/>
      <c r="BH15" s="316"/>
      <c r="BI15" s="317"/>
      <c r="BJ15" s="315" t="s">
        <v>10</v>
      </c>
      <c r="BK15" s="316"/>
      <c r="BL15" s="316"/>
      <c r="BM15" s="316"/>
      <c r="BN15" s="316"/>
      <c r="BO15" s="316"/>
      <c r="BP15" s="316"/>
      <c r="BQ15" s="316"/>
      <c r="BR15" s="316"/>
      <c r="BS15" s="316"/>
      <c r="BT15" s="316"/>
      <c r="BU15" s="316"/>
      <c r="BV15" s="316"/>
      <c r="BW15" s="316"/>
      <c r="BX15" s="316"/>
      <c r="BY15" s="316"/>
      <c r="BZ15" s="316"/>
      <c r="CA15" s="316"/>
      <c r="CB15" s="316"/>
      <c r="CC15" s="316"/>
      <c r="CD15" s="316"/>
      <c r="CE15" s="317"/>
      <c r="CF15" s="315" t="s">
        <v>10</v>
      </c>
      <c r="CG15" s="316"/>
      <c r="CH15" s="316"/>
      <c r="CI15" s="316"/>
      <c r="CJ15" s="316"/>
      <c r="CK15" s="316"/>
      <c r="CL15" s="316"/>
      <c r="CM15" s="316"/>
      <c r="CN15" s="316"/>
      <c r="CO15" s="316"/>
      <c r="CP15" s="316"/>
      <c r="CQ15" s="316"/>
      <c r="CR15" s="316"/>
      <c r="CS15" s="316"/>
      <c r="CT15" s="316"/>
      <c r="CU15" s="316"/>
      <c r="CV15" s="316"/>
      <c r="CW15" s="316"/>
      <c r="CX15" s="316"/>
      <c r="CY15" s="316"/>
      <c r="CZ15" s="316"/>
      <c r="DA15" s="317"/>
    </row>
    <row r="16" spans="1:105" s="114" customFormat="1" ht="15" customHeight="1" x14ac:dyDescent="0.2">
      <c r="A16" s="313"/>
      <c r="B16" s="313"/>
      <c r="C16" s="313"/>
      <c r="D16" s="313"/>
      <c r="E16" s="313"/>
      <c r="F16" s="314" t="s">
        <v>256</v>
      </c>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5" t="s">
        <v>10</v>
      </c>
      <c r="AO16" s="316"/>
      <c r="AP16" s="316"/>
      <c r="AQ16" s="316"/>
      <c r="AR16" s="316"/>
      <c r="AS16" s="316"/>
      <c r="AT16" s="316"/>
      <c r="AU16" s="316"/>
      <c r="AV16" s="316"/>
      <c r="AW16" s="316"/>
      <c r="AX16" s="316"/>
      <c r="AY16" s="316"/>
      <c r="AZ16" s="316"/>
      <c r="BA16" s="316"/>
      <c r="BB16" s="316"/>
      <c r="BC16" s="316"/>
      <c r="BD16" s="316"/>
      <c r="BE16" s="316"/>
      <c r="BF16" s="316"/>
      <c r="BG16" s="316"/>
      <c r="BH16" s="316"/>
      <c r="BI16" s="317"/>
      <c r="BJ16" s="315" t="s">
        <v>10</v>
      </c>
      <c r="BK16" s="316"/>
      <c r="BL16" s="316"/>
      <c r="BM16" s="316"/>
      <c r="BN16" s="316"/>
      <c r="BO16" s="316"/>
      <c r="BP16" s="316"/>
      <c r="BQ16" s="316"/>
      <c r="BR16" s="316"/>
      <c r="BS16" s="316"/>
      <c r="BT16" s="316"/>
      <c r="BU16" s="316"/>
      <c r="BV16" s="316"/>
      <c r="BW16" s="316"/>
      <c r="BX16" s="316"/>
      <c r="BY16" s="316"/>
      <c r="BZ16" s="316"/>
      <c r="CA16" s="316"/>
      <c r="CB16" s="316"/>
      <c r="CC16" s="316"/>
      <c r="CD16" s="316"/>
      <c r="CE16" s="317"/>
      <c r="CF16" s="315" t="s">
        <v>10</v>
      </c>
      <c r="CG16" s="316"/>
      <c r="CH16" s="316"/>
      <c r="CI16" s="316"/>
      <c r="CJ16" s="316"/>
      <c r="CK16" s="316"/>
      <c r="CL16" s="316"/>
      <c r="CM16" s="316"/>
      <c r="CN16" s="316"/>
      <c r="CO16" s="316"/>
      <c r="CP16" s="316"/>
      <c r="CQ16" s="316"/>
      <c r="CR16" s="316"/>
      <c r="CS16" s="316"/>
      <c r="CT16" s="316"/>
      <c r="CU16" s="316"/>
      <c r="CV16" s="316"/>
      <c r="CW16" s="316"/>
      <c r="CX16" s="316"/>
      <c r="CY16" s="316"/>
      <c r="CZ16" s="316"/>
      <c r="DA16" s="317"/>
    </row>
    <row r="17" spans="1:105" s="114" customFormat="1" ht="27.75" customHeight="1" x14ac:dyDescent="0.2">
      <c r="A17" s="313" t="s">
        <v>212</v>
      </c>
      <c r="B17" s="313"/>
      <c r="C17" s="313"/>
      <c r="D17" s="313"/>
      <c r="E17" s="313"/>
      <c r="F17" s="314" t="s">
        <v>259</v>
      </c>
      <c r="G17" s="314"/>
      <c r="H17" s="314"/>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5" t="s">
        <v>10</v>
      </c>
      <c r="AO17" s="316"/>
      <c r="AP17" s="316"/>
      <c r="AQ17" s="316"/>
      <c r="AR17" s="316"/>
      <c r="AS17" s="316"/>
      <c r="AT17" s="316"/>
      <c r="AU17" s="316"/>
      <c r="AV17" s="316"/>
      <c r="AW17" s="316"/>
      <c r="AX17" s="316"/>
      <c r="AY17" s="316"/>
      <c r="AZ17" s="316"/>
      <c r="BA17" s="316"/>
      <c r="BB17" s="316"/>
      <c r="BC17" s="316"/>
      <c r="BD17" s="316"/>
      <c r="BE17" s="316"/>
      <c r="BF17" s="316"/>
      <c r="BG17" s="316"/>
      <c r="BH17" s="316"/>
      <c r="BI17" s="317"/>
      <c r="BJ17" s="315" t="s">
        <v>10</v>
      </c>
      <c r="BK17" s="316"/>
      <c r="BL17" s="316"/>
      <c r="BM17" s="316"/>
      <c r="BN17" s="316"/>
      <c r="BO17" s="316"/>
      <c r="BP17" s="316"/>
      <c r="BQ17" s="316"/>
      <c r="BR17" s="316"/>
      <c r="BS17" s="316"/>
      <c r="BT17" s="316"/>
      <c r="BU17" s="316"/>
      <c r="BV17" s="316"/>
      <c r="BW17" s="316"/>
      <c r="BX17" s="316"/>
      <c r="BY17" s="316"/>
      <c r="BZ17" s="316"/>
      <c r="CA17" s="316"/>
      <c r="CB17" s="316"/>
      <c r="CC17" s="316"/>
      <c r="CD17" s="316"/>
      <c r="CE17" s="317"/>
      <c r="CF17" s="315" t="s">
        <v>10</v>
      </c>
      <c r="CG17" s="316"/>
      <c r="CH17" s="316"/>
      <c r="CI17" s="316"/>
      <c r="CJ17" s="316"/>
      <c r="CK17" s="316"/>
      <c r="CL17" s="316"/>
      <c r="CM17" s="316"/>
      <c r="CN17" s="316"/>
      <c r="CO17" s="316"/>
      <c r="CP17" s="316"/>
      <c r="CQ17" s="316"/>
      <c r="CR17" s="316"/>
      <c r="CS17" s="316"/>
      <c r="CT17" s="316"/>
      <c r="CU17" s="316"/>
      <c r="CV17" s="316"/>
      <c r="CW17" s="316"/>
      <c r="CX17" s="316"/>
      <c r="CY17" s="316"/>
      <c r="CZ17" s="316"/>
      <c r="DA17" s="317"/>
    </row>
    <row r="18" spans="1:105" s="114" customFormat="1" ht="15" customHeight="1" x14ac:dyDescent="0.2">
      <c r="A18" s="313"/>
      <c r="B18" s="313"/>
      <c r="C18" s="313"/>
      <c r="D18" s="313"/>
      <c r="E18" s="313"/>
      <c r="F18" s="314" t="s">
        <v>258</v>
      </c>
      <c r="G18" s="314"/>
      <c r="H18" s="314"/>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5" t="s">
        <v>10</v>
      </c>
      <c r="AO18" s="316"/>
      <c r="AP18" s="316"/>
      <c r="AQ18" s="316"/>
      <c r="AR18" s="316"/>
      <c r="AS18" s="316"/>
      <c r="AT18" s="316"/>
      <c r="AU18" s="316"/>
      <c r="AV18" s="316"/>
      <c r="AW18" s="316"/>
      <c r="AX18" s="316"/>
      <c r="AY18" s="316"/>
      <c r="AZ18" s="316"/>
      <c r="BA18" s="316"/>
      <c r="BB18" s="316"/>
      <c r="BC18" s="316"/>
      <c r="BD18" s="316"/>
      <c r="BE18" s="316"/>
      <c r="BF18" s="316"/>
      <c r="BG18" s="316"/>
      <c r="BH18" s="316"/>
      <c r="BI18" s="317"/>
      <c r="BJ18" s="315" t="s">
        <v>10</v>
      </c>
      <c r="BK18" s="316"/>
      <c r="BL18" s="316"/>
      <c r="BM18" s="316"/>
      <c r="BN18" s="316"/>
      <c r="BO18" s="316"/>
      <c r="BP18" s="316"/>
      <c r="BQ18" s="316"/>
      <c r="BR18" s="316"/>
      <c r="BS18" s="316"/>
      <c r="BT18" s="316"/>
      <c r="BU18" s="316"/>
      <c r="BV18" s="316"/>
      <c r="BW18" s="316"/>
      <c r="BX18" s="316"/>
      <c r="BY18" s="316"/>
      <c r="BZ18" s="316"/>
      <c r="CA18" s="316"/>
      <c r="CB18" s="316"/>
      <c r="CC18" s="316"/>
      <c r="CD18" s="316"/>
      <c r="CE18" s="317"/>
      <c r="CF18" s="315" t="s">
        <v>10</v>
      </c>
      <c r="CG18" s="316"/>
      <c r="CH18" s="316"/>
      <c r="CI18" s="316"/>
      <c r="CJ18" s="316"/>
      <c r="CK18" s="316"/>
      <c r="CL18" s="316"/>
      <c r="CM18" s="316"/>
      <c r="CN18" s="316"/>
      <c r="CO18" s="316"/>
      <c r="CP18" s="316"/>
      <c r="CQ18" s="316"/>
      <c r="CR18" s="316"/>
      <c r="CS18" s="316"/>
      <c r="CT18" s="316"/>
      <c r="CU18" s="316"/>
      <c r="CV18" s="316"/>
      <c r="CW18" s="316"/>
      <c r="CX18" s="316"/>
      <c r="CY18" s="316"/>
      <c r="CZ18" s="316"/>
      <c r="DA18" s="317"/>
    </row>
    <row r="19" spans="1:105" s="114" customFormat="1" ht="15" customHeight="1" x14ac:dyDescent="0.2">
      <c r="A19" s="313"/>
      <c r="B19" s="313"/>
      <c r="C19" s="313"/>
      <c r="D19" s="313"/>
      <c r="E19" s="313"/>
      <c r="F19" s="314" t="s">
        <v>257</v>
      </c>
      <c r="G19" s="314"/>
      <c r="H19" s="314"/>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5" t="s">
        <v>10</v>
      </c>
      <c r="AO19" s="316"/>
      <c r="AP19" s="316"/>
      <c r="AQ19" s="316"/>
      <c r="AR19" s="316"/>
      <c r="AS19" s="316"/>
      <c r="AT19" s="316"/>
      <c r="AU19" s="316"/>
      <c r="AV19" s="316"/>
      <c r="AW19" s="316"/>
      <c r="AX19" s="316"/>
      <c r="AY19" s="316"/>
      <c r="AZ19" s="316"/>
      <c r="BA19" s="316"/>
      <c r="BB19" s="316"/>
      <c r="BC19" s="316"/>
      <c r="BD19" s="316"/>
      <c r="BE19" s="316"/>
      <c r="BF19" s="316"/>
      <c r="BG19" s="316"/>
      <c r="BH19" s="316"/>
      <c r="BI19" s="317"/>
      <c r="BJ19" s="315" t="s">
        <v>10</v>
      </c>
      <c r="BK19" s="316"/>
      <c r="BL19" s="316"/>
      <c r="BM19" s="316"/>
      <c r="BN19" s="316"/>
      <c r="BO19" s="316"/>
      <c r="BP19" s="316"/>
      <c r="BQ19" s="316"/>
      <c r="BR19" s="316"/>
      <c r="BS19" s="316"/>
      <c r="BT19" s="316"/>
      <c r="BU19" s="316"/>
      <c r="BV19" s="316"/>
      <c r="BW19" s="316"/>
      <c r="BX19" s="316"/>
      <c r="BY19" s="316"/>
      <c r="BZ19" s="316"/>
      <c r="CA19" s="316"/>
      <c r="CB19" s="316"/>
      <c r="CC19" s="316"/>
      <c r="CD19" s="316"/>
      <c r="CE19" s="317"/>
      <c r="CF19" s="315" t="s">
        <v>10</v>
      </c>
      <c r="CG19" s="316"/>
      <c r="CH19" s="316"/>
      <c r="CI19" s="316"/>
      <c r="CJ19" s="316"/>
      <c r="CK19" s="316"/>
      <c r="CL19" s="316"/>
      <c r="CM19" s="316"/>
      <c r="CN19" s="316"/>
      <c r="CO19" s="316"/>
      <c r="CP19" s="316"/>
      <c r="CQ19" s="316"/>
      <c r="CR19" s="316"/>
      <c r="CS19" s="316"/>
      <c r="CT19" s="316"/>
      <c r="CU19" s="316"/>
      <c r="CV19" s="316"/>
      <c r="CW19" s="316"/>
      <c r="CX19" s="316"/>
      <c r="CY19" s="316"/>
      <c r="CZ19" s="316"/>
      <c r="DA19" s="317"/>
    </row>
    <row r="20" spans="1:105" s="114" customFormat="1" ht="15" customHeight="1" x14ac:dyDescent="0.2">
      <c r="A20" s="313"/>
      <c r="B20" s="313"/>
      <c r="C20" s="313"/>
      <c r="D20" s="313"/>
      <c r="E20" s="313"/>
      <c r="F20" s="314" t="s">
        <v>256</v>
      </c>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5" t="s">
        <v>10</v>
      </c>
      <c r="AO20" s="316"/>
      <c r="AP20" s="316"/>
      <c r="AQ20" s="316"/>
      <c r="AR20" s="316"/>
      <c r="AS20" s="316"/>
      <c r="AT20" s="316"/>
      <c r="AU20" s="316"/>
      <c r="AV20" s="316"/>
      <c r="AW20" s="316"/>
      <c r="AX20" s="316"/>
      <c r="AY20" s="316"/>
      <c r="AZ20" s="316"/>
      <c r="BA20" s="316"/>
      <c r="BB20" s="316"/>
      <c r="BC20" s="316"/>
      <c r="BD20" s="316"/>
      <c r="BE20" s="316"/>
      <c r="BF20" s="316"/>
      <c r="BG20" s="316"/>
      <c r="BH20" s="316"/>
      <c r="BI20" s="317"/>
      <c r="BJ20" s="315" t="s">
        <v>10</v>
      </c>
      <c r="BK20" s="316"/>
      <c r="BL20" s="316"/>
      <c r="BM20" s="316"/>
      <c r="BN20" s="316"/>
      <c r="BO20" s="316"/>
      <c r="BP20" s="316"/>
      <c r="BQ20" s="316"/>
      <c r="BR20" s="316"/>
      <c r="BS20" s="316"/>
      <c r="BT20" s="316"/>
      <c r="BU20" s="316"/>
      <c r="BV20" s="316"/>
      <c r="BW20" s="316"/>
      <c r="BX20" s="316"/>
      <c r="BY20" s="316"/>
      <c r="BZ20" s="316"/>
      <c r="CA20" s="316"/>
      <c r="CB20" s="316"/>
      <c r="CC20" s="316"/>
      <c r="CD20" s="316"/>
      <c r="CE20" s="317"/>
      <c r="CF20" s="315" t="s">
        <v>10</v>
      </c>
      <c r="CG20" s="316"/>
      <c r="CH20" s="316"/>
      <c r="CI20" s="316"/>
      <c r="CJ20" s="316"/>
      <c r="CK20" s="316"/>
      <c r="CL20" s="316"/>
      <c r="CM20" s="316"/>
      <c r="CN20" s="316"/>
      <c r="CO20" s="316"/>
      <c r="CP20" s="316"/>
      <c r="CQ20" s="316"/>
      <c r="CR20" s="316"/>
      <c r="CS20" s="316"/>
      <c r="CT20" s="316"/>
      <c r="CU20" s="316"/>
      <c r="CV20" s="316"/>
      <c r="CW20" s="316"/>
      <c r="CX20" s="316"/>
      <c r="CY20" s="316"/>
      <c r="CZ20" s="316"/>
      <c r="DA20" s="317"/>
    </row>
  </sheetData>
  <mergeCells count="48">
    <mergeCell ref="BQ2:DA2"/>
    <mergeCell ref="BQ4:DA4"/>
    <mergeCell ref="A8:DA8"/>
    <mergeCell ref="A10:DA10"/>
    <mergeCell ref="A12:AM12"/>
    <mergeCell ref="AN12:BI12"/>
    <mergeCell ref="BJ12:CE12"/>
    <mergeCell ref="CF12:DA12"/>
    <mergeCell ref="A14:E14"/>
    <mergeCell ref="F14:AM14"/>
    <mergeCell ref="AN14:BI14"/>
    <mergeCell ref="BJ14:CE14"/>
    <mergeCell ref="CF14:DA14"/>
    <mergeCell ref="A13:E13"/>
    <mergeCell ref="F13:AM13"/>
    <mergeCell ref="AN13:BI13"/>
    <mergeCell ref="BJ13:CE13"/>
    <mergeCell ref="CF13:DA13"/>
    <mergeCell ref="A16:E16"/>
    <mergeCell ref="F16:AM16"/>
    <mergeCell ref="AN16:BI16"/>
    <mergeCell ref="BJ16:CE16"/>
    <mergeCell ref="CF16:DA16"/>
    <mergeCell ref="A15:E15"/>
    <mergeCell ref="F15:AM15"/>
    <mergeCell ref="AN15:BI15"/>
    <mergeCell ref="BJ15:CE15"/>
    <mergeCell ref="CF15:DA15"/>
    <mergeCell ref="A18:E18"/>
    <mergeCell ref="F18:AM18"/>
    <mergeCell ref="AN18:BI18"/>
    <mergeCell ref="BJ18:CE18"/>
    <mergeCell ref="CF18:DA18"/>
    <mergeCell ref="A17:E17"/>
    <mergeCell ref="F17:AM17"/>
    <mergeCell ref="AN17:BI17"/>
    <mergeCell ref="BJ17:CE17"/>
    <mergeCell ref="CF17:DA17"/>
    <mergeCell ref="A20:E20"/>
    <mergeCell ref="F20:AM20"/>
    <mergeCell ref="AN20:BI20"/>
    <mergeCell ref="BJ20:CE20"/>
    <mergeCell ref="CF20:DA20"/>
    <mergeCell ref="A19:E19"/>
    <mergeCell ref="F19:AM19"/>
    <mergeCell ref="AN19:BI19"/>
    <mergeCell ref="BJ19:CE19"/>
    <mergeCell ref="CF19:DA19"/>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8"/>
  <sheetViews>
    <sheetView view="pageBreakPreview" topLeftCell="A13" zoomScaleNormal="100" zoomScaleSheetLayoutView="100" workbookViewId="0">
      <selection activeCell="AH14" sqref="AH14:DA24"/>
    </sheetView>
  </sheetViews>
  <sheetFormatPr defaultColWidth="0.85546875" defaultRowHeight="15.75" x14ac:dyDescent="0.25"/>
  <cols>
    <col min="1" max="69" width="0.85546875" style="115"/>
    <col min="70" max="70" width="0.85546875" style="115" customWidth="1"/>
    <col min="71" max="73" width="0.85546875" style="115"/>
    <col min="74" max="74" width="0.85546875" style="115" customWidth="1"/>
    <col min="75" max="86" width="0.85546875" style="115"/>
    <col min="87" max="88" width="0.85546875" style="115" customWidth="1"/>
    <col min="89" max="325" width="0.85546875" style="115"/>
    <col min="326" max="326" width="0.85546875" style="115" customWidth="1"/>
    <col min="327" max="329" width="0.85546875" style="115"/>
    <col min="330" max="330" width="0.85546875" style="115" customWidth="1"/>
    <col min="331" max="342" width="0.85546875" style="115"/>
    <col min="343" max="344" width="0.85546875" style="115" customWidth="1"/>
    <col min="345" max="581" width="0.85546875" style="115"/>
    <col min="582" max="582" width="0.85546875" style="115" customWidth="1"/>
    <col min="583" max="585" width="0.85546875" style="115"/>
    <col min="586" max="586" width="0.85546875" style="115" customWidth="1"/>
    <col min="587" max="598" width="0.85546875" style="115"/>
    <col min="599" max="600" width="0.85546875" style="115" customWidth="1"/>
    <col min="601" max="837" width="0.85546875" style="115"/>
    <col min="838" max="838" width="0.85546875" style="115" customWidth="1"/>
    <col min="839" max="841" width="0.85546875" style="115"/>
    <col min="842" max="842" width="0.85546875" style="115" customWidth="1"/>
    <col min="843" max="854" width="0.85546875" style="115"/>
    <col min="855" max="856" width="0.85546875" style="115" customWidth="1"/>
    <col min="857" max="1093" width="0.85546875" style="115"/>
    <col min="1094" max="1094" width="0.85546875" style="115" customWidth="1"/>
    <col min="1095" max="1097" width="0.85546875" style="115"/>
    <col min="1098" max="1098" width="0.85546875" style="115" customWidth="1"/>
    <col min="1099" max="1110" width="0.85546875" style="115"/>
    <col min="1111" max="1112" width="0.85546875" style="115" customWidth="1"/>
    <col min="1113" max="1349" width="0.85546875" style="115"/>
    <col min="1350" max="1350" width="0.85546875" style="115" customWidth="1"/>
    <col min="1351" max="1353" width="0.85546875" style="115"/>
    <col min="1354" max="1354" width="0.85546875" style="115" customWidth="1"/>
    <col min="1355" max="1366" width="0.85546875" style="115"/>
    <col min="1367" max="1368" width="0.85546875" style="115" customWidth="1"/>
    <col min="1369" max="1605" width="0.85546875" style="115"/>
    <col min="1606" max="1606" width="0.85546875" style="115" customWidth="1"/>
    <col min="1607" max="1609" width="0.85546875" style="115"/>
    <col min="1610" max="1610" width="0.85546875" style="115" customWidth="1"/>
    <col min="1611" max="1622" width="0.85546875" style="115"/>
    <col min="1623" max="1624" width="0.85546875" style="115" customWidth="1"/>
    <col min="1625" max="1861" width="0.85546875" style="115"/>
    <col min="1862" max="1862" width="0.85546875" style="115" customWidth="1"/>
    <col min="1863" max="1865" width="0.85546875" style="115"/>
    <col min="1866" max="1866" width="0.85546875" style="115" customWidth="1"/>
    <col min="1867" max="1878" width="0.85546875" style="115"/>
    <col min="1879" max="1880" width="0.85546875" style="115" customWidth="1"/>
    <col min="1881" max="2117" width="0.85546875" style="115"/>
    <col min="2118" max="2118" width="0.85546875" style="115" customWidth="1"/>
    <col min="2119" max="2121" width="0.85546875" style="115"/>
    <col min="2122" max="2122" width="0.85546875" style="115" customWidth="1"/>
    <col min="2123" max="2134" width="0.85546875" style="115"/>
    <col min="2135" max="2136" width="0.85546875" style="115" customWidth="1"/>
    <col min="2137" max="2373" width="0.85546875" style="115"/>
    <col min="2374" max="2374" width="0.85546875" style="115" customWidth="1"/>
    <col min="2375" max="2377" width="0.85546875" style="115"/>
    <col min="2378" max="2378" width="0.85546875" style="115" customWidth="1"/>
    <col min="2379" max="2390" width="0.85546875" style="115"/>
    <col min="2391" max="2392" width="0.85546875" style="115" customWidth="1"/>
    <col min="2393" max="2629" width="0.85546875" style="115"/>
    <col min="2630" max="2630" width="0.85546875" style="115" customWidth="1"/>
    <col min="2631" max="2633" width="0.85546875" style="115"/>
    <col min="2634" max="2634" width="0.85546875" style="115" customWidth="1"/>
    <col min="2635" max="2646" width="0.85546875" style="115"/>
    <col min="2647" max="2648" width="0.85546875" style="115" customWidth="1"/>
    <col min="2649" max="2885" width="0.85546875" style="115"/>
    <col min="2886" max="2886" width="0.85546875" style="115" customWidth="1"/>
    <col min="2887" max="2889" width="0.85546875" style="115"/>
    <col min="2890" max="2890" width="0.85546875" style="115" customWidth="1"/>
    <col min="2891" max="2902" width="0.85546875" style="115"/>
    <col min="2903" max="2904" width="0.85546875" style="115" customWidth="1"/>
    <col min="2905" max="3141" width="0.85546875" style="115"/>
    <col min="3142" max="3142" width="0.85546875" style="115" customWidth="1"/>
    <col min="3143" max="3145" width="0.85546875" style="115"/>
    <col min="3146" max="3146" width="0.85546875" style="115" customWidth="1"/>
    <col min="3147" max="3158" width="0.85546875" style="115"/>
    <col min="3159" max="3160" width="0.85546875" style="115" customWidth="1"/>
    <col min="3161" max="3397" width="0.85546875" style="115"/>
    <col min="3398" max="3398" width="0.85546875" style="115" customWidth="1"/>
    <col min="3399" max="3401" width="0.85546875" style="115"/>
    <col min="3402" max="3402" width="0.85546875" style="115" customWidth="1"/>
    <col min="3403" max="3414" width="0.85546875" style="115"/>
    <col min="3415" max="3416" width="0.85546875" style="115" customWidth="1"/>
    <col min="3417" max="3653" width="0.85546875" style="115"/>
    <col min="3654" max="3654" width="0.85546875" style="115" customWidth="1"/>
    <col min="3655" max="3657" width="0.85546875" style="115"/>
    <col min="3658" max="3658" width="0.85546875" style="115" customWidth="1"/>
    <col min="3659" max="3670" width="0.85546875" style="115"/>
    <col min="3671" max="3672" width="0.85546875" style="115" customWidth="1"/>
    <col min="3673" max="3909" width="0.85546875" style="115"/>
    <col min="3910" max="3910" width="0.85546875" style="115" customWidth="1"/>
    <col min="3911" max="3913" width="0.85546875" style="115"/>
    <col min="3914" max="3914" width="0.85546875" style="115" customWidth="1"/>
    <col min="3915" max="3926" width="0.85546875" style="115"/>
    <col min="3927" max="3928" width="0.85546875" style="115" customWidth="1"/>
    <col min="3929" max="4165" width="0.85546875" style="115"/>
    <col min="4166" max="4166" width="0.85546875" style="115" customWidth="1"/>
    <col min="4167" max="4169" width="0.85546875" style="115"/>
    <col min="4170" max="4170" width="0.85546875" style="115" customWidth="1"/>
    <col min="4171" max="4182" width="0.85546875" style="115"/>
    <col min="4183" max="4184" width="0.85546875" style="115" customWidth="1"/>
    <col min="4185" max="4421" width="0.85546875" style="115"/>
    <col min="4422" max="4422" width="0.85546875" style="115" customWidth="1"/>
    <col min="4423" max="4425" width="0.85546875" style="115"/>
    <col min="4426" max="4426" width="0.85546875" style="115" customWidth="1"/>
    <col min="4427" max="4438" width="0.85546875" style="115"/>
    <col min="4439" max="4440" width="0.85546875" style="115" customWidth="1"/>
    <col min="4441" max="4677" width="0.85546875" style="115"/>
    <col min="4678" max="4678" width="0.85546875" style="115" customWidth="1"/>
    <col min="4679" max="4681" width="0.85546875" style="115"/>
    <col min="4682" max="4682" width="0.85546875" style="115" customWidth="1"/>
    <col min="4683" max="4694" width="0.85546875" style="115"/>
    <col min="4695" max="4696" width="0.85546875" style="115" customWidth="1"/>
    <col min="4697" max="4933" width="0.85546875" style="115"/>
    <col min="4934" max="4934" width="0.85546875" style="115" customWidth="1"/>
    <col min="4935" max="4937" width="0.85546875" style="115"/>
    <col min="4938" max="4938" width="0.85546875" style="115" customWidth="1"/>
    <col min="4939" max="4950" width="0.85546875" style="115"/>
    <col min="4951" max="4952" width="0.85546875" style="115" customWidth="1"/>
    <col min="4953" max="5189" width="0.85546875" style="115"/>
    <col min="5190" max="5190" width="0.85546875" style="115" customWidth="1"/>
    <col min="5191" max="5193" width="0.85546875" style="115"/>
    <col min="5194" max="5194" width="0.85546875" style="115" customWidth="1"/>
    <col min="5195" max="5206" width="0.85546875" style="115"/>
    <col min="5207" max="5208" width="0.85546875" style="115" customWidth="1"/>
    <col min="5209" max="5445" width="0.85546875" style="115"/>
    <col min="5446" max="5446" width="0.85546875" style="115" customWidth="1"/>
    <col min="5447" max="5449" width="0.85546875" style="115"/>
    <col min="5450" max="5450" width="0.85546875" style="115" customWidth="1"/>
    <col min="5451" max="5462" width="0.85546875" style="115"/>
    <col min="5463" max="5464" width="0.85546875" style="115" customWidth="1"/>
    <col min="5465" max="5701" width="0.85546875" style="115"/>
    <col min="5702" max="5702" width="0.85546875" style="115" customWidth="1"/>
    <col min="5703" max="5705" width="0.85546875" style="115"/>
    <col min="5706" max="5706" width="0.85546875" style="115" customWidth="1"/>
    <col min="5707" max="5718" width="0.85546875" style="115"/>
    <col min="5719" max="5720" width="0.85546875" style="115" customWidth="1"/>
    <col min="5721" max="5957" width="0.85546875" style="115"/>
    <col min="5958" max="5958" width="0.85546875" style="115" customWidth="1"/>
    <col min="5959" max="5961" width="0.85546875" style="115"/>
    <col min="5962" max="5962" width="0.85546875" style="115" customWidth="1"/>
    <col min="5963" max="5974" width="0.85546875" style="115"/>
    <col min="5975" max="5976" width="0.85546875" style="115" customWidth="1"/>
    <col min="5977" max="6213" width="0.85546875" style="115"/>
    <col min="6214" max="6214" width="0.85546875" style="115" customWidth="1"/>
    <col min="6215" max="6217" width="0.85546875" style="115"/>
    <col min="6218" max="6218" width="0.85546875" style="115" customWidth="1"/>
    <col min="6219" max="6230" width="0.85546875" style="115"/>
    <col min="6231" max="6232" width="0.85546875" style="115" customWidth="1"/>
    <col min="6233" max="6469" width="0.85546875" style="115"/>
    <col min="6470" max="6470" width="0.85546875" style="115" customWidth="1"/>
    <col min="6471" max="6473" width="0.85546875" style="115"/>
    <col min="6474" max="6474" width="0.85546875" style="115" customWidth="1"/>
    <col min="6475" max="6486" width="0.85546875" style="115"/>
    <col min="6487" max="6488" width="0.85546875" style="115" customWidth="1"/>
    <col min="6489" max="6725" width="0.85546875" style="115"/>
    <col min="6726" max="6726" width="0.85546875" style="115" customWidth="1"/>
    <col min="6727" max="6729" width="0.85546875" style="115"/>
    <col min="6730" max="6730" width="0.85546875" style="115" customWidth="1"/>
    <col min="6731" max="6742" width="0.85546875" style="115"/>
    <col min="6743" max="6744" width="0.85546875" style="115" customWidth="1"/>
    <col min="6745" max="6981" width="0.85546875" style="115"/>
    <col min="6982" max="6982" width="0.85546875" style="115" customWidth="1"/>
    <col min="6983" max="6985" width="0.85546875" style="115"/>
    <col min="6986" max="6986" width="0.85546875" style="115" customWidth="1"/>
    <col min="6987" max="6998" width="0.85546875" style="115"/>
    <col min="6999" max="7000" width="0.85546875" style="115" customWidth="1"/>
    <col min="7001" max="7237" width="0.85546875" style="115"/>
    <col min="7238" max="7238" width="0.85546875" style="115" customWidth="1"/>
    <col min="7239" max="7241" width="0.85546875" style="115"/>
    <col min="7242" max="7242" width="0.85546875" style="115" customWidth="1"/>
    <col min="7243" max="7254" width="0.85546875" style="115"/>
    <col min="7255" max="7256" width="0.85546875" style="115" customWidth="1"/>
    <col min="7257" max="7493" width="0.85546875" style="115"/>
    <col min="7494" max="7494" width="0.85546875" style="115" customWidth="1"/>
    <col min="7495" max="7497" width="0.85546875" style="115"/>
    <col min="7498" max="7498" width="0.85546875" style="115" customWidth="1"/>
    <col min="7499" max="7510" width="0.85546875" style="115"/>
    <col min="7511" max="7512" width="0.85546875" style="115" customWidth="1"/>
    <col min="7513" max="7749" width="0.85546875" style="115"/>
    <col min="7750" max="7750" width="0.85546875" style="115" customWidth="1"/>
    <col min="7751" max="7753" width="0.85546875" style="115"/>
    <col min="7754" max="7754" width="0.85546875" style="115" customWidth="1"/>
    <col min="7755" max="7766" width="0.85546875" style="115"/>
    <col min="7767" max="7768" width="0.85546875" style="115" customWidth="1"/>
    <col min="7769" max="8005" width="0.85546875" style="115"/>
    <col min="8006" max="8006" width="0.85546875" style="115" customWidth="1"/>
    <col min="8007" max="8009" width="0.85546875" style="115"/>
    <col min="8010" max="8010" width="0.85546875" style="115" customWidth="1"/>
    <col min="8011" max="8022" width="0.85546875" style="115"/>
    <col min="8023" max="8024" width="0.85546875" style="115" customWidth="1"/>
    <col min="8025" max="8261" width="0.85546875" style="115"/>
    <col min="8262" max="8262" width="0.85546875" style="115" customWidth="1"/>
    <col min="8263" max="8265" width="0.85546875" style="115"/>
    <col min="8266" max="8266" width="0.85546875" style="115" customWidth="1"/>
    <col min="8267" max="8278" width="0.85546875" style="115"/>
    <col min="8279" max="8280" width="0.85546875" style="115" customWidth="1"/>
    <col min="8281" max="8517" width="0.85546875" style="115"/>
    <col min="8518" max="8518" width="0.85546875" style="115" customWidth="1"/>
    <col min="8519" max="8521" width="0.85546875" style="115"/>
    <col min="8522" max="8522" width="0.85546875" style="115" customWidth="1"/>
    <col min="8523" max="8534" width="0.85546875" style="115"/>
    <col min="8535" max="8536" width="0.85546875" style="115" customWidth="1"/>
    <col min="8537" max="8773" width="0.85546875" style="115"/>
    <col min="8774" max="8774" width="0.85546875" style="115" customWidth="1"/>
    <col min="8775" max="8777" width="0.85546875" style="115"/>
    <col min="8778" max="8778" width="0.85546875" style="115" customWidth="1"/>
    <col min="8779" max="8790" width="0.85546875" style="115"/>
    <col min="8791" max="8792" width="0.85546875" style="115" customWidth="1"/>
    <col min="8793" max="9029" width="0.85546875" style="115"/>
    <col min="9030" max="9030" width="0.85546875" style="115" customWidth="1"/>
    <col min="9031" max="9033" width="0.85546875" style="115"/>
    <col min="9034" max="9034" width="0.85546875" style="115" customWidth="1"/>
    <col min="9035" max="9046" width="0.85546875" style="115"/>
    <col min="9047" max="9048" width="0.85546875" style="115" customWidth="1"/>
    <col min="9049" max="9285" width="0.85546875" style="115"/>
    <col min="9286" max="9286" width="0.85546875" style="115" customWidth="1"/>
    <col min="9287" max="9289" width="0.85546875" style="115"/>
    <col min="9290" max="9290" width="0.85546875" style="115" customWidth="1"/>
    <col min="9291" max="9302" width="0.85546875" style="115"/>
    <col min="9303" max="9304" width="0.85546875" style="115" customWidth="1"/>
    <col min="9305" max="9541" width="0.85546875" style="115"/>
    <col min="9542" max="9542" width="0.85546875" style="115" customWidth="1"/>
    <col min="9543" max="9545" width="0.85546875" style="115"/>
    <col min="9546" max="9546" width="0.85546875" style="115" customWidth="1"/>
    <col min="9547" max="9558" width="0.85546875" style="115"/>
    <col min="9559" max="9560" width="0.85546875" style="115" customWidth="1"/>
    <col min="9561" max="9797" width="0.85546875" style="115"/>
    <col min="9798" max="9798" width="0.85546875" style="115" customWidth="1"/>
    <col min="9799" max="9801" width="0.85546875" style="115"/>
    <col min="9802" max="9802" width="0.85546875" style="115" customWidth="1"/>
    <col min="9803" max="9814" width="0.85546875" style="115"/>
    <col min="9815" max="9816" width="0.85546875" style="115" customWidth="1"/>
    <col min="9817" max="10053" width="0.85546875" style="115"/>
    <col min="10054" max="10054" width="0.85546875" style="115" customWidth="1"/>
    <col min="10055" max="10057" width="0.85546875" style="115"/>
    <col min="10058" max="10058" width="0.85546875" style="115" customWidth="1"/>
    <col min="10059" max="10070" width="0.85546875" style="115"/>
    <col min="10071" max="10072" width="0.85546875" style="115" customWidth="1"/>
    <col min="10073" max="10309" width="0.85546875" style="115"/>
    <col min="10310" max="10310" width="0.85546875" style="115" customWidth="1"/>
    <col min="10311" max="10313" width="0.85546875" style="115"/>
    <col min="10314" max="10314" width="0.85546875" style="115" customWidth="1"/>
    <col min="10315" max="10326" width="0.85546875" style="115"/>
    <col min="10327" max="10328" width="0.85546875" style="115" customWidth="1"/>
    <col min="10329" max="10565" width="0.85546875" style="115"/>
    <col min="10566" max="10566" width="0.85546875" style="115" customWidth="1"/>
    <col min="10567" max="10569" width="0.85546875" style="115"/>
    <col min="10570" max="10570" width="0.85546875" style="115" customWidth="1"/>
    <col min="10571" max="10582" width="0.85546875" style="115"/>
    <col min="10583" max="10584" width="0.85546875" style="115" customWidth="1"/>
    <col min="10585" max="10821" width="0.85546875" style="115"/>
    <col min="10822" max="10822" width="0.85546875" style="115" customWidth="1"/>
    <col min="10823" max="10825" width="0.85546875" style="115"/>
    <col min="10826" max="10826" width="0.85546875" style="115" customWidth="1"/>
    <col min="10827" max="10838" width="0.85546875" style="115"/>
    <col min="10839" max="10840" width="0.85546875" style="115" customWidth="1"/>
    <col min="10841" max="11077" width="0.85546875" style="115"/>
    <col min="11078" max="11078" width="0.85546875" style="115" customWidth="1"/>
    <col min="11079" max="11081" width="0.85546875" style="115"/>
    <col min="11082" max="11082" width="0.85546875" style="115" customWidth="1"/>
    <col min="11083" max="11094" width="0.85546875" style="115"/>
    <col min="11095" max="11096" width="0.85546875" style="115" customWidth="1"/>
    <col min="11097" max="11333" width="0.85546875" style="115"/>
    <col min="11334" max="11334" width="0.85546875" style="115" customWidth="1"/>
    <col min="11335" max="11337" width="0.85546875" style="115"/>
    <col min="11338" max="11338" width="0.85546875" style="115" customWidth="1"/>
    <col min="11339" max="11350" width="0.85546875" style="115"/>
    <col min="11351" max="11352" width="0.85546875" style="115" customWidth="1"/>
    <col min="11353" max="11589" width="0.85546875" style="115"/>
    <col min="11590" max="11590" width="0.85546875" style="115" customWidth="1"/>
    <col min="11591" max="11593" width="0.85546875" style="115"/>
    <col min="11594" max="11594" width="0.85546875" style="115" customWidth="1"/>
    <col min="11595" max="11606" width="0.85546875" style="115"/>
    <col min="11607" max="11608" width="0.85546875" style="115" customWidth="1"/>
    <col min="11609" max="11845" width="0.85546875" style="115"/>
    <col min="11846" max="11846" width="0.85546875" style="115" customWidth="1"/>
    <col min="11847" max="11849" width="0.85546875" style="115"/>
    <col min="11850" max="11850" width="0.85546875" style="115" customWidth="1"/>
    <col min="11851" max="11862" width="0.85546875" style="115"/>
    <col min="11863" max="11864" width="0.85546875" style="115" customWidth="1"/>
    <col min="11865" max="12101" width="0.85546875" style="115"/>
    <col min="12102" max="12102" width="0.85546875" style="115" customWidth="1"/>
    <col min="12103" max="12105" width="0.85546875" style="115"/>
    <col min="12106" max="12106" width="0.85546875" style="115" customWidth="1"/>
    <col min="12107" max="12118" width="0.85546875" style="115"/>
    <col min="12119" max="12120" width="0.85546875" style="115" customWidth="1"/>
    <col min="12121" max="12357" width="0.85546875" style="115"/>
    <col min="12358" max="12358" width="0.85546875" style="115" customWidth="1"/>
    <col min="12359" max="12361" width="0.85546875" style="115"/>
    <col min="12362" max="12362" width="0.85546875" style="115" customWidth="1"/>
    <col min="12363" max="12374" width="0.85546875" style="115"/>
    <col min="12375" max="12376" width="0.85546875" style="115" customWidth="1"/>
    <col min="12377" max="12613" width="0.85546875" style="115"/>
    <col min="12614" max="12614" width="0.85546875" style="115" customWidth="1"/>
    <col min="12615" max="12617" width="0.85546875" style="115"/>
    <col min="12618" max="12618" width="0.85546875" style="115" customWidth="1"/>
    <col min="12619" max="12630" width="0.85546875" style="115"/>
    <col min="12631" max="12632" width="0.85546875" style="115" customWidth="1"/>
    <col min="12633" max="12869" width="0.85546875" style="115"/>
    <col min="12870" max="12870" width="0.85546875" style="115" customWidth="1"/>
    <col min="12871" max="12873" width="0.85546875" style="115"/>
    <col min="12874" max="12874" width="0.85546875" style="115" customWidth="1"/>
    <col min="12875" max="12886" width="0.85546875" style="115"/>
    <col min="12887" max="12888" width="0.85546875" style="115" customWidth="1"/>
    <col min="12889" max="13125" width="0.85546875" style="115"/>
    <col min="13126" max="13126" width="0.85546875" style="115" customWidth="1"/>
    <col min="13127" max="13129" width="0.85546875" style="115"/>
    <col min="13130" max="13130" width="0.85546875" style="115" customWidth="1"/>
    <col min="13131" max="13142" width="0.85546875" style="115"/>
    <col min="13143" max="13144" width="0.85546875" style="115" customWidth="1"/>
    <col min="13145" max="13381" width="0.85546875" style="115"/>
    <col min="13382" max="13382" width="0.85546875" style="115" customWidth="1"/>
    <col min="13383" max="13385" width="0.85546875" style="115"/>
    <col min="13386" max="13386" width="0.85546875" style="115" customWidth="1"/>
    <col min="13387" max="13398" width="0.85546875" style="115"/>
    <col min="13399" max="13400" width="0.85546875" style="115" customWidth="1"/>
    <col min="13401" max="13637" width="0.85546875" style="115"/>
    <col min="13638" max="13638" width="0.85546875" style="115" customWidth="1"/>
    <col min="13639" max="13641" width="0.85546875" style="115"/>
    <col min="13642" max="13642" width="0.85546875" style="115" customWidth="1"/>
    <col min="13643" max="13654" width="0.85546875" style="115"/>
    <col min="13655" max="13656" width="0.85546875" style="115" customWidth="1"/>
    <col min="13657" max="13893" width="0.85546875" style="115"/>
    <col min="13894" max="13894" width="0.85546875" style="115" customWidth="1"/>
    <col min="13895" max="13897" width="0.85546875" style="115"/>
    <col min="13898" max="13898" width="0.85546875" style="115" customWidth="1"/>
    <col min="13899" max="13910" width="0.85546875" style="115"/>
    <col min="13911" max="13912" width="0.85546875" style="115" customWidth="1"/>
    <col min="13913" max="14149" width="0.85546875" style="115"/>
    <col min="14150" max="14150" width="0.85546875" style="115" customWidth="1"/>
    <col min="14151" max="14153" width="0.85546875" style="115"/>
    <col min="14154" max="14154" width="0.85546875" style="115" customWidth="1"/>
    <col min="14155" max="14166" width="0.85546875" style="115"/>
    <col min="14167" max="14168" width="0.85546875" style="115" customWidth="1"/>
    <col min="14169" max="14405" width="0.85546875" style="115"/>
    <col min="14406" max="14406" width="0.85546875" style="115" customWidth="1"/>
    <col min="14407" max="14409" width="0.85546875" style="115"/>
    <col min="14410" max="14410" width="0.85546875" style="115" customWidth="1"/>
    <col min="14411" max="14422" width="0.85546875" style="115"/>
    <col min="14423" max="14424" width="0.85546875" style="115" customWidth="1"/>
    <col min="14425" max="14661" width="0.85546875" style="115"/>
    <col min="14662" max="14662" width="0.85546875" style="115" customWidth="1"/>
    <col min="14663" max="14665" width="0.85546875" style="115"/>
    <col min="14666" max="14666" width="0.85546875" style="115" customWidth="1"/>
    <col min="14667" max="14678" width="0.85546875" style="115"/>
    <col min="14679" max="14680" width="0.85546875" style="115" customWidth="1"/>
    <col min="14681" max="14917" width="0.85546875" style="115"/>
    <col min="14918" max="14918" width="0.85546875" style="115" customWidth="1"/>
    <col min="14919" max="14921" width="0.85546875" style="115"/>
    <col min="14922" max="14922" width="0.85546875" style="115" customWidth="1"/>
    <col min="14923" max="14934" width="0.85546875" style="115"/>
    <col min="14935" max="14936" width="0.85546875" style="115" customWidth="1"/>
    <col min="14937" max="15173" width="0.85546875" style="115"/>
    <col min="15174" max="15174" width="0.85546875" style="115" customWidth="1"/>
    <col min="15175" max="15177" width="0.85546875" style="115"/>
    <col min="15178" max="15178" width="0.85546875" style="115" customWidth="1"/>
    <col min="15179" max="15190" width="0.85546875" style="115"/>
    <col min="15191" max="15192" width="0.85546875" style="115" customWidth="1"/>
    <col min="15193" max="15429" width="0.85546875" style="115"/>
    <col min="15430" max="15430" width="0.85546875" style="115" customWidth="1"/>
    <col min="15431" max="15433" width="0.85546875" style="115"/>
    <col min="15434" max="15434" width="0.85546875" style="115" customWidth="1"/>
    <col min="15435" max="15446" width="0.85546875" style="115"/>
    <col min="15447" max="15448" width="0.85546875" style="115" customWidth="1"/>
    <col min="15449" max="15685" width="0.85546875" style="115"/>
    <col min="15686" max="15686" width="0.85546875" style="115" customWidth="1"/>
    <col min="15687" max="15689" width="0.85546875" style="115"/>
    <col min="15690" max="15690" width="0.85546875" style="115" customWidth="1"/>
    <col min="15691" max="15702" width="0.85546875" style="115"/>
    <col min="15703" max="15704" width="0.85546875" style="115" customWidth="1"/>
    <col min="15705" max="15941" width="0.85546875" style="115"/>
    <col min="15942" max="15942" width="0.85546875" style="115" customWidth="1"/>
    <col min="15943" max="15945" width="0.85546875" style="115"/>
    <col min="15946" max="15946" width="0.85546875" style="115" customWidth="1"/>
    <col min="15947" max="15958" width="0.85546875" style="115"/>
    <col min="15959" max="15960" width="0.85546875" style="115" customWidth="1"/>
    <col min="15961" max="16197" width="0.85546875" style="115"/>
    <col min="16198" max="16198" width="0.85546875" style="115" customWidth="1"/>
    <col min="16199" max="16201" width="0.85546875" style="115"/>
    <col min="16202" max="16202" width="0.85546875" style="115" customWidth="1"/>
    <col min="16203" max="16214" width="0.85546875" style="115"/>
    <col min="16215" max="16216" width="0.85546875" style="115" customWidth="1"/>
    <col min="16217" max="16384" width="0.85546875" style="115"/>
  </cols>
  <sheetData>
    <row r="1" spans="1:105" s="114" customFormat="1" ht="12.75" x14ac:dyDescent="0.2">
      <c r="BQ1" s="114" t="s">
        <v>252</v>
      </c>
    </row>
    <row r="2" spans="1:105" s="114" customFormat="1" ht="39.75" customHeight="1" x14ac:dyDescent="0.2">
      <c r="BQ2" s="318" t="s">
        <v>1233</v>
      </c>
      <c r="BR2" s="318"/>
      <c r="BS2" s="318"/>
      <c r="BT2" s="318"/>
      <c r="BU2" s="318"/>
      <c r="BV2" s="318"/>
      <c r="BW2" s="318"/>
      <c r="BX2" s="318"/>
      <c r="BY2" s="318"/>
      <c r="BZ2" s="318"/>
      <c r="CA2" s="318"/>
      <c r="CB2" s="318"/>
      <c r="CC2" s="318"/>
      <c r="CD2" s="318"/>
      <c r="CE2" s="318"/>
      <c r="CF2" s="318"/>
      <c r="CG2" s="318"/>
      <c r="CH2" s="318"/>
      <c r="CI2" s="318"/>
      <c r="CJ2" s="318"/>
      <c r="CK2" s="318"/>
      <c r="CL2" s="318"/>
      <c r="CM2" s="318"/>
      <c r="CN2" s="318"/>
      <c r="CO2" s="318"/>
      <c r="CP2" s="318"/>
      <c r="CQ2" s="318"/>
      <c r="CR2" s="318"/>
      <c r="CS2" s="318"/>
      <c r="CT2" s="318"/>
      <c r="CU2" s="318"/>
      <c r="CV2" s="318"/>
      <c r="CW2" s="318"/>
      <c r="CX2" s="318"/>
      <c r="CY2" s="318"/>
      <c r="CZ2" s="318"/>
      <c r="DA2" s="318"/>
    </row>
    <row r="3" spans="1:105" ht="3" customHeight="1" x14ac:dyDescent="0.25"/>
    <row r="4" spans="1:105" s="116" customFormat="1" ht="24" customHeight="1" x14ac:dyDescent="0.2">
      <c r="BQ4" s="319" t="s">
        <v>1234</v>
      </c>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row>
    <row r="6" spans="1:105" x14ac:dyDescent="0.25">
      <c r="DA6" s="117" t="s">
        <v>1235</v>
      </c>
    </row>
    <row r="8" spans="1:105" s="118" customFormat="1" ht="16.5" x14ac:dyDescent="0.25">
      <c r="A8" s="320" t="s">
        <v>265</v>
      </c>
      <c r="B8" s="320"/>
      <c r="C8" s="320"/>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c r="CZ8" s="320"/>
      <c r="DA8" s="320"/>
    </row>
    <row r="9" spans="1:105" s="118" customFormat="1" ht="6" customHeight="1" x14ac:dyDescent="0.25">
      <c r="A9" s="119"/>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19"/>
      <c r="BQ9" s="119"/>
      <c r="BR9" s="119"/>
      <c r="BS9" s="119"/>
      <c r="BT9" s="119"/>
      <c r="BU9" s="119"/>
      <c r="BV9" s="119"/>
      <c r="BW9" s="119"/>
      <c r="BX9" s="119"/>
      <c r="BY9" s="119"/>
      <c r="BZ9" s="119"/>
      <c r="CA9" s="119"/>
      <c r="CB9" s="119"/>
      <c r="CC9" s="119"/>
      <c r="CD9" s="119"/>
      <c r="CE9" s="119"/>
      <c r="CF9" s="119"/>
      <c r="CG9" s="119"/>
      <c r="CH9" s="119"/>
      <c r="CI9" s="119"/>
      <c r="CJ9" s="119"/>
      <c r="CK9" s="119"/>
      <c r="CL9" s="119"/>
      <c r="CM9" s="119"/>
      <c r="CN9" s="119"/>
      <c r="CO9" s="119"/>
      <c r="CP9" s="119"/>
      <c r="CQ9" s="119"/>
      <c r="CR9" s="119"/>
      <c r="CS9" s="119"/>
      <c r="CT9" s="119"/>
      <c r="CU9" s="119"/>
      <c r="CV9" s="119"/>
      <c r="CW9" s="119"/>
      <c r="CX9" s="119"/>
      <c r="CY9" s="119"/>
      <c r="CZ9" s="119"/>
      <c r="DA9" s="119"/>
    </row>
    <row r="10" spans="1:105" s="118" customFormat="1" ht="31.5" customHeight="1" x14ac:dyDescent="0.25">
      <c r="A10" s="321" t="s">
        <v>1244</v>
      </c>
      <c r="B10" s="320"/>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row>
    <row r="12" spans="1:105" s="114" customFormat="1" ht="42" customHeight="1" x14ac:dyDescent="0.2">
      <c r="A12" s="335" t="s">
        <v>267</v>
      </c>
      <c r="B12" s="335"/>
      <c r="C12" s="335"/>
      <c r="D12" s="335"/>
      <c r="E12" s="335"/>
      <c r="F12" s="335"/>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5"/>
      <c r="AG12" s="336"/>
      <c r="AH12" s="324" t="s">
        <v>264</v>
      </c>
      <c r="AI12" s="325"/>
      <c r="AJ12" s="325"/>
      <c r="AK12" s="325"/>
      <c r="AL12" s="325"/>
      <c r="AM12" s="325"/>
      <c r="AN12" s="325"/>
      <c r="AO12" s="325"/>
      <c r="AP12" s="325"/>
      <c r="AQ12" s="325"/>
      <c r="AR12" s="325"/>
      <c r="AS12" s="325"/>
      <c r="AT12" s="325"/>
      <c r="AU12" s="325"/>
      <c r="AV12" s="325"/>
      <c r="AW12" s="325"/>
      <c r="AX12" s="325"/>
      <c r="AY12" s="325"/>
      <c r="AZ12" s="325"/>
      <c r="BA12" s="325"/>
      <c r="BB12" s="325"/>
      <c r="BC12" s="325"/>
      <c r="BD12" s="325"/>
      <c r="BE12" s="326"/>
      <c r="BF12" s="324" t="s">
        <v>1245</v>
      </c>
      <c r="BG12" s="325"/>
      <c r="BH12" s="325"/>
      <c r="BI12" s="325"/>
      <c r="BJ12" s="325"/>
      <c r="BK12" s="325"/>
      <c r="BL12" s="325"/>
      <c r="BM12" s="325"/>
      <c r="BN12" s="325"/>
      <c r="BO12" s="325"/>
      <c r="BP12" s="325"/>
      <c r="BQ12" s="325"/>
      <c r="BR12" s="325"/>
      <c r="BS12" s="325"/>
      <c r="BT12" s="325"/>
      <c r="BU12" s="325"/>
      <c r="BV12" s="325"/>
      <c r="BW12" s="325"/>
      <c r="BX12" s="325"/>
      <c r="BY12" s="325"/>
      <c r="BZ12" s="325"/>
      <c r="CA12" s="325"/>
      <c r="CB12" s="325"/>
      <c r="CC12" s="326"/>
      <c r="CD12" s="324" t="s">
        <v>1246</v>
      </c>
      <c r="CE12" s="325"/>
      <c r="CF12" s="325"/>
      <c r="CG12" s="325"/>
      <c r="CH12" s="325"/>
      <c r="CI12" s="325"/>
      <c r="CJ12" s="325"/>
      <c r="CK12" s="325"/>
      <c r="CL12" s="325"/>
      <c r="CM12" s="325"/>
      <c r="CN12" s="325"/>
      <c r="CO12" s="325"/>
      <c r="CP12" s="325"/>
      <c r="CQ12" s="325"/>
      <c r="CR12" s="325"/>
      <c r="CS12" s="325"/>
      <c r="CT12" s="325"/>
      <c r="CU12" s="325"/>
      <c r="CV12" s="325"/>
      <c r="CW12" s="325"/>
      <c r="CX12" s="325"/>
      <c r="CY12" s="325"/>
      <c r="CZ12" s="325"/>
      <c r="DA12" s="325"/>
    </row>
    <row r="13" spans="1:105" s="114" customFormat="1" ht="30" customHeight="1" x14ac:dyDescent="0.2">
      <c r="A13" s="337"/>
      <c r="B13" s="337"/>
      <c r="C13" s="337"/>
      <c r="D13" s="337"/>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8"/>
      <c r="AH13" s="324" t="s">
        <v>258</v>
      </c>
      <c r="AI13" s="325"/>
      <c r="AJ13" s="325"/>
      <c r="AK13" s="325"/>
      <c r="AL13" s="325"/>
      <c r="AM13" s="325"/>
      <c r="AN13" s="325"/>
      <c r="AO13" s="326"/>
      <c r="AP13" s="324" t="s">
        <v>1247</v>
      </c>
      <c r="AQ13" s="325"/>
      <c r="AR13" s="325"/>
      <c r="AS13" s="325"/>
      <c r="AT13" s="325"/>
      <c r="AU13" s="325"/>
      <c r="AV13" s="325"/>
      <c r="AW13" s="326"/>
      <c r="AX13" s="324" t="s">
        <v>263</v>
      </c>
      <c r="AY13" s="325"/>
      <c r="AZ13" s="325"/>
      <c r="BA13" s="325"/>
      <c r="BB13" s="325"/>
      <c r="BC13" s="325"/>
      <c r="BD13" s="325"/>
      <c r="BE13" s="326"/>
      <c r="BF13" s="324" t="s">
        <v>258</v>
      </c>
      <c r="BG13" s="325"/>
      <c r="BH13" s="325"/>
      <c r="BI13" s="325"/>
      <c r="BJ13" s="325"/>
      <c r="BK13" s="325"/>
      <c r="BL13" s="325"/>
      <c r="BM13" s="326"/>
      <c r="BN13" s="324" t="s">
        <v>1247</v>
      </c>
      <c r="BO13" s="325"/>
      <c r="BP13" s="325"/>
      <c r="BQ13" s="325"/>
      <c r="BR13" s="325"/>
      <c r="BS13" s="325"/>
      <c r="BT13" s="325"/>
      <c r="BU13" s="326"/>
      <c r="BV13" s="324" t="s">
        <v>263</v>
      </c>
      <c r="BW13" s="325"/>
      <c r="BX13" s="325"/>
      <c r="BY13" s="325"/>
      <c r="BZ13" s="325"/>
      <c r="CA13" s="325"/>
      <c r="CB13" s="325"/>
      <c r="CC13" s="326"/>
      <c r="CD13" s="324" t="s">
        <v>258</v>
      </c>
      <c r="CE13" s="325"/>
      <c r="CF13" s="325"/>
      <c r="CG13" s="325"/>
      <c r="CH13" s="325"/>
      <c r="CI13" s="325"/>
      <c r="CJ13" s="325"/>
      <c r="CK13" s="326"/>
      <c r="CL13" s="324" t="s">
        <v>1247</v>
      </c>
      <c r="CM13" s="325"/>
      <c r="CN13" s="325"/>
      <c r="CO13" s="325"/>
      <c r="CP13" s="325"/>
      <c r="CQ13" s="325"/>
      <c r="CR13" s="325"/>
      <c r="CS13" s="326"/>
      <c r="CT13" s="324" t="s">
        <v>263</v>
      </c>
      <c r="CU13" s="325"/>
      <c r="CV13" s="325"/>
      <c r="CW13" s="325"/>
      <c r="CX13" s="325"/>
      <c r="CY13" s="325"/>
      <c r="CZ13" s="325"/>
      <c r="DA13" s="325"/>
    </row>
    <row r="14" spans="1:105" s="114" customFormat="1" ht="15" customHeight="1" x14ac:dyDescent="0.2">
      <c r="A14" s="313" t="s">
        <v>202</v>
      </c>
      <c r="B14" s="313"/>
      <c r="C14" s="313"/>
      <c r="D14" s="313"/>
      <c r="E14" s="313"/>
      <c r="F14" s="314" t="s">
        <v>262</v>
      </c>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32"/>
      <c r="AH14" s="329" t="s">
        <v>10</v>
      </c>
      <c r="AI14" s="330"/>
      <c r="AJ14" s="330"/>
      <c r="AK14" s="330"/>
      <c r="AL14" s="330"/>
      <c r="AM14" s="330"/>
      <c r="AN14" s="330"/>
      <c r="AO14" s="331"/>
      <c r="AP14" s="329" t="s">
        <v>10</v>
      </c>
      <c r="AQ14" s="330"/>
      <c r="AR14" s="330"/>
      <c r="AS14" s="330"/>
      <c r="AT14" s="330"/>
      <c r="AU14" s="330"/>
      <c r="AV14" s="330"/>
      <c r="AW14" s="331"/>
      <c r="AX14" s="329" t="s">
        <v>10</v>
      </c>
      <c r="AY14" s="330"/>
      <c r="AZ14" s="330"/>
      <c r="BA14" s="330"/>
      <c r="BB14" s="330"/>
      <c r="BC14" s="330"/>
      <c r="BD14" s="330"/>
      <c r="BE14" s="331"/>
      <c r="BF14" s="329" t="s">
        <v>10</v>
      </c>
      <c r="BG14" s="330"/>
      <c r="BH14" s="330"/>
      <c r="BI14" s="330"/>
      <c r="BJ14" s="330"/>
      <c r="BK14" s="330"/>
      <c r="BL14" s="330"/>
      <c r="BM14" s="331"/>
      <c r="BN14" s="329" t="s">
        <v>10</v>
      </c>
      <c r="BO14" s="330"/>
      <c r="BP14" s="330"/>
      <c r="BQ14" s="330"/>
      <c r="BR14" s="330"/>
      <c r="BS14" s="330"/>
      <c r="BT14" s="330"/>
      <c r="BU14" s="331"/>
      <c r="BV14" s="329" t="s">
        <v>10</v>
      </c>
      <c r="BW14" s="330"/>
      <c r="BX14" s="330"/>
      <c r="BY14" s="330"/>
      <c r="BZ14" s="330"/>
      <c r="CA14" s="330"/>
      <c r="CB14" s="330"/>
      <c r="CC14" s="331"/>
      <c r="CD14" s="329" t="s">
        <v>10</v>
      </c>
      <c r="CE14" s="330"/>
      <c r="CF14" s="330"/>
      <c r="CG14" s="330"/>
      <c r="CH14" s="330"/>
      <c r="CI14" s="330"/>
      <c r="CJ14" s="330"/>
      <c r="CK14" s="331"/>
      <c r="CL14" s="329" t="s">
        <v>10</v>
      </c>
      <c r="CM14" s="330"/>
      <c r="CN14" s="330"/>
      <c r="CO14" s="330"/>
      <c r="CP14" s="330"/>
      <c r="CQ14" s="330"/>
      <c r="CR14" s="330"/>
      <c r="CS14" s="331"/>
      <c r="CT14" s="329" t="s">
        <v>10</v>
      </c>
      <c r="CU14" s="330"/>
      <c r="CV14" s="330"/>
      <c r="CW14" s="330"/>
      <c r="CX14" s="330"/>
      <c r="CY14" s="330"/>
      <c r="CZ14" s="330"/>
      <c r="DA14" s="331"/>
    </row>
    <row r="15" spans="1:105" s="114" customFormat="1" ht="27.75" customHeight="1" x14ac:dyDescent="0.2">
      <c r="A15" s="313"/>
      <c r="B15" s="313"/>
      <c r="C15" s="313"/>
      <c r="D15" s="313"/>
      <c r="E15" s="313"/>
      <c r="F15" s="333" t="s">
        <v>1248</v>
      </c>
      <c r="G15" s="333"/>
      <c r="H15" s="333"/>
      <c r="I15" s="333"/>
      <c r="J15" s="333"/>
      <c r="K15" s="333"/>
      <c r="L15" s="333"/>
      <c r="M15" s="333"/>
      <c r="N15" s="333"/>
      <c r="O15" s="333"/>
      <c r="P15" s="333"/>
      <c r="Q15" s="333"/>
      <c r="R15" s="333"/>
      <c r="S15" s="333"/>
      <c r="T15" s="333"/>
      <c r="U15" s="333"/>
      <c r="V15" s="333"/>
      <c r="W15" s="333"/>
      <c r="X15" s="333"/>
      <c r="Y15" s="333"/>
      <c r="Z15" s="333"/>
      <c r="AA15" s="333"/>
      <c r="AB15" s="333"/>
      <c r="AC15" s="333"/>
      <c r="AD15" s="333"/>
      <c r="AE15" s="333"/>
      <c r="AF15" s="333"/>
      <c r="AG15" s="334"/>
      <c r="AH15" s="329" t="s">
        <v>10</v>
      </c>
      <c r="AI15" s="330"/>
      <c r="AJ15" s="330"/>
      <c r="AK15" s="330"/>
      <c r="AL15" s="330"/>
      <c r="AM15" s="330"/>
      <c r="AN15" s="330"/>
      <c r="AO15" s="331"/>
      <c r="AP15" s="329" t="s">
        <v>10</v>
      </c>
      <c r="AQ15" s="330"/>
      <c r="AR15" s="330"/>
      <c r="AS15" s="330"/>
      <c r="AT15" s="330"/>
      <c r="AU15" s="330"/>
      <c r="AV15" s="330"/>
      <c r="AW15" s="331"/>
      <c r="AX15" s="329" t="s">
        <v>10</v>
      </c>
      <c r="AY15" s="330"/>
      <c r="AZ15" s="330"/>
      <c r="BA15" s="330"/>
      <c r="BB15" s="330"/>
      <c r="BC15" s="330"/>
      <c r="BD15" s="330"/>
      <c r="BE15" s="331"/>
      <c r="BF15" s="329" t="s">
        <v>10</v>
      </c>
      <c r="BG15" s="330"/>
      <c r="BH15" s="330"/>
      <c r="BI15" s="330"/>
      <c r="BJ15" s="330"/>
      <c r="BK15" s="330"/>
      <c r="BL15" s="330"/>
      <c r="BM15" s="331"/>
      <c r="BN15" s="329" t="s">
        <v>10</v>
      </c>
      <c r="BO15" s="330"/>
      <c r="BP15" s="330"/>
      <c r="BQ15" s="330"/>
      <c r="BR15" s="330"/>
      <c r="BS15" s="330"/>
      <c r="BT15" s="330"/>
      <c r="BU15" s="331"/>
      <c r="BV15" s="329" t="s">
        <v>10</v>
      </c>
      <c r="BW15" s="330"/>
      <c r="BX15" s="330"/>
      <c r="BY15" s="330"/>
      <c r="BZ15" s="330"/>
      <c r="CA15" s="330"/>
      <c r="CB15" s="330"/>
      <c r="CC15" s="331"/>
      <c r="CD15" s="329" t="s">
        <v>10</v>
      </c>
      <c r="CE15" s="330"/>
      <c r="CF15" s="330"/>
      <c r="CG15" s="330"/>
      <c r="CH15" s="330"/>
      <c r="CI15" s="330"/>
      <c r="CJ15" s="330"/>
      <c r="CK15" s="331"/>
      <c r="CL15" s="329" t="s">
        <v>10</v>
      </c>
      <c r="CM15" s="330"/>
      <c r="CN15" s="330"/>
      <c r="CO15" s="330"/>
      <c r="CP15" s="330"/>
      <c r="CQ15" s="330"/>
      <c r="CR15" s="330"/>
      <c r="CS15" s="331"/>
      <c r="CT15" s="329" t="s">
        <v>10</v>
      </c>
      <c r="CU15" s="330"/>
      <c r="CV15" s="330"/>
      <c r="CW15" s="330"/>
      <c r="CX15" s="330"/>
      <c r="CY15" s="330"/>
      <c r="CZ15" s="330"/>
      <c r="DA15" s="331"/>
    </row>
    <row r="16" spans="1:105" s="114" customFormat="1" ht="15" customHeight="1" x14ac:dyDescent="0.2">
      <c r="A16" s="313" t="s">
        <v>212</v>
      </c>
      <c r="B16" s="313"/>
      <c r="C16" s="313"/>
      <c r="D16" s="313"/>
      <c r="E16" s="313"/>
      <c r="F16" s="314" t="s">
        <v>1249</v>
      </c>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32"/>
      <c r="AH16" s="329" t="s">
        <v>10</v>
      </c>
      <c r="AI16" s="330"/>
      <c r="AJ16" s="330"/>
      <c r="AK16" s="330"/>
      <c r="AL16" s="330"/>
      <c r="AM16" s="330"/>
      <c r="AN16" s="330"/>
      <c r="AO16" s="331"/>
      <c r="AP16" s="329" t="s">
        <v>10</v>
      </c>
      <c r="AQ16" s="330"/>
      <c r="AR16" s="330"/>
      <c r="AS16" s="330"/>
      <c r="AT16" s="330"/>
      <c r="AU16" s="330"/>
      <c r="AV16" s="330"/>
      <c r="AW16" s="331"/>
      <c r="AX16" s="329" t="s">
        <v>10</v>
      </c>
      <c r="AY16" s="330"/>
      <c r="AZ16" s="330"/>
      <c r="BA16" s="330"/>
      <c r="BB16" s="330"/>
      <c r="BC16" s="330"/>
      <c r="BD16" s="330"/>
      <c r="BE16" s="331"/>
      <c r="BF16" s="329" t="s">
        <v>10</v>
      </c>
      <c r="BG16" s="330"/>
      <c r="BH16" s="330"/>
      <c r="BI16" s="330"/>
      <c r="BJ16" s="330"/>
      <c r="BK16" s="330"/>
      <c r="BL16" s="330"/>
      <c r="BM16" s="331"/>
      <c r="BN16" s="329" t="s">
        <v>10</v>
      </c>
      <c r="BO16" s="330"/>
      <c r="BP16" s="330"/>
      <c r="BQ16" s="330"/>
      <c r="BR16" s="330"/>
      <c r="BS16" s="330"/>
      <c r="BT16" s="330"/>
      <c r="BU16" s="331"/>
      <c r="BV16" s="329" t="s">
        <v>10</v>
      </c>
      <c r="BW16" s="330"/>
      <c r="BX16" s="330"/>
      <c r="BY16" s="330"/>
      <c r="BZ16" s="330"/>
      <c r="CA16" s="330"/>
      <c r="CB16" s="330"/>
      <c r="CC16" s="331"/>
      <c r="CD16" s="329" t="s">
        <v>10</v>
      </c>
      <c r="CE16" s="330"/>
      <c r="CF16" s="330"/>
      <c r="CG16" s="330"/>
      <c r="CH16" s="330"/>
      <c r="CI16" s="330"/>
      <c r="CJ16" s="330"/>
      <c r="CK16" s="331"/>
      <c r="CL16" s="329" t="s">
        <v>10</v>
      </c>
      <c r="CM16" s="330"/>
      <c r="CN16" s="330"/>
      <c r="CO16" s="330"/>
      <c r="CP16" s="330"/>
      <c r="CQ16" s="330"/>
      <c r="CR16" s="330"/>
      <c r="CS16" s="331"/>
      <c r="CT16" s="329" t="s">
        <v>10</v>
      </c>
      <c r="CU16" s="330"/>
      <c r="CV16" s="330"/>
      <c r="CW16" s="330"/>
      <c r="CX16" s="330"/>
      <c r="CY16" s="330"/>
      <c r="CZ16" s="330"/>
      <c r="DA16" s="331"/>
    </row>
    <row r="17" spans="1:105" s="114" customFormat="1" ht="27.75" customHeight="1" x14ac:dyDescent="0.2">
      <c r="A17" s="313"/>
      <c r="B17" s="313"/>
      <c r="C17" s="313"/>
      <c r="D17" s="313"/>
      <c r="E17" s="313"/>
      <c r="F17" s="333" t="s">
        <v>1250</v>
      </c>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4"/>
      <c r="AH17" s="329" t="s">
        <v>10</v>
      </c>
      <c r="AI17" s="330"/>
      <c r="AJ17" s="330"/>
      <c r="AK17" s="330"/>
      <c r="AL17" s="330"/>
      <c r="AM17" s="330"/>
      <c r="AN17" s="330"/>
      <c r="AO17" s="331"/>
      <c r="AP17" s="329" t="s">
        <v>10</v>
      </c>
      <c r="AQ17" s="330"/>
      <c r="AR17" s="330"/>
      <c r="AS17" s="330"/>
      <c r="AT17" s="330"/>
      <c r="AU17" s="330"/>
      <c r="AV17" s="330"/>
      <c r="AW17" s="331"/>
      <c r="AX17" s="329" t="s">
        <v>10</v>
      </c>
      <c r="AY17" s="330"/>
      <c r="AZ17" s="330"/>
      <c r="BA17" s="330"/>
      <c r="BB17" s="330"/>
      <c r="BC17" s="330"/>
      <c r="BD17" s="330"/>
      <c r="BE17" s="331"/>
      <c r="BF17" s="329" t="s">
        <v>10</v>
      </c>
      <c r="BG17" s="330"/>
      <c r="BH17" s="330"/>
      <c r="BI17" s="330"/>
      <c r="BJ17" s="330"/>
      <c r="BK17" s="330"/>
      <c r="BL17" s="330"/>
      <c r="BM17" s="331"/>
      <c r="BN17" s="329" t="s">
        <v>10</v>
      </c>
      <c r="BO17" s="330"/>
      <c r="BP17" s="330"/>
      <c r="BQ17" s="330"/>
      <c r="BR17" s="330"/>
      <c r="BS17" s="330"/>
      <c r="BT17" s="330"/>
      <c r="BU17" s="331"/>
      <c r="BV17" s="329" t="s">
        <v>10</v>
      </c>
      <c r="BW17" s="330"/>
      <c r="BX17" s="330"/>
      <c r="BY17" s="330"/>
      <c r="BZ17" s="330"/>
      <c r="CA17" s="330"/>
      <c r="CB17" s="330"/>
      <c r="CC17" s="331"/>
      <c r="CD17" s="329" t="s">
        <v>10</v>
      </c>
      <c r="CE17" s="330"/>
      <c r="CF17" s="330"/>
      <c r="CG17" s="330"/>
      <c r="CH17" s="330"/>
      <c r="CI17" s="330"/>
      <c r="CJ17" s="330"/>
      <c r="CK17" s="331"/>
      <c r="CL17" s="329" t="s">
        <v>10</v>
      </c>
      <c r="CM17" s="330"/>
      <c r="CN17" s="330"/>
      <c r="CO17" s="330"/>
      <c r="CP17" s="330"/>
      <c r="CQ17" s="330"/>
      <c r="CR17" s="330"/>
      <c r="CS17" s="331"/>
      <c r="CT17" s="329" t="s">
        <v>10</v>
      </c>
      <c r="CU17" s="330"/>
      <c r="CV17" s="330"/>
      <c r="CW17" s="330"/>
      <c r="CX17" s="330"/>
      <c r="CY17" s="330"/>
      <c r="CZ17" s="330"/>
      <c r="DA17" s="331"/>
    </row>
    <row r="18" spans="1:105" s="114" customFormat="1" ht="15" customHeight="1" x14ac:dyDescent="0.2">
      <c r="A18" s="313" t="s">
        <v>220</v>
      </c>
      <c r="B18" s="313"/>
      <c r="C18" s="313"/>
      <c r="D18" s="313"/>
      <c r="E18" s="313"/>
      <c r="F18" s="314" t="s">
        <v>1251</v>
      </c>
      <c r="G18" s="314"/>
      <c r="H18" s="314"/>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32"/>
      <c r="AH18" s="329" t="s">
        <v>10</v>
      </c>
      <c r="AI18" s="330"/>
      <c r="AJ18" s="330"/>
      <c r="AK18" s="330"/>
      <c r="AL18" s="330"/>
      <c r="AM18" s="330"/>
      <c r="AN18" s="330"/>
      <c r="AO18" s="331"/>
      <c r="AP18" s="329" t="s">
        <v>10</v>
      </c>
      <c r="AQ18" s="330"/>
      <c r="AR18" s="330"/>
      <c r="AS18" s="330"/>
      <c r="AT18" s="330"/>
      <c r="AU18" s="330"/>
      <c r="AV18" s="330"/>
      <c r="AW18" s="331"/>
      <c r="AX18" s="329" t="s">
        <v>10</v>
      </c>
      <c r="AY18" s="330"/>
      <c r="AZ18" s="330"/>
      <c r="BA18" s="330"/>
      <c r="BB18" s="330"/>
      <c r="BC18" s="330"/>
      <c r="BD18" s="330"/>
      <c r="BE18" s="331"/>
      <c r="BF18" s="329" t="s">
        <v>10</v>
      </c>
      <c r="BG18" s="330"/>
      <c r="BH18" s="330"/>
      <c r="BI18" s="330"/>
      <c r="BJ18" s="330"/>
      <c r="BK18" s="330"/>
      <c r="BL18" s="330"/>
      <c r="BM18" s="331"/>
      <c r="BN18" s="329" t="s">
        <v>10</v>
      </c>
      <c r="BO18" s="330"/>
      <c r="BP18" s="330"/>
      <c r="BQ18" s="330"/>
      <c r="BR18" s="330"/>
      <c r="BS18" s="330"/>
      <c r="BT18" s="330"/>
      <c r="BU18" s="331"/>
      <c r="BV18" s="329" t="s">
        <v>10</v>
      </c>
      <c r="BW18" s="330"/>
      <c r="BX18" s="330"/>
      <c r="BY18" s="330"/>
      <c r="BZ18" s="330"/>
      <c r="CA18" s="330"/>
      <c r="CB18" s="330"/>
      <c r="CC18" s="331"/>
      <c r="CD18" s="329" t="s">
        <v>10</v>
      </c>
      <c r="CE18" s="330"/>
      <c r="CF18" s="330"/>
      <c r="CG18" s="330"/>
      <c r="CH18" s="330"/>
      <c r="CI18" s="330"/>
      <c r="CJ18" s="330"/>
      <c r="CK18" s="331"/>
      <c r="CL18" s="329" t="s">
        <v>10</v>
      </c>
      <c r="CM18" s="330"/>
      <c r="CN18" s="330"/>
      <c r="CO18" s="330"/>
      <c r="CP18" s="330"/>
      <c r="CQ18" s="330"/>
      <c r="CR18" s="330"/>
      <c r="CS18" s="331"/>
      <c r="CT18" s="329" t="s">
        <v>10</v>
      </c>
      <c r="CU18" s="330"/>
      <c r="CV18" s="330"/>
      <c r="CW18" s="330"/>
      <c r="CX18" s="330"/>
      <c r="CY18" s="330"/>
      <c r="CZ18" s="330"/>
      <c r="DA18" s="331"/>
    </row>
    <row r="19" spans="1:105" s="114" customFormat="1" ht="40.5" customHeight="1" x14ac:dyDescent="0.2">
      <c r="A19" s="313"/>
      <c r="B19" s="313"/>
      <c r="C19" s="313"/>
      <c r="D19" s="313"/>
      <c r="E19" s="313"/>
      <c r="F19" s="333" t="s">
        <v>1252</v>
      </c>
      <c r="G19" s="333"/>
      <c r="H19" s="333"/>
      <c r="I19" s="333"/>
      <c r="J19" s="333"/>
      <c r="K19" s="333"/>
      <c r="L19" s="333"/>
      <c r="M19" s="333"/>
      <c r="N19" s="333"/>
      <c r="O19" s="333"/>
      <c r="P19" s="333"/>
      <c r="Q19" s="333"/>
      <c r="R19" s="333"/>
      <c r="S19" s="333"/>
      <c r="T19" s="333"/>
      <c r="U19" s="333"/>
      <c r="V19" s="333"/>
      <c r="W19" s="333"/>
      <c r="X19" s="333"/>
      <c r="Y19" s="333"/>
      <c r="Z19" s="333"/>
      <c r="AA19" s="333"/>
      <c r="AB19" s="333"/>
      <c r="AC19" s="333"/>
      <c r="AD19" s="333"/>
      <c r="AE19" s="333"/>
      <c r="AF19" s="333"/>
      <c r="AG19" s="334"/>
      <c r="AH19" s="329" t="s">
        <v>10</v>
      </c>
      <c r="AI19" s="330"/>
      <c r="AJ19" s="330"/>
      <c r="AK19" s="330"/>
      <c r="AL19" s="330"/>
      <c r="AM19" s="330"/>
      <c r="AN19" s="330"/>
      <c r="AO19" s="331"/>
      <c r="AP19" s="329" t="s">
        <v>10</v>
      </c>
      <c r="AQ19" s="330"/>
      <c r="AR19" s="330"/>
      <c r="AS19" s="330"/>
      <c r="AT19" s="330"/>
      <c r="AU19" s="330"/>
      <c r="AV19" s="330"/>
      <c r="AW19" s="331"/>
      <c r="AX19" s="329" t="s">
        <v>10</v>
      </c>
      <c r="AY19" s="330"/>
      <c r="AZ19" s="330"/>
      <c r="BA19" s="330"/>
      <c r="BB19" s="330"/>
      <c r="BC19" s="330"/>
      <c r="BD19" s="330"/>
      <c r="BE19" s="331"/>
      <c r="BF19" s="329" t="s">
        <v>10</v>
      </c>
      <c r="BG19" s="330"/>
      <c r="BH19" s="330"/>
      <c r="BI19" s="330"/>
      <c r="BJ19" s="330"/>
      <c r="BK19" s="330"/>
      <c r="BL19" s="330"/>
      <c r="BM19" s="331"/>
      <c r="BN19" s="329" t="s">
        <v>10</v>
      </c>
      <c r="BO19" s="330"/>
      <c r="BP19" s="330"/>
      <c r="BQ19" s="330"/>
      <c r="BR19" s="330"/>
      <c r="BS19" s="330"/>
      <c r="BT19" s="330"/>
      <c r="BU19" s="331"/>
      <c r="BV19" s="329" t="s">
        <v>10</v>
      </c>
      <c r="BW19" s="330"/>
      <c r="BX19" s="330"/>
      <c r="BY19" s="330"/>
      <c r="BZ19" s="330"/>
      <c r="CA19" s="330"/>
      <c r="CB19" s="330"/>
      <c r="CC19" s="331"/>
      <c r="CD19" s="329" t="s">
        <v>10</v>
      </c>
      <c r="CE19" s="330"/>
      <c r="CF19" s="330"/>
      <c r="CG19" s="330"/>
      <c r="CH19" s="330"/>
      <c r="CI19" s="330"/>
      <c r="CJ19" s="330"/>
      <c r="CK19" s="331"/>
      <c r="CL19" s="329" t="s">
        <v>10</v>
      </c>
      <c r="CM19" s="330"/>
      <c r="CN19" s="330"/>
      <c r="CO19" s="330"/>
      <c r="CP19" s="330"/>
      <c r="CQ19" s="330"/>
      <c r="CR19" s="330"/>
      <c r="CS19" s="331"/>
      <c r="CT19" s="329" t="s">
        <v>10</v>
      </c>
      <c r="CU19" s="330"/>
      <c r="CV19" s="330"/>
      <c r="CW19" s="330"/>
      <c r="CX19" s="330"/>
      <c r="CY19" s="330"/>
      <c r="CZ19" s="330"/>
      <c r="DA19" s="331"/>
    </row>
    <row r="20" spans="1:105" s="114" customFormat="1" ht="27.75" customHeight="1" x14ac:dyDescent="0.2">
      <c r="A20" s="313" t="s">
        <v>224</v>
      </c>
      <c r="B20" s="313"/>
      <c r="C20" s="313"/>
      <c r="D20" s="313"/>
      <c r="E20" s="313"/>
      <c r="F20" s="314" t="s">
        <v>1253</v>
      </c>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32"/>
      <c r="AH20" s="329" t="s">
        <v>10</v>
      </c>
      <c r="AI20" s="330"/>
      <c r="AJ20" s="330"/>
      <c r="AK20" s="330"/>
      <c r="AL20" s="330"/>
      <c r="AM20" s="330"/>
      <c r="AN20" s="330"/>
      <c r="AO20" s="331"/>
      <c r="AP20" s="329" t="s">
        <v>10</v>
      </c>
      <c r="AQ20" s="330"/>
      <c r="AR20" s="330"/>
      <c r="AS20" s="330"/>
      <c r="AT20" s="330"/>
      <c r="AU20" s="330"/>
      <c r="AV20" s="330"/>
      <c r="AW20" s="331"/>
      <c r="AX20" s="329" t="s">
        <v>10</v>
      </c>
      <c r="AY20" s="330"/>
      <c r="AZ20" s="330"/>
      <c r="BA20" s="330"/>
      <c r="BB20" s="330"/>
      <c r="BC20" s="330"/>
      <c r="BD20" s="330"/>
      <c r="BE20" s="331"/>
      <c r="BF20" s="329" t="s">
        <v>10</v>
      </c>
      <c r="BG20" s="330"/>
      <c r="BH20" s="330"/>
      <c r="BI20" s="330"/>
      <c r="BJ20" s="330"/>
      <c r="BK20" s="330"/>
      <c r="BL20" s="330"/>
      <c r="BM20" s="331"/>
      <c r="BN20" s="329" t="s">
        <v>10</v>
      </c>
      <c r="BO20" s="330"/>
      <c r="BP20" s="330"/>
      <c r="BQ20" s="330"/>
      <c r="BR20" s="330"/>
      <c r="BS20" s="330"/>
      <c r="BT20" s="330"/>
      <c r="BU20" s="331"/>
      <c r="BV20" s="329" t="s">
        <v>10</v>
      </c>
      <c r="BW20" s="330"/>
      <c r="BX20" s="330"/>
      <c r="BY20" s="330"/>
      <c r="BZ20" s="330"/>
      <c r="CA20" s="330"/>
      <c r="CB20" s="330"/>
      <c r="CC20" s="331"/>
      <c r="CD20" s="329" t="s">
        <v>10</v>
      </c>
      <c r="CE20" s="330"/>
      <c r="CF20" s="330"/>
      <c r="CG20" s="330"/>
      <c r="CH20" s="330"/>
      <c r="CI20" s="330"/>
      <c r="CJ20" s="330"/>
      <c r="CK20" s="331"/>
      <c r="CL20" s="329" t="s">
        <v>10</v>
      </c>
      <c r="CM20" s="330"/>
      <c r="CN20" s="330"/>
      <c r="CO20" s="330"/>
      <c r="CP20" s="330"/>
      <c r="CQ20" s="330"/>
      <c r="CR20" s="330"/>
      <c r="CS20" s="331"/>
      <c r="CT20" s="329" t="s">
        <v>10</v>
      </c>
      <c r="CU20" s="330"/>
      <c r="CV20" s="330"/>
      <c r="CW20" s="330"/>
      <c r="CX20" s="330"/>
      <c r="CY20" s="330"/>
      <c r="CZ20" s="330"/>
      <c r="DA20" s="331"/>
    </row>
    <row r="21" spans="1:105" s="114" customFormat="1" ht="40.5" customHeight="1" x14ac:dyDescent="0.2">
      <c r="A21" s="313"/>
      <c r="B21" s="313"/>
      <c r="C21" s="313"/>
      <c r="D21" s="313"/>
      <c r="E21" s="313"/>
      <c r="F21" s="333" t="s">
        <v>1252</v>
      </c>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4"/>
      <c r="AH21" s="329" t="s">
        <v>10</v>
      </c>
      <c r="AI21" s="330"/>
      <c r="AJ21" s="330"/>
      <c r="AK21" s="330"/>
      <c r="AL21" s="330"/>
      <c r="AM21" s="330"/>
      <c r="AN21" s="330"/>
      <c r="AO21" s="331"/>
      <c r="AP21" s="329" t="s">
        <v>10</v>
      </c>
      <c r="AQ21" s="330"/>
      <c r="AR21" s="330"/>
      <c r="AS21" s="330"/>
      <c r="AT21" s="330"/>
      <c r="AU21" s="330"/>
      <c r="AV21" s="330"/>
      <c r="AW21" s="331"/>
      <c r="AX21" s="329" t="s">
        <v>10</v>
      </c>
      <c r="AY21" s="330"/>
      <c r="AZ21" s="330"/>
      <c r="BA21" s="330"/>
      <c r="BB21" s="330"/>
      <c r="BC21" s="330"/>
      <c r="BD21" s="330"/>
      <c r="BE21" s="331"/>
      <c r="BF21" s="329" t="s">
        <v>10</v>
      </c>
      <c r="BG21" s="330"/>
      <c r="BH21" s="330"/>
      <c r="BI21" s="330"/>
      <c r="BJ21" s="330"/>
      <c r="BK21" s="330"/>
      <c r="BL21" s="330"/>
      <c r="BM21" s="331"/>
      <c r="BN21" s="329" t="s">
        <v>10</v>
      </c>
      <c r="BO21" s="330"/>
      <c r="BP21" s="330"/>
      <c r="BQ21" s="330"/>
      <c r="BR21" s="330"/>
      <c r="BS21" s="330"/>
      <c r="BT21" s="330"/>
      <c r="BU21" s="331"/>
      <c r="BV21" s="329" t="s">
        <v>10</v>
      </c>
      <c r="BW21" s="330"/>
      <c r="BX21" s="330"/>
      <c r="BY21" s="330"/>
      <c r="BZ21" s="330"/>
      <c r="CA21" s="330"/>
      <c r="CB21" s="330"/>
      <c r="CC21" s="331"/>
      <c r="CD21" s="329" t="s">
        <v>10</v>
      </c>
      <c r="CE21" s="330"/>
      <c r="CF21" s="330"/>
      <c r="CG21" s="330"/>
      <c r="CH21" s="330"/>
      <c r="CI21" s="330"/>
      <c r="CJ21" s="330"/>
      <c r="CK21" s="331"/>
      <c r="CL21" s="329" t="s">
        <v>10</v>
      </c>
      <c r="CM21" s="330"/>
      <c r="CN21" s="330"/>
      <c r="CO21" s="330"/>
      <c r="CP21" s="330"/>
      <c r="CQ21" s="330"/>
      <c r="CR21" s="330"/>
      <c r="CS21" s="331"/>
      <c r="CT21" s="329" t="s">
        <v>10</v>
      </c>
      <c r="CU21" s="330"/>
      <c r="CV21" s="330"/>
      <c r="CW21" s="330"/>
      <c r="CX21" s="330"/>
      <c r="CY21" s="330"/>
      <c r="CZ21" s="330"/>
      <c r="DA21" s="331"/>
    </row>
    <row r="22" spans="1:105" s="114" customFormat="1" ht="15" customHeight="1" x14ac:dyDescent="0.2">
      <c r="A22" s="313" t="s">
        <v>227</v>
      </c>
      <c r="B22" s="313"/>
      <c r="C22" s="313"/>
      <c r="D22" s="313"/>
      <c r="E22" s="313"/>
      <c r="F22" s="314" t="s">
        <v>261</v>
      </c>
      <c r="G22" s="314"/>
      <c r="H22" s="314"/>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32"/>
      <c r="AH22" s="329" t="s">
        <v>10</v>
      </c>
      <c r="AI22" s="330"/>
      <c r="AJ22" s="330"/>
      <c r="AK22" s="330"/>
      <c r="AL22" s="330"/>
      <c r="AM22" s="330"/>
      <c r="AN22" s="330"/>
      <c r="AO22" s="331"/>
      <c r="AP22" s="329" t="s">
        <v>10</v>
      </c>
      <c r="AQ22" s="330"/>
      <c r="AR22" s="330"/>
      <c r="AS22" s="330"/>
      <c r="AT22" s="330"/>
      <c r="AU22" s="330"/>
      <c r="AV22" s="330"/>
      <c r="AW22" s="331"/>
      <c r="AX22" s="329" t="s">
        <v>10</v>
      </c>
      <c r="AY22" s="330"/>
      <c r="AZ22" s="330"/>
      <c r="BA22" s="330"/>
      <c r="BB22" s="330"/>
      <c r="BC22" s="330"/>
      <c r="BD22" s="330"/>
      <c r="BE22" s="331"/>
      <c r="BF22" s="329" t="s">
        <v>10</v>
      </c>
      <c r="BG22" s="330"/>
      <c r="BH22" s="330"/>
      <c r="BI22" s="330"/>
      <c r="BJ22" s="330"/>
      <c r="BK22" s="330"/>
      <c r="BL22" s="330"/>
      <c r="BM22" s="331"/>
      <c r="BN22" s="329" t="s">
        <v>10</v>
      </c>
      <c r="BO22" s="330"/>
      <c r="BP22" s="330"/>
      <c r="BQ22" s="330"/>
      <c r="BR22" s="330"/>
      <c r="BS22" s="330"/>
      <c r="BT22" s="330"/>
      <c r="BU22" s="331"/>
      <c r="BV22" s="329" t="s">
        <v>10</v>
      </c>
      <c r="BW22" s="330"/>
      <c r="BX22" s="330"/>
      <c r="BY22" s="330"/>
      <c r="BZ22" s="330"/>
      <c r="CA22" s="330"/>
      <c r="CB22" s="330"/>
      <c r="CC22" s="331"/>
      <c r="CD22" s="329" t="s">
        <v>10</v>
      </c>
      <c r="CE22" s="330"/>
      <c r="CF22" s="330"/>
      <c r="CG22" s="330"/>
      <c r="CH22" s="330"/>
      <c r="CI22" s="330"/>
      <c r="CJ22" s="330"/>
      <c r="CK22" s="331"/>
      <c r="CL22" s="329" t="s">
        <v>10</v>
      </c>
      <c r="CM22" s="330"/>
      <c r="CN22" s="330"/>
      <c r="CO22" s="330"/>
      <c r="CP22" s="330"/>
      <c r="CQ22" s="330"/>
      <c r="CR22" s="330"/>
      <c r="CS22" s="331"/>
      <c r="CT22" s="329" t="s">
        <v>10</v>
      </c>
      <c r="CU22" s="330"/>
      <c r="CV22" s="330"/>
      <c r="CW22" s="330"/>
      <c r="CX22" s="330"/>
      <c r="CY22" s="330"/>
      <c r="CZ22" s="330"/>
      <c r="DA22" s="331"/>
    </row>
    <row r="23" spans="1:105" s="114" customFormat="1" ht="40.5" customHeight="1" x14ac:dyDescent="0.2">
      <c r="A23" s="313"/>
      <c r="B23" s="313"/>
      <c r="C23" s="313"/>
      <c r="D23" s="313"/>
      <c r="E23" s="313"/>
      <c r="F23" s="333" t="s">
        <v>1252</v>
      </c>
      <c r="G23" s="333"/>
      <c r="H23" s="333"/>
      <c r="I23" s="333"/>
      <c r="J23" s="333"/>
      <c r="K23" s="333"/>
      <c r="L23" s="333"/>
      <c r="M23" s="333"/>
      <c r="N23" s="333"/>
      <c r="O23" s="333"/>
      <c r="P23" s="333"/>
      <c r="Q23" s="333"/>
      <c r="R23" s="333"/>
      <c r="S23" s="333"/>
      <c r="T23" s="333"/>
      <c r="U23" s="333"/>
      <c r="V23" s="333"/>
      <c r="W23" s="333"/>
      <c r="X23" s="333"/>
      <c r="Y23" s="333"/>
      <c r="Z23" s="333"/>
      <c r="AA23" s="333"/>
      <c r="AB23" s="333"/>
      <c r="AC23" s="333"/>
      <c r="AD23" s="333"/>
      <c r="AE23" s="333"/>
      <c r="AF23" s="333"/>
      <c r="AG23" s="334"/>
      <c r="AH23" s="329" t="s">
        <v>10</v>
      </c>
      <c r="AI23" s="330"/>
      <c r="AJ23" s="330"/>
      <c r="AK23" s="330"/>
      <c r="AL23" s="330"/>
      <c r="AM23" s="330"/>
      <c r="AN23" s="330"/>
      <c r="AO23" s="331"/>
      <c r="AP23" s="329" t="s">
        <v>10</v>
      </c>
      <c r="AQ23" s="330"/>
      <c r="AR23" s="330"/>
      <c r="AS23" s="330"/>
      <c r="AT23" s="330"/>
      <c r="AU23" s="330"/>
      <c r="AV23" s="330"/>
      <c r="AW23" s="331"/>
      <c r="AX23" s="329" t="s">
        <v>10</v>
      </c>
      <c r="AY23" s="330"/>
      <c r="AZ23" s="330"/>
      <c r="BA23" s="330"/>
      <c r="BB23" s="330"/>
      <c r="BC23" s="330"/>
      <c r="BD23" s="330"/>
      <c r="BE23" s="331"/>
      <c r="BF23" s="329" t="s">
        <v>10</v>
      </c>
      <c r="BG23" s="330"/>
      <c r="BH23" s="330"/>
      <c r="BI23" s="330"/>
      <c r="BJ23" s="330"/>
      <c r="BK23" s="330"/>
      <c r="BL23" s="330"/>
      <c r="BM23" s="331"/>
      <c r="BN23" s="329" t="s">
        <v>10</v>
      </c>
      <c r="BO23" s="330"/>
      <c r="BP23" s="330"/>
      <c r="BQ23" s="330"/>
      <c r="BR23" s="330"/>
      <c r="BS23" s="330"/>
      <c r="BT23" s="330"/>
      <c r="BU23" s="331"/>
      <c r="BV23" s="329" t="s">
        <v>10</v>
      </c>
      <c r="BW23" s="330"/>
      <c r="BX23" s="330"/>
      <c r="BY23" s="330"/>
      <c r="BZ23" s="330"/>
      <c r="CA23" s="330"/>
      <c r="CB23" s="330"/>
      <c r="CC23" s="331"/>
      <c r="CD23" s="329" t="s">
        <v>10</v>
      </c>
      <c r="CE23" s="330"/>
      <c r="CF23" s="330"/>
      <c r="CG23" s="330"/>
      <c r="CH23" s="330"/>
      <c r="CI23" s="330"/>
      <c r="CJ23" s="330"/>
      <c r="CK23" s="331"/>
      <c r="CL23" s="329" t="s">
        <v>10</v>
      </c>
      <c r="CM23" s="330"/>
      <c r="CN23" s="330"/>
      <c r="CO23" s="330"/>
      <c r="CP23" s="330"/>
      <c r="CQ23" s="330"/>
      <c r="CR23" s="330"/>
      <c r="CS23" s="331"/>
      <c r="CT23" s="329" t="s">
        <v>10</v>
      </c>
      <c r="CU23" s="330"/>
      <c r="CV23" s="330"/>
      <c r="CW23" s="330"/>
      <c r="CX23" s="330"/>
      <c r="CY23" s="330"/>
      <c r="CZ23" s="330"/>
      <c r="DA23" s="331"/>
    </row>
    <row r="24" spans="1:105" s="114" customFormat="1" ht="15" customHeight="1" x14ac:dyDescent="0.2">
      <c r="A24" s="313" t="s">
        <v>232</v>
      </c>
      <c r="B24" s="313"/>
      <c r="C24" s="313"/>
      <c r="D24" s="313"/>
      <c r="E24" s="313"/>
      <c r="F24" s="314" t="s">
        <v>266</v>
      </c>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32"/>
      <c r="AH24" s="329" t="s">
        <v>10</v>
      </c>
      <c r="AI24" s="330"/>
      <c r="AJ24" s="330"/>
      <c r="AK24" s="330"/>
      <c r="AL24" s="330"/>
      <c r="AM24" s="330"/>
      <c r="AN24" s="330"/>
      <c r="AO24" s="331"/>
      <c r="AP24" s="329" t="s">
        <v>10</v>
      </c>
      <c r="AQ24" s="330"/>
      <c r="AR24" s="330"/>
      <c r="AS24" s="330"/>
      <c r="AT24" s="330"/>
      <c r="AU24" s="330"/>
      <c r="AV24" s="330"/>
      <c r="AW24" s="331"/>
      <c r="AX24" s="329" t="s">
        <v>10</v>
      </c>
      <c r="AY24" s="330"/>
      <c r="AZ24" s="330"/>
      <c r="BA24" s="330"/>
      <c r="BB24" s="330"/>
      <c r="BC24" s="330"/>
      <c r="BD24" s="330"/>
      <c r="BE24" s="331"/>
      <c r="BF24" s="329" t="s">
        <v>10</v>
      </c>
      <c r="BG24" s="330"/>
      <c r="BH24" s="330"/>
      <c r="BI24" s="330"/>
      <c r="BJ24" s="330"/>
      <c r="BK24" s="330"/>
      <c r="BL24" s="330"/>
      <c r="BM24" s="331"/>
      <c r="BN24" s="329" t="s">
        <v>10</v>
      </c>
      <c r="BO24" s="330"/>
      <c r="BP24" s="330"/>
      <c r="BQ24" s="330"/>
      <c r="BR24" s="330"/>
      <c r="BS24" s="330"/>
      <c r="BT24" s="330"/>
      <c r="BU24" s="331"/>
      <c r="BV24" s="329" t="s">
        <v>10</v>
      </c>
      <c r="BW24" s="330"/>
      <c r="BX24" s="330"/>
      <c r="BY24" s="330"/>
      <c r="BZ24" s="330"/>
      <c r="CA24" s="330"/>
      <c r="CB24" s="330"/>
      <c r="CC24" s="331"/>
      <c r="CD24" s="329" t="s">
        <v>10</v>
      </c>
      <c r="CE24" s="330"/>
      <c r="CF24" s="330"/>
      <c r="CG24" s="330"/>
      <c r="CH24" s="330"/>
      <c r="CI24" s="330"/>
      <c r="CJ24" s="330"/>
      <c r="CK24" s="331"/>
      <c r="CL24" s="329" t="s">
        <v>10</v>
      </c>
      <c r="CM24" s="330"/>
      <c r="CN24" s="330"/>
      <c r="CO24" s="330"/>
      <c r="CP24" s="330"/>
      <c r="CQ24" s="330"/>
      <c r="CR24" s="330"/>
      <c r="CS24" s="331"/>
      <c r="CT24" s="329" t="s">
        <v>10</v>
      </c>
      <c r="CU24" s="330"/>
      <c r="CV24" s="330"/>
      <c r="CW24" s="330"/>
      <c r="CX24" s="330"/>
      <c r="CY24" s="330"/>
      <c r="CZ24" s="330"/>
      <c r="DA24" s="331"/>
    </row>
    <row r="25" spans="1:105" ht="3" customHeight="1" x14ac:dyDescent="0.25"/>
    <row r="26" spans="1:105" s="121" customFormat="1" ht="11.25" x14ac:dyDescent="0.2">
      <c r="A26" s="120" t="s">
        <v>1254</v>
      </c>
    </row>
    <row r="27" spans="1:105" s="121" customFormat="1" ht="64.5" customHeight="1" x14ac:dyDescent="0.2">
      <c r="A27" s="327" t="s">
        <v>1255</v>
      </c>
      <c r="B27" s="328"/>
      <c r="C27" s="328"/>
      <c r="D27" s="328"/>
      <c r="E27" s="328"/>
      <c r="F27" s="328"/>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Q27" s="328"/>
      <c r="BR27" s="328"/>
      <c r="BS27" s="328"/>
      <c r="BT27" s="328"/>
      <c r="BU27" s="328"/>
      <c r="BV27" s="328"/>
      <c r="BW27" s="328"/>
      <c r="BX27" s="328"/>
      <c r="BY27" s="328"/>
      <c r="BZ27" s="328"/>
      <c r="CA27" s="328"/>
      <c r="CB27" s="328"/>
      <c r="CC27" s="328"/>
      <c r="CD27" s="328"/>
      <c r="CE27" s="328"/>
      <c r="CF27" s="328"/>
      <c r="CG27" s="328"/>
      <c r="CH27" s="328"/>
      <c r="CI27" s="328"/>
      <c r="CJ27" s="328"/>
      <c r="CK27" s="328"/>
      <c r="CL27" s="328"/>
      <c r="CM27" s="328"/>
      <c r="CN27" s="328"/>
      <c r="CO27" s="328"/>
      <c r="CP27" s="328"/>
      <c r="CQ27" s="328"/>
      <c r="CR27" s="328"/>
      <c r="CS27" s="328"/>
      <c r="CT27" s="328"/>
      <c r="CU27" s="328"/>
      <c r="CV27" s="328"/>
      <c r="CW27" s="328"/>
      <c r="CX27" s="328"/>
      <c r="CY27" s="328"/>
      <c r="CZ27" s="328"/>
      <c r="DA27" s="328"/>
    </row>
    <row r="28" spans="1:105" ht="3" customHeight="1" x14ac:dyDescent="0.25"/>
  </sheetData>
  <mergeCells count="139">
    <mergeCell ref="AX14:BE14"/>
    <mergeCell ref="BF14:BM14"/>
    <mergeCell ref="BN14:BU14"/>
    <mergeCell ref="BV14:CC14"/>
    <mergeCell ref="CD14:CK14"/>
    <mergeCell ref="BQ2:DA2"/>
    <mergeCell ref="BQ4:DA4"/>
    <mergeCell ref="A8:DA8"/>
    <mergeCell ref="A10:DA10"/>
    <mergeCell ref="A12:AG13"/>
    <mergeCell ref="AH12:BE12"/>
    <mergeCell ref="BF12:CC12"/>
    <mergeCell ref="CD12:DA12"/>
    <mergeCell ref="AH13:AO13"/>
    <mergeCell ref="AP13:AW13"/>
    <mergeCell ref="CT13:DA13"/>
    <mergeCell ref="AX13:BE13"/>
    <mergeCell ref="BF13:BM13"/>
    <mergeCell ref="BN13:BU13"/>
    <mergeCell ref="BV13:CC13"/>
    <mergeCell ref="CD13:CK13"/>
    <mergeCell ref="CL13:CS13"/>
    <mergeCell ref="A18:E18"/>
    <mergeCell ref="F18:AG18"/>
    <mergeCell ref="AH18:AO18"/>
    <mergeCell ref="AP18:AW18"/>
    <mergeCell ref="AX18:BE18"/>
    <mergeCell ref="BF18:BM18"/>
    <mergeCell ref="BN18:BU18"/>
    <mergeCell ref="CL14:CS14"/>
    <mergeCell ref="CT14:DA14"/>
    <mergeCell ref="A15:E15"/>
    <mergeCell ref="F15:AG15"/>
    <mergeCell ref="AH15:AO15"/>
    <mergeCell ref="AP15:AW15"/>
    <mergeCell ref="AX15:BE15"/>
    <mergeCell ref="BF15:BM15"/>
    <mergeCell ref="BN15:BU15"/>
    <mergeCell ref="BV15:CC15"/>
    <mergeCell ref="CD15:CK15"/>
    <mergeCell ref="CL15:CS15"/>
    <mergeCell ref="CT15:DA15"/>
    <mergeCell ref="A14:E14"/>
    <mergeCell ref="F14:AG14"/>
    <mergeCell ref="AH14:AO14"/>
    <mergeCell ref="AP14:AW14"/>
    <mergeCell ref="BV16:CC16"/>
    <mergeCell ref="CD16:CK16"/>
    <mergeCell ref="CL16:CS16"/>
    <mergeCell ref="CT16:DA16"/>
    <mergeCell ref="A17:E17"/>
    <mergeCell ref="F17:AG17"/>
    <mergeCell ref="AH17:AO17"/>
    <mergeCell ref="AP17:AW17"/>
    <mergeCell ref="AX17:BE17"/>
    <mergeCell ref="BF17:BM17"/>
    <mergeCell ref="A16:E16"/>
    <mergeCell ref="F16:AG16"/>
    <mergeCell ref="AH16:AO16"/>
    <mergeCell ref="AP16:AW16"/>
    <mergeCell ref="AX16:BE16"/>
    <mergeCell ref="BF16:BM16"/>
    <mergeCell ref="BN16:BU16"/>
    <mergeCell ref="BV18:CC18"/>
    <mergeCell ref="CD18:CK18"/>
    <mergeCell ref="CL18:CS18"/>
    <mergeCell ref="CT18:DA18"/>
    <mergeCell ref="BN17:BU17"/>
    <mergeCell ref="BV17:CC17"/>
    <mergeCell ref="CD17:CK17"/>
    <mergeCell ref="CL17:CS17"/>
    <mergeCell ref="CT17:DA17"/>
    <mergeCell ref="A20:E20"/>
    <mergeCell ref="F20:AG20"/>
    <mergeCell ref="AH20:AO20"/>
    <mergeCell ref="AP20:AW20"/>
    <mergeCell ref="AX20:BE20"/>
    <mergeCell ref="A19:E19"/>
    <mergeCell ref="F19:AG19"/>
    <mergeCell ref="AH19:AO19"/>
    <mergeCell ref="AP19:AW19"/>
    <mergeCell ref="AX19:BE19"/>
    <mergeCell ref="BF20:BM20"/>
    <mergeCell ref="BN20:BU20"/>
    <mergeCell ref="BV20:CC20"/>
    <mergeCell ref="CD20:CK20"/>
    <mergeCell ref="CL20:CS20"/>
    <mergeCell ref="CT20:DA20"/>
    <mergeCell ref="BN19:BU19"/>
    <mergeCell ref="BV19:CC19"/>
    <mergeCell ref="CD19:CK19"/>
    <mergeCell ref="CL19:CS19"/>
    <mergeCell ref="CT19:DA19"/>
    <mergeCell ref="BF19:BM19"/>
    <mergeCell ref="A22:E22"/>
    <mergeCell ref="F22:AG22"/>
    <mergeCell ref="AH22:AO22"/>
    <mergeCell ref="AP22:AW22"/>
    <mergeCell ref="AX22:BE22"/>
    <mergeCell ref="A21:E21"/>
    <mergeCell ref="F21:AG21"/>
    <mergeCell ref="AH21:AO21"/>
    <mergeCell ref="AP21:AW21"/>
    <mergeCell ref="AX21:BE21"/>
    <mergeCell ref="BF22:BM22"/>
    <mergeCell ref="BN22:BU22"/>
    <mergeCell ref="BV22:CC22"/>
    <mergeCell ref="CD22:CK22"/>
    <mergeCell ref="CL22:CS22"/>
    <mergeCell ref="CT22:DA22"/>
    <mergeCell ref="BN21:BU21"/>
    <mergeCell ref="BV21:CC21"/>
    <mergeCell ref="CD21:CK21"/>
    <mergeCell ref="CL21:CS21"/>
    <mergeCell ref="CT21:DA21"/>
    <mergeCell ref="BF21:BM21"/>
    <mergeCell ref="A27:DA27"/>
    <mergeCell ref="BF24:BM24"/>
    <mergeCell ref="BN24:BU24"/>
    <mergeCell ref="BV24:CC24"/>
    <mergeCell ref="CD24:CK24"/>
    <mergeCell ref="CL24:CS24"/>
    <mergeCell ref="CT24:DA24"/>
    <mergeCell ref="BN23:BU23"/>
    <mergeCell ref="BV23:CC23"/>
    <mergeCell ref="CD23:CK23"/>
    <mergeCell ref="CL23:CS23"/>
    <mergeCell ref="CT23:DA23"/>
    <mergeCell ref="A24:E24"/>
    <mergeCell ref="F24:AG24"/>
    <mergeCell ref="AH24:AO24"/>
    <mergeCell ref="AP24:AW24"/>
    <mergeCell ref="AX24:BE24"/>
    <mergeCell ref="A23:E23"/>
    <mergeCell ref="F23:AG23"/>
    <mergeCell ref="AH23:AO23"/>
    <mergeCell ref="AP23:AW23"/>
    <mergeCell ref="AX23:BE23"/>
    <mergeCell ref="BF23:BM23"/>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8"/>
  <sheetViews>
    <sheetView view="pageBreakPreview" zoomScaleNormal="100" zoomScaleSheetLayoutView="100" workbookViewId="0">
      <selection activeCell="AH14" sqref="AH14:DA24"/>
    </sheetView>
  </sheetViews>
  <sheetFormatPr defaultColWidth="0.85546875" defaultRowHeight="15.75" x14ac:dyDescent="0.25"/>
  <cols>
    <col min="1" max="69" width="0.85546875" style="115"/>
    <col min="70" max="70" width="0.85546875" style="115" customWidth="1"/>
    <col min="71" max="73" width="0.85546875" style="115"/>
    <col min="74" max="74" width="0.85546875" style="115" customWidth="1"/>
    <col min="75" max="86" width="0.85546875" style="115"/>
    <col min="87" max="88" width="0.85546875" style="115" customWidth="1"/>
    <col min="89" max="325" width="0.85546875" style="115"/>
    <col min="326" max="326" width="0.85546875" style="115" customWidth="1"/>
    <col min="327" max="329" width="0.85546875" style="115"/>
    <col min="330" max="330" width="0.85546875" style="115" customWidth="1"/>
    <col min="331" max="342" width="0.85546875" style="115"/>
    <col min="343" max="344" width="0.85546875" style="115" customWidth="1"/>
    <col min="345" max="581" width="0.85546875" style="115"/>
    <col min="582" max="582" width="0.85546875" style="115" customWidth="1"/>
    <col min="583" max="585" width="0.85546875" style="115"/>
    <col min="586" max="586" width="0.85546875" style="115" customWidth="1"/>
    <col min="587" max="598" width="0.85546875" style="115"/>
    <col min="599" max="600" width="0.85546875" style="115" customWidth="1"/>
    <col min="601" max="837" width="0.85546875" style="115"/>
    <col min="838" max="838" width="0.85546875" style="115" customWidth="1"/>
    <col min="839" max="841" width="0.85546875" style="115"/>
    <col min="842" max="842" width="0.85546875" style="115" customWidth="1"/>
    <col min="843" max="854" width="0.85546875" style="115"/>
    <col min="855" max="856" width="0.85546875" style="115" customWidth="1"/>
    <col min="857" max="1093" width="0.85546875" style="115"/>
    <col min="1094" max="1094" width="0.85546875" style="115" customWidth="1"/>
    <col min="1095" max="1097" width="0.85546875" style="115"/>
    <col min="1098" max="1098" width="0.85546875" style="115" customWidth="1"/>
    <col min="1099" max="1110" width="0.85546875" style="115"/>
    <col min="1111" max="1112" width="0.85546875" style="115" customWidth="1"/>
    <col min="1113" max="1349" width="0.85546875" style="115"/>
    <col min="1350" max="1350" width="0.85546875" style="115" customWidth="1"/>
    <col min="1351" max="1353" width="0.85546875" style="115"/>
    <col min="1354" max="1354" width="0.85546875" style="115" customWidth="1"/>
    <col min="1355" max="1366" width="0.85546875" style="115"/>
    <col min="1367" max="1368" width="0.85546875" style="115" customWidth="1"/>
    <col min="1369" max="1605" width="0.85546875" style="115"/>
    <col min="1606" max="1606" width="0.85546875" style="115" customWidth="1"/>
    <col min="1607" max="1609" width="0.85546875" style="115"/>
    <col min="1610" max="1610" width="0.85546875" style="115" customWidth="1"/>
    <col min="1611" max="1622" width="0.85546875" style="115"/>
    <col min="1623" max="1624" width="0.85546875" style="115" customWidth="1"/>
    <col min="1625" max="1861" width="0.85546875" style="115"/>
    <col min="1862" max="1862" width="0.85546875" style="115" customWidth="1"/>
    <col min="1863" max="1865" width="0.85546875" style="115"/>
    <col min="1866" max="1866" width="0.85546875" style="115" customWidth="1"/>
    <col min="1867" max="1878" width="0.85546875" style="115"/>
    <col min="1879" max="1880" width="0.85546875" style="115" customWidth="1"/>
    <col min="1881" max="2117" width="0.85546875" style="115"/>
    <col min="2118" max="2118" width="0.85546875" style="115" customWidth="1"/>
    <col min="2119" max="2121" width="0.85546875" style="115"/>
    <col min="2122" max="2122" width="0.85546875" style="115" customWidth="1"/>
    <col min="2123" max="2134" width="0.85546875" style="115"/>
    <col min="2135" max="2136" width="0.85546875" style="115" customWidth="1"/>
    <col min="2137" max="2373" width="0.85546875" style="115"/>
    <col min="2374" max="2374" width="0.85546875" style="115" customWidth="1"/>
    <col min="2375" max="2377" width="0.85546875" style="115"/>
    <col min="2378" max="2378" width="0.85546875" style="115" customWidth="1"/>
    <col min="2379" max="2390" width="0.85546875" style="115"/>
    <col min="2391" max="2392" width="0.85546875" style="115" customWidth="1"/>
    <col min="2393" max="2629" width="0.85546875" style="115"/>
    <col min="2630" max="2630" width="0.85546875" style="115" customWidth="1"/>
    <col min="2631" max="2633" width="0.85546875" style="115"/>
    <col min="2634" max="2634" width="0.85546875" style="115" customWidth="1"/>
    <col min="2635" max="2646" width="0.85546875" style="115"/>
    <col min="2647" max="2648" width="0.85546875" style="115" customWidth="1"/>
    <col min="2649" max="2885" width="0.85546875" style="115"/>
    <col min="2886" max="2886" width="0.85546875" style="115" customWidth="1"/>
    <col min="2887" max="2889" width="0.85546875" style="115"/>
    <col min="2890" max="2890" width="0.85546875" style="115" customWidth="1"/>
    <col min="2891" max="2902" width="0.85546875" style="115"/>
    <col min="2903" max="2904" width="0.85546875" style="115" customWidth="1"/>
    <col min="2905" max="3141" width="0.85546875" style="115"/>
    <col min="3142" max="3142" width="0.85546875" style="115" customWidth="1"/>
    <col min="3143" max="3145" width="0.85546875" style="115"/>
    <col min="3146" max="3146" width="0.85546875" style="115" customWidth="1"/>
    <col min="3147" max="3158" width="0.85546875" style="115"/>
    <col min="3159" max="3160" width="0.85546875" style="115" customWidth="1"/>
    <col min="3161" max="3397" width="0.85546875" style="115"/>
    <col min="3398" max="3398" width="0.85546875" style="115" customWidth="1"/>
    <col min="3399" max="3401" width="0.85546875" style="115"/>
    <col min="3402" max="3402" width="0.85546875" style="115" customWidth="1"/>
    <col min="3403" max="3414" width="0.85546875" style="115"/>
    <col min="3415" max="3416" width="0.85546875" style="115" customWidth="1"/>
    <col min="3417" max="3653" width="0.85546875" style="115"/>
    <col min="3654" max="3654" width="0.85546875" style="115" customWidth="1"/>
    <col min="3655" max="3657" width="0.85546875" style="115"/>
    <col min="3658" max="3658" width="0.85546875" style="115" customWidth="1"/>
    <col min="3659" max="3670" width="0.85546875" style="115"/>
    <col min="3671" max="3672" width="0.85546875" style="115" customWidth="1"/>
    <col min="3673" max="3909" width="0.85546875" style="115"/>
    <col min="3910" max="3910" width="0.85546875" style="115" customWidth="1"/>
    <col min="3911" max="3913" width="0.85546875" style="115"/>
    <col min="3914" max="3914" width="0.85546875" style="115" customWidth="1"/>
    <col min="3915" max="3926" width="0.85546875" style="115"/>
    <col min="3927" max="3928" width="0.85546875" style="115" customWidth="1"/>
    <col min="3929" max="4165" width="0.85546875" style="115"/>
    <col min="4166" max="4166" width="0.85546875" style="115" customWidth="1"/>
    <col min="4167" max="4169" width="0.85546875" style="115"/>
    <col min="4170" max="4170" width="0.85546875" style="115" customWidth="1"/>
    <col min="4171" max="4182" width="0.85546875" style="115"/>
    <col min="4183" max="4184" width="0.85546875" style="115" customWidth="1"/>
    <col min="4185" max="4421" width="0.85546875" style="115"/>
    <col min="4422" max="4422" width="0.85546875" style="115" customWidth="1"/>
    <col min="4423" max="4425" width="0.85546875" style="115"/>
    <col min="4426" max="4426" width="0.85546875" style="115" customWidth="1"/>
    <col min="4427" max="4438" width="0.85546875" style="115"/>
    <col min="4439" max="4440" width="0.85546875" style="115" customWidth="1"/>
    <col min="4441" max="4677" width="0.85546875" style="115"/>
    <col min="4678" max="4678" width="0.85546875" style="115" customWidth="1"/>
    <col min="4679" max="4681" width="0.85546875" style="115"/>
    <col min="4682" max="4682" width="0.85546875" style="115" customWidth="1"/>
    <col min="4683" max="4694" width="0.85546875" style="115"/>
    <col min="4695" max="4696" width="0.85546875" style="115" customWidth="1"/>
    <col min="4697" max="4933" width="0.85546875" style="115"/>
    <col min="4934" max="4934" width="0.85546875" style="115" customWidth="1"/>
    <col min="4935" max="4937" width="0.85546875" style="115"/>
    <col min="4938" max="4938" width="0.85546875" style="115" customWidth="1"/>
    <col min="4939" max="4950" width="0.85546875" style="115"/>
    <col min="4951" max="4952" width="0.85546875" style="115" customWidth="1"/>
    <col min="4953" max="5189" width="0.85546875" style="115"/>
    <col min="5190" max="5190" width="0.85546875" style="115" customWidth="1"/>
    <col min="5191" max="5193" width="0.85546875" style="115"/>
    <col min="5194" max="5194" width="0.85546875" style="115" customWidth="1"/>
    <col min="5195" max="5206" width="0.85546875" style="115"/>
    <col min="5207" max="5208" width="0.85546875" style="115" customWidth="1"/>
    <col min="5209" max="5445" width="0.85546875" style="115"/>
    <col min="5446" max="5446" width="0.85546875" style="115" customWidth="1"/>
    <col min="5447" max="5449" width="0.85546875" style="115"/>
    <col min="5450" max="5450" width="0.85546875" style="115" customWidth="1"/>
    <col min="5451" max="5462" width="0.85546875" style="115"/>
    <col min="5463" max="5464" width="0.85546875" style="115" customWidth="1"/>
    <col min="5465" max="5701" width="0.85546875" style="115"/>
    <col min="5702" max="5702" width="0.85546875" style="115" customWidth="1"/>
    <col min="5703" max="5705" width="0.85546875" style="115"/>
    <col min="5706" max="5706" width="0.85546875" style="115" customWidth="1"/>
    <col min="5707" max="5718" width="0.85546875" style="115"/>
    <col min="5719" max="5720" width="0.85546875" style="115" customWidth="1"/>
    <col min="5721" max="5957" width="0.85546875" style="115"/>
    <col min="5958" max="5958" width="0.85546875" style="115" customWidth="1"/>
    <col min="5959" max="5961" width="0.85546875" style="115"/>
    <col min="5962" max="5962" width="0.85546875" style="115" customWidth="1"/>
    <col min="5963" max="5974" width="0.85546875" style="115"/>
    <col min="5975" max="5976" width="0.85546875" style="115" customWidth="1"/>
    <col min="5977" max="6213" width="0.85546875" style="115"/>
    <col min="6214" max="6214" width="0.85546875" style="115" customWidth="1"/>
    <col min="6215" max="6217" width="0.85546875" style="115"/>
    <col min="6218" max="6218" width="0.85546875" style="115" customWidth="1"/>
    <col min="6219" max="6230" width="0.85546875" style="115"/>
    <col min="6231" max="6232" width="0.85546875" style="115" customWidth="1"/>
    <col min="6233" max="6469" width="0.85546875" style="115"/>
    <col min="6470" max="6470" width="0.85546875" style="115" customWidth="1"/>
    <col min="6471" max="6473" width="0.85546875" style="115"/>
    <col min="6474" max="6474" width="0.85546875" style="115" customWidth="1"/>
    <col min="6475" max="6486" width="0.85546875" style="115"/>
    <col min="6487" max="6488" width="0.85546875" style="115" customWidth="1"/>
    <col min="6489" max="6725" width="0.85546875" style="115"/>
    <col min="6726" max="6726" width="0.85546875" style="115" customWidth="1"/>
    <col min="6727" max="6729" width="0.85546875" style="115"/>
    <col min="6730" max="6730" width="0.85546875" style="115" customWidth="1"/>
    <col min="6731" max="6742" width="0.85546875" style="115"/>
    <col min="6743" max="6744" width="0.85546875" style="115" customWidth="1"/>
    <col min="6745" max="6981" width="0.85546875" style="115"/>
    <col min="6982" max="6982" width="0.85546875" style="115" customWidth="1"/>
    <col min="6983" max="6985" width="0.85546875" style="115"/>
    <col min="6986" max="6986" width="0.85546875" style="115" customWidth="1"/>
    <col min="6987" max="6998" width="0.85546875" style="115"/>
    <col min="6999" max="7000" width="0.85546875" style="115" customWidth="1"/>
    <col min="7001" max="7237" width="0.85546875" style="115"/>
    <col min="7238" max="7238" width="0.85546875" style="115" customWidth="1"/>
    <col min="7239" max="7241" width="0.85546875" style="115"/>
    <col min="7242" max="7242" width="0.85546875" style="115" customWidth="1"/>
    <col min="7243" max="7254" width="0.85546875" style="115"/>
    <col min="7255" max="7256" width="0.85546875" style="115" customWidth="1"/>
    <col min="7257" max="7493" width="0.85546875" style="115"/>
    <col min="7494" max="7494" width="0.85546875" style="115" customWidth="1"/>
    <col min="7495" max="7497" width="0.85546875" style="115"/>
    <col min="7498" max="7498" width="0.85546875" style="115" customWidth="1"/>
    <col min="7499" max="7510" width="0.85546875" style="115"/>
    <col min="7511" max="7512" width="0.85546875" style="115" customWidth="1"/>
    <col min="7513" max="7749" width="0.85546875" style="115"/>
    <col min="7750" max="7750" width="0.85546875" style="115" customWidth="1"/>
    <col min="7751" max="7753" width="0.85546875" style="115"/>
    <col min="7754" max="7754" width="0.85546875" style="115" customWidth="1"/>
    <col min="7755" max="7766" width="0.85546875" style="115"/>
    <col min="7767" max="7768" width="0.85546875" style="115" customWidth="1"/>
    <col min="7769" max="8005" width="0.85546875" style="115"/>
    <col min="8006" max="8006" width="0.85546875" style="115" customWidth="1"/>
    <col min="8007" max="8009" width="0.85546875" style="115"/>
    <col min="8010" max="8010" width="0.85546875" style="115" customWidth="1"/>
    <col min="8011" max="8022" width="0.85546875" style="115"/>
    <col min="8023" max="8024" width="0.85546875" style="115" customWidth="1"/>
    <col min="8025" max="8261" width="0.85546875" style="115"/>
    <col min="8262" max="8262" width="0.85546875" style="115" customWidth="1"/>
    <col min="8263" max="8265" width="0.85546875" style="115"/>
    <col min="8266" max="8266" width="0.85546875" style="115" customWidth="1"/>
    <col min="8267" max="8278" width="0.85546875" style="115"/>
    <col min="8279" max="8280" width="0.85546875" style="115" customWidth="1"/>
    <col min="8281" max="8517" width="0.85546875" style="115"/>
    <col min="8518" max="8518" width="0.85546875" style="115" customWidth="1"/>
    <col min="8519" max="8521" width="0.85546875" style="115"/>
    <col min="8522" max="8522" width="0.85546875" style="115" customWidth="1"/>
    <col min="8523" max="8534" width="0.85546875" style="115"/>
    <col min="8535" max="8536" width="0.85546875" style="115" customWidth="1"/>
    <col min="8537" max="8773" width="0.85546875" style="115"/>
    <col min="8774" max="8774" width="0.85546875" style="115" customWidth="1"/>
    <col min="8775" max="8777" width="0.85546875" style="115"/>
    <col min="8778" max="8778" width="0.85546875" style="115" customWidth="1"/>
    <col min="8779" max="8790" width="0.85546875" style="115"/>
    <col min="8791" max="8792" width="0.85546875" style="115" customWidth="1"/>
    <col min="8793" max="9029" width="0.85546875" style="115"/>
    <col min="9030" max="9030" width="0.85546875" style="115" customWidth="1"/>
    <col min="9031" max="9033" width="0.85546875" style="115"/>
    <col min="9034" max="9034" width="0.85546875" style="115" customWidth="1"/>
    <col min="9035" max="9046" width="0.85546875" style="115"/>
    <col min="9047" max="9048" width="0.85546875" style="115" customWidth="1"/>
    <col min="9049" max="9285" width="0.85546875" style="115"/>
    <col min="9286" max="9286" width="0.85546875" style="115" customWidth="1"/>
    <col min="9287" max="9289" width="0.85546875" style="115"/>
    <col min="9290" max="9290" width="0.85546875" style="115" customWidth="1"/>
    <col min="9291" max="9302" width="0.85546875" style="115"/>
    <col min="9303" max="9304" width="0.85546875" style="115" customWidth="1"/>
    <col min="9305" max="9541" width="0.85546875" style="115"/>
    <col min="9542" max="9542" width="0.85546875" style="115" customWidth="1"/>
    <col min="9543" max="9545" width="0.85546875" style="115"/>
    <col min="9546" max="9546" width="0.85546875" style="115" customWidth="1"/>
    <col min="9547" max="9558" width="0.85546875" style="115"/>
    <col min="9559" max="9560" width="0.85546875" style="115" customWidth="1"/>
    <col min="9561" max="9797" width="0.85546875" style="115"/>
    <col min="9798" max="9798" width="0.85546875" style="115" customWidth="1"/>
    <col min="9799" max="9801" width="0.85546875" style="115"/>
    <col min="9802" max="9802" width="0.85546875" style="115" customWidth="1"/>
    <col min="9803" max="9814" width="0.85546875" style="115"/>
    <col min="9815" max="9816" width="0.85546875" style="115" customWidth="1"/>
    <col min="9817" max="10053" width="0.85546875" style="115"/>
    <col min="10054" max="10054" width="0.85546875" style="115" customWidth="1"/>
    <col min="10055" max="10057" width="0.85546875" style="115"/>
    <col min="10058" max="10058" width="0.85546875" style="115" customWidth="1"/>
    <col min="10059" max="10070" width="0.85546875" style="115"/>
    <col min="10071" max="10072" width="0.85546875" style="115" customWidth="1"/>
    <col min="10073" max="10309" width="0.85546875" style="115"/>
    <col min="10310" max="10310" width="0.85546875" style="115" customWidth="1"/>
    <col min="10311" max="10313" width="0.85546875" style="115"/>
    <col min="10314" max="10314" width="0.85546875" style="115" customWidth="1"/>
    <col min="10315" max="10326" width="0.85546875" style="115"/>
    <col min="10327" max="10328" width="0.85546875" style="115" customWidth="1"/>
    <col min="10329" max="10565" width="0.85546875" style="115"/>
    <col min="10566" max="10566" width="0.85546875" style="115" customWidth="1"/>
    <col min="10567" max="10569" width="0.85546875" style="115"/>
    <col min="10570" max="10570" width="0.85546875" style="115" customWidth="1"/>
    <col min="10571" max="10582" width="0.85546875" style="115"/>
    <col min="10583" max="10584" width="0.85546875" style="115" customWidth="1"/>
    <col min="10585" max="10821" width="0.85546875" style="115"/>
    <col min="10822" max="10822" width="0.85546875" style="115" customWidth="1"/>
    <col min="10823" max="10825" width="0.85546875" style="115"/>
    <col min="10826" max="10826" width="0.85546875" style="115" customWidth="1"/>
    <col min="10827" max="10838" width="0.85546875" style="115"/>
    <col min="10839" max="10840" width="0.85546875" style="115" customWidth="1"/>
    <col min="10841" max="11077" width="0.85546875" style="115"/>
    <col min="11078" max="11078" width="0.85546875" style="115" customWidth="1"/>
    <col min="11079" max="11081" width="0.85546875" style="115"/>
    <col min="11082" max="11082" width="0.85546875" style="115" customWidth="1"/>
    <col min="11083" max="11094" width="0.85546875" style="115"/>
    <col min="11095" max="11096" width="0.85546875" style="115" customWidth="1"/>
    <col min="11097" max="11333" width="0.85546875" style="115"/>
    <col min="11334" max="11334" width="0.85546875" style="115" customWidth="1"/>
    <col min="11335" max="11337" width="0.85546875" style="115"/>
    <col min="11338" max="11338" width="0.85546875" style="115" customWidth="1"/>
    <col min="11339" max="11350" width="0.85546875" style="115"/>
    <col min="11351" max="11352" width="0.85546875" style="115" customWidth="1"/>
    <col min="11353" max="11589" width="0.85546875" style="115"/>
    <col min="11590" max="11590" width="0.85546875" style="115" customWidth="1"/>
    <col min="11591" max="11593" width="0.85546875" style="115"/>
    <col min="11594" max="11594" width="0.85546875" style="115" customWidth="1"/>
    <col min="11595" max="11606" width="0.85546875" style="115"/>
    <col min="11607" max="11608" width="0.85546875" style="115" customWidth="1"/>
    <col min="11609" max="11845" width="0.85546875" style="115"/>
    <col min="11846" max="11846" width="0.85546875" style="115" customWidth="1"/>
    <col min="11847" max="11849" width="0.85546875" style="115"/>
    <col min="11850" max="11850" width="0.85546875" style="115" customWidth="1"/>
    <col min="11851" max="11862" width="0.85546875" style="115"/>
    <col min="11863" max="11864" width="0.85546875" style="115" customWidth="1"/>
    <col min="11865" max="12101" width="0.85546875" style="115"/>
    <col min="12102" max="12102" width="0.85546875" style="115" customWidth="1"/>
    <col min="12103" max="12105" width="0.85546875" style="115"/>
    <col min="12106" max="12106" width="0.85546875" style="115" customWidth="1"/>
    <col min="12107" max="12118" width="0.85546875" style="115"/>
    <col min="12119" max="12120" width="0.85546875" style="115" customWidth="1"/>
    <col min="12121" max="12357" width="0.85546875" style="115"/>
    <col min="12358" max="12358" width="0.85546875" style="115" customWidth="1"/>
    <col min="12359" max="12361" width="0.85546875" style="115"/>
    <col min="12362" max="12362" width="0.85546875" style="115" customWidth="1"/>
    <col min="12363" max="12374" width="0.85546875" style="115"/>
    <col min="12375" max="12376" width="0.85546875" style="115" customWidth="1"/>
    <col min="12377" max="12613" width="0.85546875" style="115"/>
    <col min="12614" max="12614" width="0.85546875" style="115" customWidth="1"/>
    <col min="12615" max="12617" width="0.85546875" style="115"/>
    <col min="12618" max="12618" width="0.85546875" style="115" customWidth="1"/>
    <col min="12619" max="12630" width="0.85546875" style="115"/>
    <col min="12631" max="12632" width="0.85546875" style="115" customWidth="1"/>
    <col min="12633" max="12869" width="0.85546875" style="115"/>
    <col min="12870" max="12870" width="0.85546875" style="115" customWidth="1"/>
    <col min="12871" max="12873" width="0.85546875" style="115"/>
    <col min="12874" max="12874" width="0.85546875" style="115" customWidth="1"/>
    <col min="12875" max="12886" width="0.85546875" style="115"/>
    <col min="12887" max="12888" width="0.85546875" style="115" customWidth="1"/>
    <col min="12889" max="13125" width="0.85546875" style="115"/>
    <col min="13126" max="13126" width="0.85546875" style="115" customWidth="1"/>
    <col min="13127" max="13129" width="0.85546875" style="115"/>
    <col min="13130" max="13130" width="0.85546875" style="115" customWidth="1"/>
    <col min="13131" max="13142" width="0.85546875" style="115"/>
    <col min="13143" max="13144" width="0.85546875" style="115" customWidth="1"/>
    <col min="13145" max="13381" width="0.85546875" style="115"/>
    <col min="13382" max="13382" width="0.85546875" style="115" customWidth="1"/>
    <col min="13383" max="13385" width="0.85546875" style="115"/>
    <col min="13386" max="13386" width="0.85546875" style="115" customWidth="1"/>
    <col min="13387" max="13398" width="0.85546875" style="115"/>
    <col min="13399" max="13400" width="0.85546875" style="115" customWidth="1"/>
    <col min="13401" max="13637" width="0.85546875" style="115"/>
    <col min="13638" max="13638" width="0.85546875" style="115" customWidth="1"/>
    <col min="13639" max="13641" width="0.85546875" style="115"/>
    <col min="13642" max="13642" width="0.85546875" style="115" customWidth="1"/>
    <col min="13643" max="13654" width="0.85546875" style="115"/>
    <col min="13655" max="13656" width="0.85546875" style="115" customWidth="1"/>
    <col min="13657" max="13893" width="0.85546875" style="115"/>
    <col min="13894" max="13894" width="0.85546875" style="115" customWidth="1"/>
    <col min="13895" max="13897" width="0.85546875" style="115"/>
    <col min="13898" max="13898" width="0.85546875" style="115" customWidth="1"/>
    <col min="13899" max="13910" width="0.85546875" style="115"/>
    <col min="13911" max="13912" width="0.85546875" style="115" customWidth="1"/>
    <col min="13913" max="14149" width="0.85546875" style="115"/>
    <col min="14150" max="14150" width="0.85546875" style="115" customWidth="1"/>
    <col min="14151" max="14153" width="0.85546875" style="115"/>
    <col min="14154" max="14154" width="0.85546875" style="115" customWidth="1"/>
    <col min="14155" max="14166" width="0.85546875" style="115"/>
    <col min="14167" max="14168" width="0.85546875" style="115" customWidth="1"/>
    <col min="14169" max="14405" width="0.85546875" style="115"/>
    <col min="14406" max="14406" width="0.85546875" style="115" customWidth="1"/>
    <col min="14407" max="14409" width="0.85546875" style="115"/>
    <col min="14410" max="14410" width="0.85546875" style="115" customWidth="1"/>
    <col min="14411" max="14422" width="0.85546875" style="115"/>
    <col min="14423" max="14424" width="0.85546875" style="115" customWidth="1"/>
    <col min="14425" max="14661" width="0.85546875" style="115"/>
    <col min="14662" max="14662" width="0.85546875" style="115" customWidth="1"/>
    <col min="14663" max="14665" width="0.85546875" style="115"/>
    <col min="14666" max="14666" width="0.85546875" style="115" customWidth="1"/>
    <col min="14667" max="14678" width="0.85546875" style="115"/>
    <col min="14679" max="14680" width="0.85546875" style="115" customWidth="1"/>
    <col min="14681" max="14917" width="0.85546875" style="115"/>
    <col min="14918" max="14918" width="0.85546875" style="115" customWidth="1"/>
    <col min="14919" max="14921" width="0.85546875" style="115"/>
    <col min="14922" max="14922" width="0.85546875" style="115" customWidth="1"/>
    <col min="14923" max="14934" width="0.85546875" style="115"/>
    <col min="14935" max="14936" width="0.85546875" style="115" customWidth="1"/>
    <col min="14937" max="15173" width="0.85546875" style="115"/>
    <col min="15174" max="15174" width="0.85546875" style="115" customWidth="1"/>
    <col min="15175" max="15177" width="0.85546875" style="115"/>
    <col min="15178" max="15178" width="0.85546875" style="115" customWidth="1"/>
    <col min="15179" max="15190" width="0.85546875" style="115"/>
    <col min="15191" max="15192" width="0.85546875" style="115" customWidth="1"/>
    <col min="15193" max="15429" width="0.85546875" style="115"/>
    <col min="15430" max="15430" width="0.85546875" style="115" customWidth="1"/>
    <col min="15431" max="15433" width="0.85546875" style="115"/>
    <col min="15434" max="15434" width="0.85546875" style="115" customWidth="1"/>
    <col min="15435" max="15446" width="0.85546875" style="115"/>
    <col min="15447" max="15448" width="0.85546875" style="115" customWidth="1"/>
    <col min="15449" max="15685" width="0.85546875" style="115"/>
    <col min="15686" max="15686" width="0.85546875" style="115" customWidth="1"/>
    <col min="15687" max="15689" width="0.85546875" style="115"/>
    <col min="15690" max="15690" width="0.85546875" style="115" customWidth="1"/>
    <col min="15691" max="15702" width="0.85546875" style="115"/>
    <col min="15703" max="15704" width="0.85546875" style="115" customWidth="1"/>
    <col min="15705" max="15941" width="0.85546875" style="115"/>
    <col min="15942" max="15942" width="0.85546875" style="115" customWidth="1"/>
    <col min="15943" max="15945" width="0.85546875" style="115"/>
    <col min="15946" max="15946" width="0.85546875" style="115" customWidth="1"/>
    <col min="15947" max="15958" width="0.85546875" style="115"/>
    <col min="15959" max="15960" width="0.85546875" style="115" customWidth="1"/>
    <col min="15961" max="16197" width="0.85546875" style="115"/>
    <col min="16198" max="16198" width="0.85546875" style="115" customWidth="1"/>
    <col min="16199" max="16201" width="0.85546875" style="115"/>
    <col min="16202" max="16202" width="0.85546875" style="115" customWidth="1"/>
    <col min="16203" max="16214" width="0.85546875" style="115"/>
    <col min="16215" max="16216" width="0.85546875" style="115" customWidth="1"/>
    <col min="16217" max="16384" width="0.85546875" style="115"/>
  </cols>
  <sheetData>
    <row r="1" spans="1:105" s="114" customFormat="1" ht="12.75" x14ac:dyDescent="0.2">
      <c r="BQ1" s="114" t="s">
        <v>253</v>
      </c>
    </row>
    <row r="2" spans="1:105" s="114" customFormat="1" ht="39.75" customHeight="1" x14ac:dyDescent="0.2">
      <c r="BQ2" s="318" t="s">
        <v>1233</v>
      </c>
      <c r="BR2" s="318"/>
      <c r="BS2" s="318"/>
      <c r="BT2" s="318"/>
      <c r="BU2" s="318"/>
      <c r="BV2" s="318"/>
      <c r="BW2" s="318"/>
      <c r="BX2" s="318"/>
      <c r="BY2" s="318"/>
      <c r="BZ2" s="318"/>
      <c r="CA2" s="318"/>
      <c r="CB2" s="318"/>
      <c r="CC2" s="318"/>
      <c r="CD2" s="318"/>
      <c r="CE2" s="318"/>
      <c r="CF2" s="318"/>
      <c r="CG2" s="318"/>
      <c r="CH2" s="318"/>
      <c r="CI2" s="318"/>
      <c r="CJ2" s="318"/>
      <c r="CK2" s="318"/>
      <c r="CL2" s="318"/>
      <c r="CM2" s="318"/>
      <c r="CN2" s="318"/>
      <c r="CO2" s="318"/>
      <c r="CP2" s="318"/>
      <c r="CQ2" s="318"/>
      <c r="CR2" s="318"/>
      <c r="CS2" s="318"/>
      <c r="CT2" s="318"/>
      <c r="CU2" s="318"/>
      <c r="CV2" s="318"/>
      <c r="CW2" s="318"/>
      <c r="CX2" s="318"/>
      <c r="CY2" s="318"/>
      <c r="CZ2" s="318"/>
      <c r="DA2" s="318"/>
    </row>
    <row r="3" spans="1:105" ht="3" customHeight="1" x14ac:dyDescent="0.25"/>
    <row r="4" spans="1:105" s="116" customFormat="1" ht="24" customHeight="1" x14ac:dyDescent="0.2">
      <c r="BQ4" s="319" t="s">
        <v>1234</v>
      </c>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row>
    <row r="6" spans="1:105" x14ac:dyDescent="0.25">
      <c r="DA6" s="117" t="s">
        <v>1235</v>
      </c>
    </row>
    <row r="8" spans="1:105" s="118" customFormat="1" ht="16.5" x14ac:dyDescent="0.25">
      <c r="A8" s="320" t="s">
        <v>265</v>
      </c>
      <c r="B8" s="320"/>
      <c r="C8" s="320"/>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0"/>
      <c r="AZ8" s="320"/>
      <c r="BA8" s="320"/>
      <c r="BB8" s="320"/>
      <c r="BC8" s="320"/>
      <c r="BD8" s="320"/>
      <c r="BE8" s="320"/>
      <c r="BF8" s="320"/>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c r="CZ8" s="320"/>
      <c r="DA8" s="320"/>
    </row>
    <row r="9" spans="1:105" s="118" customFormat="1" ht="6" customHeight="1" x14ac:dyDescent="0.25">
      <c r="A9" s="119"/>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119"/>
      <c r="BN9" s="119"/>
      <c r="BO9" s="119"/>
      <c r="BP9" s="119"/>
      <c r="BQ9" s="119"/>
      <c r="BR9" s="119"/>
      <c r="BS9" s="119"/>
      <c r="BT9" s="119"/>
      <c r="BU9" s="119"/>
      <c r="BV9" s="119"/>
      <c r="BW9" s="119"/>
      <c r="BX9" s="119"/>
      <c r="BY9" s="119"/>
      <c r="BZ9" s="119"/>
      <c r="CA9" s="119"/>
      <c r="CB9" s="119"/>
      <c r="CC9" s="119"/>
      <c r="CD9" s="119"/>
      <c r="CE9" s="119"/>
      <c r="CF9" s="119"/>
      <c r="CG9" s="119"/>
      <c r="CH9" s="119"/>
      <c r="CI9" s="119"/>
      <c r="CJ9" s="119"/>
      <c r="CK9" s="119"/>
      <c r="CL9" s="119"/>
      <c r="CM9" s="119"/>
      <c r="CN9" s="119"/>
      <c r="CO9" s="119"/>
      <c r="CP9" s="119"/>
      <c r="CQ9" s="119"/>
      <c r="CR9" s="119"/>
      <c r="CS9" s="119"/>
      <c r="CT9" s="119"/>
      <c r="CU9" s="119"/>
      <c r="CV9" s="119"/>
      <c r="CW9" s="119"/>
      <c r="CX9" s="119"/>
      <c r="CY9" s="119"/>
      <c r="CZ9" s="119"/>
      <c r="DA9" s="119"/>
    </row>
    <row r="10" spans="1:105" s="118" customFormat="1" ht="16.5" x14ac:dyDescent="0.25">
      <c r="A10" s="321" t="s">
        <v>1256</v>
      </c>
      <c r="B10" s="320"/>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320"/>
      <c r="BF10" s="320"/>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row>
    <row r="12" spans="1:105" s="114" customFormat="1" ht="30" customHeight="1" x14ac:dyDescent="0.2">
      <c r="A12" s="335" t="s">
        <v>267</v>
      </c>
      <c r="B12" s="335"/>
      <c r="C12" s="335"/>
      <c r="D12" s="335"/>
      <c r="E12" s="335"/>
      <c r="F12" s="335"/>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5"/>
      <c r="AG12" s="336"/>
      <c r="AH12" s="324" t="s">
        <v>1257</v>
      </c>
      <c r="AI12" s="325"/>
      <c r="AJ12" s="325"/>
      <c r="AK12" s="325"/>
      <c r="AL12" s="325"/>
      <c r="AM12" s="325"/>
      <c r="AN12" s="325"/>
      <c r="AO12" s="325"/>
      <c r="AP12" s="325"/>
      <c r="AQ12" s="325"/>
      <c r="AR12" s="325"/>
      <c r="AS12" s="325"/>
      <c r="AT12" s="325"/>
      <c r="AU12" s="325"/>
      <c r="AV12" s="325"/>
      <c r="AW12" s="325"/>
      <c r="AX12" s="325"/>
      <c r="AY12" s="325"/>
      <c r="AZ12" s="325"/>
      <c r="BA12" s="325"/>
      <c r="BB12" s="325"/>
      <c r="BC12" s="325"/>
      <c r="BD12" s="325"/>
      <c r="BE12" s="325"/>
      <c r="BF12" s="325"/>
      <c r="BG12" s="325"/>
      <c r="BH12" s="325"/>
      <c r="BI12" s="325"/>
      <c r="BJ12" s="325"/>
      <c r="BK12" s="325"/>
      <c r="BL12" s="325"/>
      <c r="BM12" s="325"/>
      <c r="BN12" s="325"/>
      <c r="BO12" s="325"/>
      <c r="BP12" s="325"/>
      <c r="BQ12" s="326"/>
      <c r="BR12" s="324" t="s">
        <v>1258</v>
      </c>
      <c r="BS12" s="325"/>
      <c r="BT12" s="325"/>
      <c r="BU12" s="325"/>
      <c r="BV12" s="325"/>
      <c r="BW12" s="325"/>
      <c r="BX12" s="325"/>
      <c r="BY12" s="325"/>
      <c r="BZ12" s="325"/>
      <c r="CA12" s="325"/>
      <c r="CB12" s="325"/>
      <c r="CC12" s="325"/>
      <c r="CD12" s="325"/>
      <c r="CE12" s="325"/>
      <c r="CF12" s="325"/>
      <c r="CG12" s="325"/>
      <c r="CH12" s="325"/>
      <c r="CI12" s="325"/>
      <c r="CJ12" s="325"/>
      <c r="CK12" s="325"/>
      <c r="CL12" s="325"/>
      <c r="CM12" s="325"/>
      <c r="CN12" s="325"/>
      <c r="CO12" s="325"/>
      <c r="CP12" s="325"/>
      <c r="CQ12" s="325"/>
      <c r="CR12" s="325"/>
      <c r="CS12" s="325"/>
      <c r="CT12" s="325"/>
      <c r="CU12" s="325"/>
      <c r="CV12" s="325"/>
      <c r="CW12" s="325"/>
      <c r="CX12" s="325"/>
      <c r="CY12" s="325"/>
      <c r="CZ12" s="325"/>
      <c r="DA12" s="325"/>
    </row>
    <row r="13" spans="1:105" s="114" customFormat="1" ht="30" customHeight="1" x14ac:dyDescent="0.2">
      <c r="A13" s="337"/>
      <c r="B13" s="337"/>
      <c r="C13" s="337"/>
      <c r="D13" s="337"/>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8"/>
      <c r="AH13" s="324" t="s">
        <v>258</v>
      </c>
      <c r="AI13" s="325"/>
      <c r="AJ13" s="325"/>
      <c r="AK13" s="325"/>
      <c r="AL13" s="325"/>
      <c r="AM13" s="325"/>
      <c r="AN13" s="325"/>
      <c r="AO13" s="325"/>
      <c r="AP13" s="325"/>
      <c r="AQ13" s="325"/>
      <c r="AR13" s="325"/>
      <c r="AS13" s="326"/>
      <c r="AT13" s="324" t="s">
        <v>257</v>
      </c>
      <c r="AU13" s="325"/>
      <c r="AV13" s="325"/>
      <c r="AW13" s="325"/>
      <c r="AX13" s="325"/>
      <c r="AY13" s="325"/>
      <c r="AZ13" s="325"/>
      <c r="BA13" s="325"/>
      <c r="BB13" s="325"/>
      <c r="BC13" s="325"/>
      <c r="BD13" s="325"/>
      <c r="BE13" s="326"/>
      <c r="BF13" s="324" t="s">
        <v>263</v>
      </c>
      <c r="BG13" s="325"/>
      <c r="BH13" s="325"/>
      <c r="BI13" s="325"/>
      <c r="BJ13" s="325"/>
      <c r="BK13" s="325"/>
      <c r="BL13" s="325"/>
      <c r="BM13" s="325"/>
      <c r="BN13" s="325"/>
      <c r="BO13" s="325"/>
      <c r="BP13" s="325"/>
      <c r="BQ13" s="326"/>
      <c r="BR13" s="324" t="s">
        <v>258</v>
      </c>
      <c r="BS13" s="325"/>
      <c r="BT13" s="325"/>
      <c r="BU13" s="325"/>
      <c r="BV13" s="325"/>
      <c r="BW13" s="325"/>
      <c r="BX13" s="325"/>
      <c r="BY13" s="325"/>
      <c r="BZ13" s="325"/>
      <c r="CA13" s="325"/>
      <c r="CB13" s="325"/>
      <c r="CC13" s="326"/>
      <c r="CD13" s="324" t="s">
        <v>257</v>
      </c>
      <c r="CE13" s="325"/>
      <c r="CF13" s="325"/>
      <c r="CG13" s="325"/>
      <c r="CH13" s="325"/>
      <c r="CI13" s="325"/>
      <c r="CJ13" s="325"/>
      <c r="CK13" s="325"/>
      <c r="CL13" s="325"/>
      <c r="CM13" s="325"/>
      <c r="CN13" s="325"/>
      <c r="CO13" s="326"/>
      <c r="CP13" s="324" t="s">
        <v>263</v>
      </c>
      <c r="CQ13" s="325"/>
      <c r="CR13" s="325"/>
      <c r="CS13" s="325"/>
      <c r="CT13" s="325"/>
      <c r="CU13" s="325"/>
      <c r="CV13" s="325"/>
      <c r="CW13" s="325"/>
      <c r="CX13" s="325"/>
      <c r="CY13" s="325"/>
      <c r="CZ13" s="325"/>
      <c r="DA13" s="325"/>
    </row>
    <row r="14" spans="1:105" s="114" customFormat="1" ht="15" customHeight="1" x14ac:dyDescent="0.2">
      <c r="A14" s="313" t="s">
        <v>202</v>
      </c>
      <c r="B14" s="313"/>
      <c r="C14" s="313"/>
      <c r="D14" s="313"/>
      <c r="E14" s="313"/>
      <c r="F14" s="314" t="s">
        <v>262</v>
      </c>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32"/>
      <c r="AH14" s="329" t="s">
        <v>10</v>
      </c>
      <c r="AI14" s="330"/>
      <c r="AJ14" s="330"/>
      <c r="AK14" s="330"/>
      <c r="AL14" s="330"/>
      <c r="AM14" s="330"/>
      <c r="AN14" s="330"/>
      <c r="AO14" s="330"/>
      <c r="AP14" s="330"/>
      <c r="AQ14" s="330"/>
      <c r="AR14" s="330"/>
      <c r="AS14" s="331"/>
      <c r="AT14" s="329" t="s">
        <v>10</v>
      </c>
      <c r="AU14" s="330"/>
      <c r="AV14" s="330"/>
      <c r="AW14" s="330"/>
      <c r="AX14" s="330"/>
      <c r="AY14" s="330"/>
      <c r="AZ14" s="330"/>
      <c r="BA14" s="330"/>
      <c r="BB14" s="330"/>
      <c r="BC14" s="330"/>
      <c r="BD14" s="330"/>
      <c r="BE14" s="331"/>
      <c r="BF14" s="329" t="s">
        <v>10</v>
      </c>
      <c r="BG14" s="330"/>
      <c r="BH14" s="330"/>
      <c r="BI14" s="330"/>
      <c r="BJ14" s="330"/>
      <c r="BK14" s="330"/>
      <c r="BL14" s="330"/>
      <c r="BM14" s="330"/>
      <c r="BN14" s="330"/>
      <c r="BO14" s="330"/>
      <c r="BP14" s="330"/>
      <c r="BQ14" s="331"/>
      <c r="BR14" s="329" t="s">
        <v>10</v>
      </c>
      <c r="BS14" s="330"/>
      <c r="BT14" s="330"/>
      <c r="BU14" s="330"/>
      <c r="BV14" s="330"/>
      <c r="BW14" s="330"/>
      <c r="BX14" s="330"/>
      <c r="BY14" s="330"/>
      <c r="BZ14" s="330"/>
      <c r="CA14" s="330"/>
      <c r="CB14" s="330"/>
      <c r="CC14" s="331"/>
      <c r="CD14" s="329" t="s">
        <v>10</v>
      </c>
      <c r="CE14" s="330"/>
      <c r="CF14" s="330"/>
      <c r="CG14" s="330"/>
      <c r="CH14" s="330"/>
      <c r="CI14" s="330"/>
      <c r="CJ14" s="330"/>
      <c r="CK14" s="330"/>
      <c r="CL14" s="330"/>
      <c r="CM14" s="330"/>
      <c r="CN14" s="330"/>
      <c r="CO14" s="331"/>
      <c r="CP14" s="329" t="s">
        <v>10</v>
      </c>
      <c r="CQ14" s="330"/>
      <c r="CR14" s="330"/>
      <c r="CS14" s="330"/>
      <c r="CT14" s="330"/>
      <c r="CU14" s="330"/>
      <c r="CV14" s="330"/>
      <c r="CW14" s="330"/>
      <c r="CX14" s="330"/>
      <c r="CY14" s="330"/>
      <c r="CZ14" s="330"/>
      <c r="DA14" s="331"/>
    </row>
    <row r="15" spans="1:105" s="114" customFormat="1" ht="27.75" customHeight="1" x14ac:dyDescent="0.2">
      <c r="A15" s="313"/>
      <c r="B15" s="313"/>
      <c r="C15" s="313"/>
      <c r="D15" s="313"/>
      <c r="E15" s="313"/>
      <c r="F15" s="333" t="s">
        <v>1248</v>
      </c>
      <c r="G15" s="333"/>
      <c r="H15" s="333"/>
      <c r="I15" s="333"/>
      <c r="J15" s="333"/>
      <c r="K15" s="333"/>
      <c r="L15" s="333"/>
      <c r="M15" s="333"/>
      <c r="N15" s="333"/>
      <c r="O15" s="333"/>
      <c r="P15" s="333"/>
      <c r="Q15" s="333"/>
      <c r="R15" s="333"/>
      <c r="S15" s="333"/>
      <c r="T15" s="333"/>
      <c r="U15" s="333"/>
      <c r="V15" s="333"/>
      <c r="W15" s="333"/>
      <c r="X15" s="333"/>
      <c r="Y15" s="333"/>
      <c r="Z15" s="333"/>
      <c r="AA15" s="333"/>
      <c r="AB15" s="333"/>
      <c r="AC15" s="333"/>
      <c r="AD15" s="333"/>
      <c r="AE15" s="333"/>
      <c r="AF15" s="333"/>
      <c r="AG15" s="334"/>
      <c r="AH15" s="329" t="s">
        <v>10</v>
      </c>
      <c r="AI15" s="330"/>
      <c r="AJ15" s="330"/>
      <c r="AK15" s="330"/>
      <c r="AL15" s="330"/>
      <c r="AM15" s="330"/>
      <c r="AN15" s="330"/>
      <c r="AO15" s="330"/>
      <c r="AP15" s="330"/>
      <c r="AQ15" s="330"/>
      <c r="AR15" s="330"/>
      <c r="AS15" s="331"/>
      <c r="AT15" s="329" t="s">
        <v>10</v>
      </c>
      <c r="AU15" s="330"/>
      <c r="AV15" s="330"/>
      <c r="AW15" s="330"/>
      <c r="AX15" s="330"/>
      <c r="AY15" s="330"/>
      <c r="AZ15" s="330"/>
      <c r="BA15" s="330"/>
      <c r="BB15" s="330"/>
      <c r="BC15" s="330"/>
      <c r="BD15" s="330"/>
      <c r="BE15" s="331"/>
      <c r="BF15" s="329" t="s">
        <v>10</v>
      </c>
      <c r="BG15" s="330"/>
      <c r="BH15" s="330"/>
      <c r="BI15" s="330"/>
      <c r="BJ15" s="330"/>
      <c r="BK15" s="330"/>
      <c r="BL15" s="330"/>
      <c r="BM15" s="330"/>
      <c r="BN15" s="330"/>
      <c r="BO15" s="330"/>
      <c r="BP15" s="330"/>
      <c r="BQ15" s="331"/>
      <c r="BR15" s="329" t="s">
        <v>10</v>
      </c>
      <c r="BS15" s="330"/>
      <c r="BT15" s="330"/>
      <c r="BU15" s="330"/>
      <c r="BV15" s="330"/>
      <c r="BW15" s="330"/>
      <c r="BX15" s="330"/>
      <c r="BY15" s="330"/>
      <c r="BZ15" s="330"/>
      <c r="CA15" s="330"/>
      <c r="CB15" s="330"/>
      <c r="CC15" s="331"/>
      <c r="CD15" s="329" t="s">
        <v>10</v>
      </c>
      <c r="CE15" s="330"/>
      <c r="CF15" s="330"/>
      <c r="CG15" s="330"/>
      <c r="CH15" s="330"/>
      <c r="CI15" s="330"/>
      <c r="CJ15" s="330"/>
      <c r="CK15" s="330"/>
      <c r="CL15" s="330"/>
      <c r="CM15" s="330"/>
      <c r="CN15" s="330"/>
      <c r="CO15" s="331"/>
      <c r="CP15" s="329" t="s">
        <v>10</v>
      </c>
      <c r="CQ15" s="330"/>
      <c r="CR15" s="330"/>
      <c r="CS15" s="330"/>
      <c r="CT15" s="330"/>
      <c r="CU15" s="330"/>
      <c r="CV15" s="330"/>
      <c r="CW15" s="330"/>
      <c r="CX15" s="330"/>
      <c r="CY15" s="330"/>
      <c r="CZ15" s="330"/>
      <c r="DA15" s="331"/>
    </row>
    <row r="16" spans="1:105" s="114" customFormat="1" ht="15" customHeight="1" x14ac:dyDescent="0.2">
      <c r="A16" s="313" t="s">
        <v>212</v>
      </c>
      <c r="B16" s="313"/>
      <c r="C16" s="313"/>
      <c r="D16" s="313"/>
      <c r="E16" s="313"/>
      <c r="F16" s="314" t="s">
        <v>1249</v>
      </c>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32"/>
      <c r="AH16" s="329" t="s">
        <v>10</v>
      </c>
      <c r="AI16" s="330"/>
      <c r="AJ16" s="330"/>
      <c r="AK16" s="330"/>
      <c r="AL16" s="330"/>
      <c r="AM16" s="330"/>
      <c r="AN16" s="330"/>
      <c r="AO16" s="330"/>
      <c r="AP16" s="330"/>
      <c r="AQ16" s="330"/>
      <c r="AR16" s="330"/>
      <c r="AS16" s="331"/>
      <c r="AT16" s="329" t="s">
        <v>10</v>
      </c>
      <c r="AU16" s="330"/>
      <c r="AV16" s="330"/>
      <c r="AW16" s="330"/>
      <c r="AX16" s="330"/>
      <c r="AY16" s="330"/>
      <c r="AZ16" s="330"/>
      <c r="BA16" s="330"/>
      <c r="BB16" s="330"/>
      <c r="BC16" s="330"/>
      <c r="BD16" s="330"/>
      <c r="BE16" s="331"/>
      <c r="BF16" s="329" t="s">
        <v>10</v>
      </c>
      <c r="BG16" s="330"/>
      <c r="BH16" s="330"/>
      <c r="BI16" s="330"/>
      <c r="BJ16" s="330"/>
      <c r="BK16" s="330"/>
      <c r="BL16" s="330"/>
      <c r="BM16" s="330"/>
      <c r="BN16" s="330"/>
      <c r="BO16" s="330"/>
      <c r="BP16" s="330"/>
      <c r="BQ16" s="331"/>
      <c r="BR16" s="329" t="s">
        <v>10</v>
      </c>
      <c r="BS16" s="330"/>
      <c r="BT16" s="330"/>
      <c r="BU16" s="330"/>
      <c r="BV16" s="330"/>
      <c r="BW16" s="330"/>
      <c r="BX16" s="330"/>
      <c r="BY16" s="330"/>
      <c r="BZ16" s="330"/>
      <c r="CA16" s="330"/>
      <c r="CB16" s="330"/>
      <c r="CC16" s="331"/>
      <c r="CD16" s="329" t="s">
        <v>10</v>
      </c>
      <c r="CE16" s="330"/>
      <c r="CF16" s="330"/>
      <c r="CG16" s="330"/>
      <c r="CH16" s="330"/>
      <c r="CI16" s="330"/>
      <c r="CJ16" s="330"/>
      <c r="CK16" s="330"/>
      <c r="CL16" s="330"/>
      <c r="CM16" s="330"/>
      <c r="CN16" s="330"/>
      <c r="CO16" s="331"/>
      <c r="CP16" s="329" t="s">
        <v>10</v>
      </c>
      <c r="CQ16" s="330"/>
      <c r="CR16" s="330"/>
      <c r="CS16" s="330"/>
      <c r="CT16" s="330"/>
      <c r="CU16" s="330"/>
      <c r="CV16" s="330"/>
      <c r="CW16" s="330"/>
      <c r="CX16" s="330"/>
      <c r="CY16" s="330"/>
      <c r="CZ16" s="330"/>
      <c r="DA16" s="331"/>
    </row>
    <row r="17" spans="1:105" s="114" customFormat="1" ht="27.75" customHeight="1" x14ac:dyDescent="0.2">
      <c r="A17" s="313"/>
      <c r="B17" s="313"/>
      <c r="C17" s="313"/>
      <c r="D17" s="313"/>
      <c r="E17" s="313"/>
      <c r="F17" s="333" t="s">
        <v>1250</v>
      </c>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4"/>
      <c r="AH17" s="329" t="s">
        <v>10</v>
      </c>
      <c r="AI17" s="330"/>
      <c r="AJ17" s="330"/>
      <c r="AK17" s="330"/>
      <c r="AL17" s="330"/>
      <c r="AM17" s="330"/>
      <c r="AN17" s="330"/>
      <c r="AO17" s="330"/>
      <c r="AP17" s="330"/>
      <c r="AQ17" s="330"/>
      <c r="AR17" s="330"/>
      <c r="AS17" s="331"/>
      <c r="AT17" s="329" t="s">
        <v>10</v>
      </c>
      <c r="AU17" s="330"/>
      <c r="AV17" s="330"/>
      <c r="AW17" s="330"/>
      <c r="AX17" s="330"/>
      <c r="AY17" s="330"/>
      <c r="AZ17" s="330"/>
      <c r="BA17" s="330"/>
      <c r="BB17" s="330"/>
      <c r="BC17" s="330"/>
      <c r="BD17" s="330"/>
      <c r="BE17" s="331"/>
      <c r="BF17" s="329" t="s">
        <v>10</v>
      </c>
      <c r="BG17" s="330"/>
      <c r="BH17" s="330"/>
      <c r="BI17" s="330"/>
      <c r="BJ17" s="330"/>
      <c r="BK17" s="330"/>
      <c r="BL17" s="330"/>
      <c r="BM17" s="330"/>
      <c r="BN17" s="330"/>
      <c r="BO17" s="330"/>
      <c r="BP17" s="330"/>
      <c r="BQ17" s="331"/>
      <c r="BR17" s="329" t="s">
        <v>10</v>
      </c>
      <c r="BS17" s="330"/>
      <c r="BT17" s="330"/>
      <c r="BU17" s="330"/>
      <c r="BV17" s="330"/>
      <c r="BW17" s="330"/>
      <c r="BX17" s="330"/>
      <c r="BY17" s="330"/>
      <c r="BZ17" s="330"/>
      <c r="CA17" s="330"/>
      <c r="CB17" s="330"/>
      <c r="CC17" s="331"/>
      <c r="CD17" s="329" t="s">
        <v>10</v>
      </c>
      <c r="CE17" s="330"/>
      <c r="CF17" s="330"/>
      <c r="CG17" s="330"/>
      <c r="CH17" s="330"/>
      <c r="CI17" s="330"/>
      <c r="CJ17" s="330"/>
      <c r="CK17" s="330"/>
      <c r="CL17" s="330"/>
      <c r="CM17" s="330"/>
      <c r="CN17" s="330"/>
      <c r="CO17" s="331"/>
      <c r="CP17" s="329" t="s">
        <v>10</v>
      </c>
      <c r="CQ17" s="330"/>
      <c r="CR17" s="330"/>
      <c r="CS17" s="330"/>
      <c r="CT17" s="330"/>
      <c r="CU17" s="330"/>
      <c r="CV17" s="330"/>
      <c r="CW17" s="330"/>
      <c r="CX17" s="330"/>
      <c r="CY17" s="330"/>
      <c r="CZ17" s="330"/>
      <c r="DA17" s="331"/>
    </row>
    <row r="18" spans="1:105" s="114" customFormat="1" ht="15" customHeight="1" x14ac:dyDescent="0.2">
      <c r="A18" s="313" t="s">
        <v>220</v>
      </c>
      <c r="B18" s="313"/>
      <c r="C18" s="313"/>
      <c r="D18" s="313"/>
      <c r="E18" s="313"/>
      <c r="F18" s="314" t="s">
        <v>1251</v>
      </c>
      <c r="G18" s="314"/>
      <c r="H18" s="314"/>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32"/>
      <c r="AH18" s="329" t="s">
        <v>10</v>
      </c>
      <c r="AI18" s="330"/>
      <c r="AJ18" s="330"/>
      <c r="AK18" s="330"/>
      <c r="AL18" s="330"/>
      <c r="AM18" s="330"/>
      <c r="AN18" s="330"/>
      <c r="AO18" s="330"/>
      <c r="AP18" s="330"/>
      <c r="AQ18" s="330"/>
      <c r="AR18" s="330"/>
      <c r="AS18" s="331"/>
      <c r="AT18" s="329" t="s">
        <v>10</v>
      </c>
      <c r="AU18" s="330"/>
      <c r="AV18" s="330"/>
      <c r="AW18" s="330"/>
      <c r="AX18" s="330"/>
      <c r="AY18" s="330"/>
      <c r="AZ18" s="330"/>
      <c r="BA18" s="330"/>
      <c r="BB18" s="330"/>
      <c r="BC18" s="330"/>
      <c r="BD18" s="330"/>
      <c r="BE18" s="331"/>
      <c r="BF18" s="329" t="s">
        <v>10</v>
      </c>
      <c r="BG18" s="330"/>
      <c r="BH18" s="330"/>
      <c r="BI18" s="330"/>
      <c r="BJ18" s="330"/>
      <c r="BK18" s="330"/>
      <c r="BL18" s="330"/>
      <c r="BM18" s="330"/>
      <c r="BN18" s="330"/>
      <c r="BO18" s="330"/>
      <c r="BP18" s="330"/>
      <c r="BQ18" s="331"/>
      <c r="BR18" s="329" t="s">
        <v>10</v>
      </c>
      <c r="BS18" s="330"/>
      <c r="BT18" s="330"/>
      <c r="BU18" s="330"/>
      <c r="BV18" s="330"/>
      <c r="BW18" s="330"/>
      <c r="BX18" s="330"/>
      <c r="BY18" s="330"/>
      <c r="BZ18" s="330"/>
      <c r="CA18" s="330"/>
      <c r="CB18" s="330"/>
      <c r="CC18" s="331"/>
      <c r="CD18" s="329" t="s">
        <v>10</v>
      </c>
      <c r="CE18" s="330"/>
      <c r="CF18" s="330"/>
      <c r="CG18" s="330"/>
      <c r="CH18" s="330"/>
      <c r="CI18" s="330"/>
      <c r="CJ18" s="330"/>
      <c r="CK18" s="330"/>
      <c r="CL18" s="330"/>
      <c r="CM18" s="330"/>
      <c r="CN18" s="330"/>
      <c r="CO18" s="331"/>
      <c r="CP18" s="329" t="s">
        <v>10</v>
      </c>
      <c r="CQ18" s="330"/>
      <c r="CR18" s="330"/>
      <c r="CS18" s="330"/>
      <c r="CT18" s="330"/>
      <c r="CU18" s="330"/>
      <c r="CV18" s="330"/>
      <c r="CW18" s="330"/>
      <c r="CX18" s="330"/>
      <c r="CY18" s="330"/>
      <c r="CZ18" s="330"/>
      <c r="DA18" s="331"/>
    </row>
    <row r="19" spans="1:105" s="114" customFormat="1" ht="40.5" customHeight="1" x14ac:dyDescent="0.2">
      <c r="A19" s="313"/>
      <c r="B19" s="313"/>
      <c r="C19" s="313"/>
      <c r="D19" s="313"/>
      <c r="E19" s="313"/>
      <c r="F19" s="333" t="s">
        <v>1252</v>
      </c>
      <c r="G19" s="333"/>
      <c r="H19" s="333"/>
      <c r="I19" s="333"/>
      <c r="J19" s="333"/>
      <c r="K19" s="333"/>
      <c r="L19" s="333"/>
      <c r="M19" s="333"/>
      <c r="N19" s="333"/>
      <c r="O19" s="333"/>
      <c r="P19" s="333"/>
      <c r="Q19" s="333"/>
      <c r="R19" s="333"/>
      <c r="S19" s="333"/>
      <c r="T19" s="333"/>
      <c r="U19" s="333"/>
      <c r="V19" s="333"/>
      <c r="W19" s="333"/>
      <c r="X19" s="333"/>
      <c r="Y19" s="333"/>
      <c r="Z19" s="333"/>
      <c r="AA19" s="333"/>
      <c r="AB19" s="333"/>
      <c r="AC19" s="333"/>
      <c r="AD19" s="333"/>
      <c r="AE19" s="333"/>
      <c r="AF19" s="333"/>
      <c r="AG19" s="334"/>
      <c r="AH19" s="329" t="s">
        <v>10</v>
      </c>
      <c r="AI19" s="330"/>
      <c r="AJ19" s="330"/>
      <c r="AK19" s="330"/>
      <c r="AL19" s="330"/>
      <c r="AM19" s="330"/>
      <c r="AN19" s="330"/>
      <c r="AO19" s="330"/>
      <c r="AP19" s="330"/>
      <c r="AQ19" s="330"/>
      <c r="AR19" s="330"/>
      <c r="AS19" s="331"/>
      <c r="AT19" s="329" t="s">
        <v>10</v>
      </c>
      <c r="AU19" s="330"/>
      <c r="AV19" s="330"/>
      <c r="AW19" s="330"/>
      <c r="AX19" s="330"/>
      <c r="AY19" s="330"/>
      <c r="AZ19" s="330"/>
      <c r="BA19" s="330"/>
      <c r="BB19" s="330"/>
      <c r="BC19" s="330"/>
      <c r="BD19" s="330"/>
      <c r="BE19" s="331"/>
      <c r="BF19" s="329" t="s">
        <v>10</v>
      </c>
      <c r="BG19" s="330"/>
      <c r="BH19" s="330"/>
      <c r="BI19" s="330"/>
      <c r="BJ19" s="330"/>
      <c r="BK19" s="330"/>
      <c r="BL19" s="330"/>
      <c r="BM19" s="330"/>
      <c r="BN19" s="330"/>
      <c r="BO19" s="330"/>
      <c r="BP19" s="330"/>
      <c r="BQ19" s="331"/>
      <c r="BR19" s="329" t="s">
        <v>10</v>
      </c>
      <c r="BS19" s="330"/>
      <c r="BT19" s="330"/>
      <c r="BU19" s="330"/>
      <c r="BV19" s="330"/>
      <c r="BW19" s="330"/>
      <c r="BX19" s="330"/>
      <c r="BY19" s="330"/>
      <c r="BZ19" s="330"/>
      <c r="CA19" s="330"/>
      <c r="CB19" s="330"/>
      <c r="CC19" s="331"/>
      <c r="CD19" s="329" t="s">
        <v>10</v>
      </c>
      <c r="CE19" s="330"/>
      <c r="CF19" s="330"/>
      <c r="CG19" s="330"/>
      <c r="CH19" s="330"/>
      <c r="CI19" s="330"/>
      <c r="CJ19" s="330"/>
      <c r="CK19" s="330"/>
      <c r="CL19" s="330"/>
      <c r="CM19" s="330"/>
      <c r="CN19" s="330"/>
      <c r="CO19" s="331"/>
      <c r="CP19" s="329" t="s">
        <v>10</v>
      </c>
      <c r="CQ19" s="330"/>
      <c r="CR19" s="330"/>
      <c r="CS19" s="330"/>
      <c r="CT19" s="330"/>
      <c r="CU19" s="330"/>
      <c r="CV19" s="330"/>
      <c r="CW19" s="330"/>
      <c r="CX19" s="330"/>
      <c r="CY19" s="330"/>
      <c r="CZ19" s="330"/>
      <c r="DA19" s="331"/>
    </row>
    <row r="20" spans="1:105" s="114" customFormat="1" ht="27.75" customHeight="1" x14ac:dyDescent="0.2">
      <c r="A20" s="313" t="s">
        <v>224</v>
      </c>
      <c r="B20" s="313"/>
      <c r="C20" s="313"/>
      <c r="D20" s="313"/>
      <c r="E20" s="313"/>
      <c r="F20" s="314" t="s">
        <v>1253</v>
      </c>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32"/>
      <c r="AH20" s="329" t="s">
        <v>10</v>
      </c>
      <c r="AI20" s="330"/>
      <c r="AJ20" s="330"/>
      <c r="AK20" s="330"/>
      <c r="AL20" s="330"/>
      <c r="AM20" s="330"/>
      <c r="AN20" s="330"/>
      <c r="AO20" s="330"/>
      <c r="AP20" s="330"/>
      <c r="AQ20" s="330"/>
      <c r="AR20" s="330"/>
      <c r="AS20" s="331"/>
      <c r="AT20" s="329" t="s">
        <v>10</v>
      </c>
      <c r="AU20" s="330"/>
      <c r="AV20" s="330"/>
      <c r="AW20" s="330"/>
      <c r="AX20" s="330"/>
      <c r="AY20" s="330"/>
      <c r="AZ20" s="330"/>
      <c r="BA20" s="330"/>
      <c r="BB20" s="330"/>
      <c r="BC20" s="330"/>
      <c r="BD20" s="330"/>
      <c r="BE20" s="331"/>
      <c r="BF20" s="329" t="s">
        <v>10</v>
      </c>
      <c r="BG20" s="330"/>
      <c r="BH20" s="330"/>
      <c r="BI20" s="330"/>
      <c r="BJ20" s="330"/>
      <c r="BK20" s="330"/>
      <c r="BL20" s="330"/>
      <c r="BM20" s="330"/>
      <c r="BN20" s="330"/>
      <c r="BO20" s="330"/>
      <c r="BP20" s="330"/>
      <c r="BQ20" s="331"/>
      <c r="BR20" s="329" t="s">
        <v>10</v>
      </c>
      <c r="BS20" s="330"/>
      <c r="BT20" s="330"/>
      <c r="BU20" s="330"/>
      <c r="BV20" s="330"/>
      <c r="BW20" s="330"/>
      <c r="BX20" s="330"/>
      <c r="BY20" s="330"/>
      <c r="BZ20" s="330"/>
      <c r="CA20" s="330"/>
      <c r="CB20" s="330"/>
      <c r="CC20" s="331"/>
      <c r="CD20" s="329" t="s">
        <v>10</v>
      </c>
      <c r="CE20" s="330"/>
      <c r="CF20" s="330"/>
      <c r="CG20" s="330"/>
      <c r="CH20" s="330"/>
      <c r="CI20" s="330"/>
      <c r="CJ20" s="330"/>
      <c r="CK20" s="330"/>
      <c r="CL20" s="330"/>
      <c r="CM20" s="330"/>
      <c r="CN20" s="330"/>
      <c r="CO20" s="331"/>
      <c r="CP20" s="329" t="s">
        <v>10</v>
      </c>
      <c r="CQ20" s="330"/>
      <c r="CR20" s="330"/>
      <c r="CS20" s="330"/>
      <c r="CT20" s="330"/>
      <c r="CU20" s="330"/>
      <c r="CV20" s="330"/>
      <c r="CW20" s="330"/>
      <c r="CX20" s="330"/>
      <c r="CY20" s="330"/>
      <c r="CZ20" s="330"/>
      <c r="DA20" s="331"/>
    </row>
    <row r="21" spans="1:105" s="114" customFormat="1" ht="40.5" customHeight="1" x14ac:dyDescent="0.2">
      <c r="A21" s="313"/>
      <c r="B21" s="313"/>
      <c r="C21" s="313"/>
      <c r="D21" s="313"/>
      <c r="E21" s="313"/>
      <c r="F21" s="333" t="s">
        <v>1252</v>
      </c>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4"/>
      <c r="AH21" s="329" t="s">
        <v>10</v>
      </c>
      <c r="AI21" s="330"/>
      <c r="AJ21" s="330"/>
      <c r="AK21" s="330"/>
      <c r="AL21" s="330"/>
      <c r="AM21" s="330"/>
      <c r="AN21" s="330"/>
      <c r="AO21" s="330"/>
      <c r="AP21" s="330"/>
      <c r="AQ21" s="330"/>
      <c r="AR21" s="330"/>
      <c r="AS21" s="331"/>
      <c r="AT21" s="329" t="s">
        <v>10</v>
      </c>
      <c r="AU21" s="330"/>
      <c r="AV21" s="330"/>
      <c r="AW21" s="330"/>
      <c r="AX21" s="330"/>
      <c r="AY21" s="330"/>
      <c r="AZ21" s="330"/>
      <c r="BA21" s="330"/>
      <c r="BB21" s="330"/>
      <c r="BC21" s="330"/>
      <c r="BD21" s="330"/>
      <c r="BE21" s="331"/>
      <c r="BF21" s="329" t="s">
        <v>10</v>
      </c>
      <c r="BG21" s="330"/>
      <c r="BH21" s="330"/>
      <c r="BI21" s="330"/>
      <c r="BJ21" s="330"/>
      <c r="BK21" s="330"/>
      <c r="BL21" s="330"/>
      <c r="BM21" s="330"/>
      <c r="BN21" s="330"/>
      <c r="BO21" s="330"/>
      <c r="BP21" s="330"/>
      <c r="BQ21" s="331"/>
      <c r="BR21" s="329" t="s">
        <v>10</v>
      </c>
      <c r="BS21" s="330"/>
      <c r="BT21" s="330"/>
      <c r="BU21" s="330"/>
      <c r="BV21" s="330"/>
      <c r="BW21" s="330"/>
      <c r="BX21" s="330"/>
      <c r="BY21" s="330"/>
      <c r="BZ21" s="330"/>
      <c r="CA21" s="330"/>
      <c r="CB21" s="330"/>
      <c r="CC21" s="331"/>
      <c r="CD21" s="329" t="s">
        <v>10</v>
      </c>
      <c r="CE21" s="330"/>
      <c r="CF21" s="330"/>
      <c r="CG21" s="330"/>
      <c r="CH21" s="330"/>
      <c r="CI21" s="330"/>
      <c r="CJ21" s="330"/>
      <c r="CK21" s="330"/>
      <c r="CL21" s="330"/>
      <c r="CM21" s="330"/>
      <c r="CN21" s="330"/>
      <c r="CO21" s="331"/>
      <c r="CP21" s="329" t="s">
        <v>10</v>
      </c>
      <c r="CQ21" s="330"/>
      <c r="CR21" s="330"/>
      <c r="CS21" s="330"/>
      <c r="CT21" s="330"/>
      <c r="CU21" s="330"/>
      <c r="CV21" s="330"/>
      <c r="CW21" s="330"/>
      <c r="CX21" s="330"/>
      <c r="CY21" s="330"/>
      <c r="CZ21" s="330"/>
      <c r="DA21" s="331"/>
    </row>
    <row r="22" spans="1:105" s="114" customFormat="1" ht="15" customHeight="1" x14ac:dyDescent="0.2">
      <c r="A22" s="313" t="s">
        <v>227</v>
      </c>
      <c r="B22" s="313"/>
      <c r="C22" s="313"/>
      <c r="D22" s="313"/>
      <c r="E22" s="313"/>
      <c r="F22" s="314" t="s">
        <v>261</v>
      </c>
      <c r="G22" s="314"/>
      <c r="H22" s="314"/>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32"/>
      <c r="AH22" s="329" t="s">
        <v>10</v>
      </c>
      <c r="AI22" s="330"/>
      <c r="AJ22" s="330"/>
      <c r="AK22" s="330"/>
      <c r="AL22" s="330"/>
      <c r="AM22" s="330"/>
      <c r="AN22" s="330"/>
      <c r="AO22" s="330"/>
      <c r="AP22" s="330"/>
      <c r="AQ22" s="330"/>
      <c r="AR22" s="330"/>
      <c r="AS22" s="331"/>
      <c r="AT22" s="329" t="s">
        <v>10</v>
      </c>
      <c r="AU22" s="330"/>
      <c r="AV22" s="330"/>
      <c r="AW22" s="330"/>
      <c r="AX22" s="330"/>
      <c r="AY22" s="330"/>
      <c r="AZ22" s="330"/>
      <c r="BA22" s="330"/>
      <c r="BB22" s="330"/>
      <c r="BC22" s="330"/>
      <c r="BD22" s="330"/>
      <c r="BE22" s="331"/>
      <c r="BF22" s="329" t="s">
        <v>10</v>
      </c>
      <c r="BG22" s="330"/>
      <c r="BH22" s="330"/>
      <c r="BI22" s="330"/>
      <c r="BJ22" s="330"/>
      <c r="BK22" s="330"/>
      <c r="BL22" s="330"/>
      <c r="BM22" s="330"/>
      <c r="BN22" s="330"/>
      <c r="BO22" s="330"/>
      <c r="BP22" s="330"/>
      <c r="BQ22" s="331"/>
      <c r="BR22" s="329" t="s">
        <v>10</v>
      </c>
      <c r="BS22" s="330"/>
      <c r="BT22" s="330"/>
      <c r="BU22" s="330"/>
      <c r="BV22" s="330"/>
      <c r="BW22" s="330"/>
      <c r="BX22" s="330"/>
      <c r="BY22" s="330"/>
      <c r="BZ22" s="330"/>
      <c r="CA22" s="330"/>
      <c r="CB22" s="330"/>
      <c r="CC22" s="331"/>
      <c r="CD22" s="329" t="s">
        <v>10</v>
      </c>
      <c r="CE22" s="330"/>
      <c r="CF22" s="330"/>
      <c r="CG22" s="330"/>
      <c r="CH22" s="330"/>
      <c r="CI22" s="330"/>
      <c r="CJ22" s="330"/>
      <c r="CK22" s="330"/>
      <c r="CL22" s="330"/>
      <c r="CM22" s="330"/>
      <c r="CN22" s="330"/>
      <c r="CO22" s="331"/>
      <c r="CP22" s="329" t="s">
        <v>10</v>
      </c>
      <c r="CQ22" s="330"/>
      <c r="CR22" s="330"/>
      <c r="CS22" s="330"/>
      <c r="CT22" s="330"/>
      <c r="CU22" s="330"/>
      <c r="CV22" s="330"/>
      <c r="CW22" s="330"/>
      <c r="CX22" s="330"/>
      <c r="CY22" s="330"/>
      <c r="CZ22" s="330"/>
      <c r="DA22" s="331"/>
    </row>
    <row r="23" spans="1:105" s="114" customFormat="1" ht="40.5" customHeight="1" x14ac:dyDescent="0.2">
      <c r="A23" s="313"/>
      <c r="B23" s="313"/>
      <c r="C23" s="313"/>
      <c r="D23" s="313"/>
      <c r="E23" s="313"/>
      <c r="F23" s="333" t="s">
        <v>1252</v>
      </c>
      <c r="G23" s="333"/>
      <c r="H23" s="333"/>
      <c r="I23" s="333"/>
      <c r="J23" s="333"/>
      <c r="K23" s="333"/>
      <c r="L23" s="333"/>
      <c r="M23" s="333"/>
      <c r="N23" s="333"/>
      <c r="O23" s="333"/>
      <c r="P23" s="333"/>
      <c r="Q23" s="333"/>
      <c r="R23" s="333"/>
      <c r="S23" s="333"/>
      <c r="T23" s="333"/>
      <c r="U23" s="333"/>
      <c r="V23" s="333"/>
      <c r="W23" s="333"/>
      <c r="X23" s="333"/>
      <c r="Y23" s="333"/>
      <c r="Z23" s="333"/>
      <c r="AA23" s="333"/>
      <c r="AB23" s="333"/>
      <c r="AC23" s="333"/>
      <c r="AD23" s="333"/>
      <c r="AE23" s="333"/>
      <c r="AF23" s="333"/>
      <c r="AG23" s="334"/>
      <c r="AH23" s="329" t="s">
        <v>10</v>
      </c>
      <c r="AI23" s="330"/>
      <c r="AJ23" s="330"/>
      <c r="AK23" s="330"/>
      <c r="AL23" s="330"/>
      <c r="AM23" s="330"/>
      <c r="AN23" s="330"/>
      <c r="AO23" s="330"/>
      <c r="AP23" s="330"/>
      <c r="AQ23" s="330"/>
      <c r="AR23" s="330"/>
      <c r="AS23" s="331"/>
      <c r="AT23" s="329" t="s">
        <v>10</v>
      </c>
      <c r="AU23" s="330"/>
      <c r="AV23" s="330"/>
      <c r="AW23" s="330"/>
      <c r="AX23" s="330"/>
      <c r="AY23" s="330"/>
      <c r="AZ23" s="330"/>
      <c r="BA23" s="330"/>
      <c r="BB23" s="330"/>
      <c r="BC23" s="330"/>
      <c r="BD23" s="330"/>
      <c r="BE23" s="331"/>
      <c r="BF23" s="329" t="s">
        <v>10</v>
      </c>
      <c r="BG23" s="330"/>
      <c r="BH23" s="330"/>
      <c r="BI23" s="330"/>
      <c r="BJ23" s="330"/>
      <c r="BK23" s="330"/>
      <c r="BL23" s="330"/>
      <c r="BM23" s="330"/>
      <c r="BN23" s="330"/>
      <c r="BO23" s="330"/>
      <c r="BP23" s="330"/>
      <c r="BQ23" s="331"/>
      <c r="BR23" s="329" t="s">
        <v>10</v>
      </c>
      <c r="BS23" s="330"/>
      <c r="BT23" s="330"/>
      <c r="BU23" s="330"/>
      <c r="BV23" s="330"/>
      <c r="BW23" s="330"/>
      <c r="BX23" s="330"/>
      <c r="BY23" s="330"/>
      <c r="BZ23" s="330"/>
      <c r="CA23" s="330"/>
      <c r="CB23" s="330"/>
      <c r="CC23" s="331"/>
      <c r="CD23" s="329" t="s">
        <v>10</v>
      </c>
      <c r="CE23" s="330"/>
      <c r="CF23" s="330"/>
      <c r="CG23" s="330"/>
      <c r="CH23" s="330"/>
      <c r="CI23" s="330"/>
      <c r="CJ23" s="330"/>
      <c r="CK23" s="330"/>
      <c r="CL23" s="330"/>
      <c r="CM23" s="330"/>
      <c r="CN23" s="330"/>
      <c r="CO23" s="331"/>
      <c r="CP23" s="329" t="s">
        <v>10</v>
      </c>
      <c r="CQ23" s="330"/>
      <c r="CR23" s="330"/>
      <c r="CS23" s="330"/>
      <c r="CT23" s="330"/>
      <c r="CU23" s="330"/>
      <c r="CV23" s="330"/>
      <c r="CW23" s="330"/>
      <c r="CX23" s="330"/>
      <c r="CY23" s="330"/>
      <c r="CZ23" s="330"/>
      <c r="DA23" s="331"/>
    </row>
    <row r="24" spans="1:105" s="114" customFormat="1" ht="15" customHeight="1" x14ac:dyDescent="0.2">
      <c r="A24" s="313" t="s">
        <v>232</v>
      </c>
      <c r="B24" s="313"/>
      <c r="C24" s="313"/>
      <c r="D24" s="313"/>
      <c r="E24" s="313"/>
      <c r="F24" s="314" t="s">
        <v>266</v>
      </c>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32"/>
      <c r="AH24" s="329" t="s">
        <v>10</v>
      </c>
      <c r="AI24" s="330"/>
      <c r="AJ24" s="330"/>
      <c r="AK24" s="330"/>
      <c r="AL24" s="330"/>
      <c r="AM24" s="330"/>
      <c r="AN24" s="330"/>
      <c r="AO24" s="330"/>
      <c r="AP24" s="330"/>
      <c r="AQ24" s="330"/>
      <c r="AR24" s="330"/>
      <c r="AS24" s="331"/>
      <c r="AT24" s="329" t="s">
        <v>10</v>
      </c>
      <c r="AU24" s="330"/>
      <c r="AV24" s="330"/>
      <c r="AW24" s="330"/>
      <c r="AX24" s="330"/>
      <c r="AY24" s="330"/>
      <c r="AZ24" s="330"/>
      <c r="BA24" s="330"/>
      <c r="BB24" s="330"/>
      <c r="BC24" s="330"/>
      <c r="BD24" s="330"/>
      <c r="BE24" s="331"/>
      <c r="BF24" s="329" t="s">
        <v>10</v>
      </c>
      <c r="BG24" s="330"/>
      <c r="BH24" s="330"/>
      <c r="BI24" s="330"/>
      <c r="BJ24" s="330"/>
      <c r="BK24" s="330"/>
      <c r="BL24" s="330"/>
      <c r="BM24" s="330"/>
      <c r="BN24" s="330"/>
      <c r="BO24" s="330"/>
      <c r="BP24" s="330"/>
      <c r="BQ24" s="331"/>
      <c r="BR24" s="329" t="s">
        <v>10</v>
      </c>
      <c r="BS24" s="330"/>
      <c r="BT24" s="330"/>
      <c r="BU24" s="330"/>
      <c r="BV24" s="330"/>
      <c r="BW24" s="330"/>
      <c r="BX24" s="330"/>
      <c r="BY24" s="330"/>
      <c r="BZ24" s="330"/>
      <c r="CA24" s="330"/>
      <c r="CB24" s="330"/>
      <c r="CC24" s="331"/>
      <c r="CD24" s="329" t="s">
        <v>10</v>
      </c>
      <c r="CE24" s="330"/>
      <c r="CF24" s="330"/>
      <c r="CG24" s="330"/>
      <c r="CH24" s="330"/>
      <c r="CI24" s="330"/>
      <c r="CJ24" s="330"/>
      <c r="CK24" s="330"/>
      <c r="CL24" s="330"/>
      <c r="CM24" s="330"/>
      <c r="CN24" s="330"/>
      <c r="CO24" s="331"/>
      <c r="CP24" s="329" t="s">
        <v>10</v>
      </c>
      <c r="CQ24" s="330"/>
      <c r="CR24" s="330"/>
      <c r="CS24" s="330"/>
      <c r="CT24" s="330"/>
      <c r="CU24" s="330"/>
      <c r="CV24" s="330"/>
      <c r="CW24" s="330"/>
      <c r="CX24" s="330"/>
      <c r="CY24" s="330"/>
      <c r="CZ24" s="330"/>
      <c r="DA24" s="331"/>
    </row>
    <row r="25" spans="1:105" ht="3" customHeight="1" x14ac:dyDescent="0.25"/>
    <row r="26" spans="1:105" s="121" customFormat="1" ht="11.25" x14ac:dyDescent="0.2">
      <c r="A26" s="120" t="s">
        <v>1254</v>
      </c>
    </row>
    <row r="27" spans="1:105" s="121" customFormat="1" ht="64.5" customHeight="1" x14ac:dyDescent="0.2">
      <c r="A27" s="327" t="s">
        <v>1255</v>
      </c>
      <c r="B27" s="328"/>
      <c r="C27" s="328"/>
      <c r="D27" s="328"/>
      <c r="E27" s="328"/>
      <c r="F27" s="328"/>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Q27" s="328"/>
      <c r="BR27" s="328"/>
      <c r="BS27" s="328"/>
      <c r="BT27" s="328"/>
      <c r="BU27" s="328"/>
      <c r="BV27" s="328"/>
      <c r="BW27" s="328"/>
      <c r="BX27" s="328"/>
      <c r="BY27" s="328"/>
      <c r="BZ27" s="328"/>
      <c r="CA27" s="328"/>
      <c r="CB27" s="328"/>
      <c r="CC27" s="328"/>
      <c r="CD27" s="328"/>
      <c r="CE27" s="328"/>
      <c r="CF27" s="328"/>
      <c r="CG27" s="328"/>
      <c r="CH27" s="328"/>
      <c r="CI27" s="328"/>
      <c r="CJ27" s="328"/>
      <c r="CK27" s="328"/>
      <c r="CL27" s="328"/>
      <c r="CM27" s="328"/>
      <c r="CN27" s="328"/>
      <c r="CO27" s="328"/>
      <c r="CP27" s="328"/>
      <c r="CQ27" s="328"/>
      <c r="CR27" s="328"/>
      <c r="CS27" s="328"/>
      <c r="CT27" s="328"/>
      <c r="CU27" s="328"/>
      <c r="CV27" s="328"/>
      <c r="CW27" s="328"/>
      <c r="CX27" s="328"/>
      <c r="CY27" s="328"/>
      <c r="CZ27" s="328"/>
      <c r="DA27" s="328"/>
    </row>
    <row r="28" spans="1:105" ht="3" customHeight="1" x14ac:dyDescent="0.25"/>
  </sheetData>
  <mergeCells count="102">
    <mergeCell ref="BQ2:DA2"/>
    <mergeCell ref="BQ4:DA4"/>
    <mergeCell ref="A8:DA8"/>
    <mergeCell ref="A10:DA10"/>
    <mergeCell ref="A12:AG13"/>
    <mergeCell ref="AH12:BQ12"/>
    <mergeCell ref="BR12:DA12"/>
    <mergeCell ref="AH13:AS13"/>
    <mergeCell ref="AT13:BE13"/>
    <mergeCell ref="BF13:BQ13"/>
    <mergeCell ref="BR13:CC13"/>
    <mergeCell ref="CD13:CO13"/>
    <mergeCell ref="CP13:DA13"/>
    <mergeCell ref="A14:E14"/>
    <mergeCell ref="F14:AG14"/>
    <mergeCell ref="AH14:AS14"/>
    <mergeCell ref="AT14:BE14"/>
    <mergeCell ref="BF14:BQ14"/>
    <mergeCell ref="BR14:CC14"/>
    <mergeCell ref="CD14:CO14"/>
    <mergeCell ref="CP14:DA14"/>
    <mergeCell ref="A15:E15"/>
    <mergeCell ref="F15:AG15"/>
    <mergeCell ref="AH15:AS15"/>
    <mergeCell ref="AT15:BE15"/>
    <mergeCell ref="BF15:BQ15"/>
    <mergeCell ref="BR15:CC15"/>
    <mergeCell ref="CD15:CO15"/>
    <mergeCell ref="CP15:DA15"/>
    <mergeCell ref="CD16:CO16"/>
    <mergeCell ref="CP16:DA16"/>
    <mergeCell ref="A17:E17"/>
    <mergeCell ref="F17:AG17"/>
    <mergeCell ref="AH17:AS17"/>
    <mergeCell ref="AT17:BE17"/>
    <mergeCell ref="BF17:BQ17"/>
    <mergeCell ref="BR17:CC17"/>
    <mergeCell ref="CD17:CO17"/>
    <mergeCell ref="CP17:DA17"/>
    <mergeCell ref="A16:E16"/>
    <mergeCell ref="F16:AG16"/>
    <mergeCell ref="AH16:AS16"/>
    <mergeCell ref="AT16:BE16"/>
    <mergeCell ref="BF16:BQ16"/>
    <mergeCell ref="BR16:CC16"/>
    <mergeCell ref="CD18:CO18"/>
    <mergeCell ref="CP18:DA18"/>
    <mergeCell ref="A19:E19"/>
    <mergeCell ref="F19:AG19"/>
    <mergeCell ref="AH19:AS19"/>
    <mergeCell ref="AT19:BE19"/>
    <mergeCell ref="BF19:BQ19"/>
    <mergeCell ref="BR19:CC19"/>
    <mergeCell ref="CD19:CO19"/>
    <mergeCell ref="CP19:DA19"/>
    <mergeCell ref="A18:E18"/>
    <mergeCell ref="F18:AG18"/>
    <mergeCell ref="AH18:AS18"/>
    <mergeCell ref="AT18:BE18"/>
    <mergeCell ref="BF18:BQ18"/>
    <mergeCell ref="BR18:CC18"/>
    <mergeCell ref="CD20:CO20"/>
    <mergeCell ref="CP20:DA20"/>
    <mergeCell ref="A21:E21"/>
    <mergeCell ref="F21:AG21"/>
    <mergeCell ref="AH21:AS21"/>
    <mergeCell ref="AT21:BE21"/>
    <mergeCell ref="BF21:BQ21"/>
    <mergeCell ref="BR21:CC21"/>
    <mergeCell ref="CD21:CO21"/>
    <mergeCell ref="CP21:DA21"/>
    <mergeCell ref="A20:E20"/>
    <mergeCell ref="F20:AG20"/>
    <mergeCell ref="AH20:AS20"/>
    <mergeCell ref="AT20:BE20"/>
    <mergeCell ref="BF20:BQ20"/>
    <mergeCell ref="BR20:CC20"/>
    <mergeCell ref="CD22:CO22"/>
    <mergeCell ref="CP22:DA22"/>
    <mergeCell ref="A23:E23"/>
    <mergeCell ref="F23:AG23"/>
    <mergeCell ref="AH23:AS23"/>
    <mergeCell ref="AT23:BE23"/>
    <mergeCell ref="BF23:BQ23"/>
    <mergeCell ref="BR23:CC23"/>
    <mergeCell ref="CD23:CO23"/>
    <mergeCell ref="CP23:DA23"/>
    <mergeCell ref="A22:E22"/>
    <mergeCell ref="F22:AG22"/>
    <mergeCell ref="AH22:AS22"/>
    <mergeCell ref="AT22:BE22"/>
    <mergeCell ref="BF22:BQ22"/>
    <mergeCell ref="BR22:CC22"/>
    <mergeCell ref="CD24:CO24"/>
    <mergeCell ref="CP24:DA24"/>
    <mergeCell ref="A27:DA27"/>
    <mergeCell ref="A24:E24"/>
    <mergeCell ref="F24:AG24"/>
    <mergeCell ref="AH24:AS24"/>
    <mergeCell ref="AT24:BE24"/>
    <mergeCell ref="BF24:BQ24"/>
    <mergeCell ref="BR24:CC24"/>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65"/>
  <sheetViews>
    <sheetView workbookViewId="0">
      <selection activeCell="M17" sqref="M17"/>
    </sheetView>
  </sheetViews>
  <sheetFormatPr defaultRowHeight="12.75" x14ac:dyDescent="0.2"/>
  <cols>
    <col min="1" max="1" width="9.140625" style="165" customWidth="1"/>
    <col min="2" max="2" width="6.28515625" style="165" customWidth="1"/>
    <col min="3" max="3" width="60.28515625" style="165" customWidth="1"/>
    <col min="4" max="4" width="12.28515625" style="165" customWidth="1"/>
    <col min="5" max="5" width="13" style="165" customWidth="1"/>
    <col min="6" max="6" width="11.85546875" style="165" customWidth="1"/>
    <col min="7" max="7" width="11.7109375" style="165" customWidth="1"/>
    <col min="8" max="9" width="11.5703125" style="165" customWidth="1"/>
    <col min="12" max="12" width="17.140625" customWidth="1"/>
    <col min="13" max="13" width="11" customWidth="1"/>
  </cols>
  <sheetData>
    <row r="1" spans="1:19" ht="27.75" customHeight="1" x14ac:dyDescent="0.2">
      <c r="A1" s="122"/>
      <c r="B1" s="123"/>
      <c r="C1" s="123"/>
      <c r="D1" s="123"/>
      <c r="E1" s="123"/>
      <c r="F1" s="123"/>
      <c r="G1" s="123"/>
      <c r="H1" s="123"/>
      <c r="I1" s="200"/>
    </row>
    <row r="2" spans="1:19" ht="21" customHeight="1" x14ac:dyDescent="0.2">
      <c r="A2" s="122"/>
      <c r="B2" s="344" t="s">
        <v>1989</v>
      </c>
      <c r="C2" s="344"/>
      <c r="D2" s="28"/>
      <c r="E2" s="28"/>
      <c r="F2" s="28"/>
      <c r="G2" s="28"/>
      <c r="H2" s="28"/>
      <c r="I2" s="28"/>
    </row>
    <row r="3" spans="1:19" ht="16.5" customHeight="1" x14ac:dyDescent="0.2">
      <c r="A3" s="122"/>
      <c r="B3" s="124"/>
      <c r="C3" s="124"/>
      <c r="D3" s="123"/>
      <c r="E3" s="123"/>
      <c r="F3" s="123"/>
      <c r="G3" s="123"/>
      <c r="H3" s="122"/>
      <c r="I3" s="125" t="s">
        <v>100</v>
      </c>
    </row>
    <row r="4" spans="1:19" ht="41.25" customHeight="1" x14ac:dyDescent="0.2">
      <c r="A4" s="123"/>
      <c r="B4" s="345" t="s">
        <v>15</v>
      </c>
      <c r="C4" s="342" t="s">
        <v>101</v>
      </c>
      <c r="D4" s="342" t="s">
        <v>102</v>
      </c>
      <c r="E4" s="342" t="s">
        <v>0</v>
      </c>
      <c r="F4" s="342" t="s">
        <v>103</v>
      </c>
      <c r="G4" s="342"/>
      <c r="H4" s="342"/>
      <c r="I4" s="343"/>
    </row>
    <row r="5" spans="1:19" x14ac:dyDescent="0.2">
      <c r="A5" s="123"/>
      <c r="B5" s="346"/>
      <c r="C5" s="347"/>
      <c r="D5" s="347"/>
      <c r="E5" s="347"/>
      <c r="F5" s="181" t="s">
        <v>1</v>
      </c>
      <c r="G5" s="181" t="s">
        <v>2</v>
      </c>
      <c r="H5" s="181" t="s">
        <v>3</v>
      </c>
      <c r="I5" s="126" t="s">
        <v>4</v>
      </c>
    </row>
    <row r="6" spans="1:19" x14ac:dyDescent="0.2">
      <c r="A6" s="122"/>
      <c r="B6" s="127">
        <v>0</v>
      </c>
      <c r="C6" s="127">
        <v>1</v>
      </c>
      <c r="D6" s="127">
        <v>2</v>
      </c>
      <c r="E6" s="127">
        <v>3</v>
      </c>
      <c r="F6" s="127">
        <v>4</v>
      </c>
      <c r="G6" s="127">
        <v>5</v>
      </c>
      <c r="H6" s="127">
        <v>6</v>
      </c>
      <c r="I6" s="127">
        <v>7</v>
      </c>
    </row>
    <row r="7" spans="1:19" x14ac:dyDescent="0.2">
      <c r="A7" s="201"/>
      <c r="B7" s="339" t="s">
        <v>1259</v>
      </c>
      <c r="C7" s="340"/>
      <c r="D7" s="340"/>
      <c r="E7" s="340"/>
      <c r="F7" s="340"/>
      <c r="G7" s="340"/>
      <c r="H7" s="340"/>
      <c r="I7" s="341"/>
    </row>
    <row r="8" spans="1:19" ht="20.25" customHeight="1" x14ac:dyDescent="0.2">
      <c r="A8" s="201"/>
      <c r="B8" s="128" t="s">
        <v>1260</v>
      </c>
      <c r="C8" s="129" t="s">
        <v>1261</v>
      </c>
      <c r="D8" s="130">
        <v>10</v>
      </c>
      <c r="E8" s="131">
        <f>SUM(F8:I8)</f>
        <v>339933.97099999996</v>
      </c>
      <c r="F8" s="131">
        <f>F9+F10+F14+F17</f>
        <v>211079.84299999999</v>
      </c>
      <c r="G8" s="131">
        <f>G9+G10+G14+G17</f>
        <v>0</v>
      </c>
      <c r="H8" s="131">
        <f>H9+H10+H14+H17</f>
        <v>128824.18100000001</v>
      </c>
      <c r="I8" s="131">
        <f>I9+I10+I14+I17</f>
        <v>29.946999999999999</v>
      </c>
    </row>
    <row r="9" spans="1:19" ht="14.25" customHeight="1" x14ac:dyDescent="0.2">
      <c r="A9" s="201"/>
      <c r="B9" s="128" t="s">
        <v>1262</v>
      </c>
      <c r="C9" s="132" t="s">
        <v>1263</v>
      </c>
      <c r="D9" s="130">
        <v>20</v>
      </c>
      <c r="E9" s="131">
        <f t="shared" ref="E9:E133" si="0">SUM(F9:I9)</f>
        <v>0</v>
      </c>
      <c r="F9" s="133"/>
      <c r="G9" s="133"/>
      <c r="H9" s="133"/>
      <c r="I9" s="133"/>
    </row>
    <row r="10" spans="1:19" ht="15.75" customHeight="1" x14ac:dyDescent="0.2">
      <c r="A10" s="201"/>
      <c r="B10" s="128" t="s">
        <v>1264</v>
      </c>
      <c r="C10" s="132" t="s">
        <v>1265</v>
      </c>
      <c r="D10" s="130">
        <v>30</v>
      </c>
      <c r="E10" s="131">
        <f t="shared" si="0"/>
        <v>118848.978</v>
      </c>
      <c r="F10" s="131">
        <f>SUM(F11:F13)</f>
        <v>0</v>
      </c>
      <c r="G10" s="131">
        <f>SUM(G11:G13)</f>
        <v>0</v>
      </c>
      <c r="H10" s="131">
        <f>SUM(H11:H13)</f>
        <v>118848.978</v>
      </c>
      <c r="I10" s="131">
        <f>SUM(I11:I13)</f>
        <v>0</v>
      </c>
      <c r="K10" s="349" t="s">
        <v>1997</v>
      </c>
      <c r="L10" s="349"/>
      <c r="M10" s="349"/>
      <c r="N10" s="349"/>
      <c r="O10" s="349"/>
      <c r="P10" s="349"/>
      <c r="Q10" s="349"/>
      <c r="R10" s="349"/>
      <c r="S10" s="349"/>
    </row>
    <row r="11" spans="1:19" ht="16.5" customHeight="1" x14ac:dyDescent="0.2">
      <c r="A11" s="201"/>
      <c r="B11" s="134" t="s">
        <v>1990</v>
      </c>
      <c r="C11" s="135"/>
      <c r="D11" s="136" t="s">
        <v>1266</v>
      </c>
      <c r="E11" s="137"/>
      <c r="F11" s="137"/>
      <c r="G11" s="137"/>
      <c r="H11" s="137"/>
      <c r="I11" s="137"/>
      <c r="K11" s="29"/>
      <c r="L11" s="29"/>
      <c r="M11" s="29"/>
      <c r="N11" s="29"/>
      <c r="O11" s="29"/>
      <c r="P11" s="29"/>
      <c r="Q11" s="29"/>
      <c r="R11" s="29"/>
      <c r="S11" s="29"/>
    </row>
    <row r="12" spans="1:19" ht="18" customHeight="1" x14ac:dyDescent="0.2">
      <c r="A12" s="202" t="s">
        <v>1991</v>
      </c>
      <c r="B12" s="138" t="s">
        <v>1267</v>
      </c>
      <c r="C12" s="139" t="s">
        <v>1268</v>
      </c>
      <c r="D12" s="140">
        <v>31</v>
      </c>
      <c r="E12" s="141">
        <f>SUM(F12:I12)</f>
        <v>118848.978</v>
      </c>
      <c r="F12" s="142"/>
      <c r="G12" s="142"/>
      <c r="H12" s="142">
        <v>118848.978</v>
      </c>
      <c r="I12" s="143"/>
      <c r="K12" s="166"/>
      <c r="L12" s="166"/>
      <c r="M12" s="166"/>
      <c r="N12" s="29"/>
      <c r="O12" s="29"/>
      <c r="P12" s="29"/>
      <c r="Q12" s="29"/>
      <c r="R12" s="29"/>
      <c r="S12" s="29"/>
    </row>
    <row r="13" spans="1:19" ht="15" customHeight="1" x14ac:dyDescent="0.2">
      <c r="A13" s="201"/>
      <c r="B13" s="144"/>
      <c r="C13" s="145" t="s">
        <v>1269</v>
      </c>
      <c r="D13" s="146"/>
      <c r="E13" s="146"/>
      <c r="F13" s="146"/>
      <c r="G13" s="146"/>
      <c r="H13" s="146"/>
      <c r="I13" s="147"/>
      <c r="K13" s="29" t="s">
        <v>1998</v>
      </c>
      <c r="L13" s="29"/>
      <c r="M13" s="29"/>
      <c r="N13" s="29"/>
      <c r="O13" s="29"/>
      <c r="P13" s="29"/>
      <c r="Q13" s="29"/>
      <c r="R13" s="29"/>
      <c r="S13" s="29"/>
    </row>
    <row r="14" spans="1:19" ht="23.25" customHeight="1" x14ac:dyDescent="0.2">
      <c r="A14" s="201"/>
      <c r="B14" s="128" t="s">
        <v>1270</v>
      </c>
      <c r="C14" s="132" t="s">
        <v>1271</v>
      </c>
      <c r="D14" s="130" t="s">
        <v>1272</v>
      </c>
      <c r="E14" s="131">
        <f t="shared" si="0"/>
        <v>0</v>
      </c>
      <c r="F14" s="131">
        <f>SUM(F15:F16)</f>
        <v>0</v>
      </c>
      <c r="G14" s="131">
        <f>SUM(G15:G16)</f>
        <v>0</v>
      </c>
      <c r="H14" s="131">
        <f>SUM(H15:H16)</f>
        <v>0</v>
      </c>
      <c r="I14" s="131">
        <f>SUM(I15:I16)</f>
        <v>0</v>
      </c>
    </row>
    <row r="15" spans="1:19" ht="38.25" customHeight="1" x14ac:dyDescent="0.2">
      <c r="A15" s="201"/>
      <c r="B15" s="134" t="s">
        <v>1547</v>
      </c>
      <c r="C15" s="135"/>
      <c r="D15" s="136" t="s">
        <v>1272</v>
      </c>
      <c r="E15" s="137"/>
      <c r="F15" s="137"/>
      <c r="G15" s="137"/>
      <c r="H15" s="137"/>
      <c r="I15" s="137"/>
      <c r="K15" s="113" t="s">
        <v>117</v>
      </c>
      <c r="L15" s="113" t="s">
        <v>118</v>
      </c>
      <c r="M15" s="113" t="s">
        <v>1544</v>
      </c>
    </row>
    <row r="16" spans="1:19" ht="17.25" customHeight="1" x14ac:dyDescent="0.2">
      <c r="A16" s="201"/>
      <c r="B16" s="144"/>
      <c r="C16" s="145" t="s">
        <v>1269</v>
      </c>
      <c r="D16" s="146"/>
      <c r="E16" s="146"/>
      <c r="F16" s="146"/>
      <c r="G16" s="146"/>
      <c r="H16" s="146"/>
      <c r="I16" s="147"/>
      <c r="K16" s="31">
        <v>2020</v>
      </c>
      <c r="L16" s="31">
        <v>2839.97</v>
      </c>
      <c r="M16" s="31">
        <f>L16*3479.546</f>
        <v>9881806.2536199987</v>
      </c>
    </row>
    <row r="17" spans="1:23" ht="25.5" customHeight="1" x14ac:dyDescent="0.2">
      <c r="A17" s="201"/>
      <c r="B17" s="128" t="s">
        <v>1273</v>
      </c>
      <c r="C17" s="132" t="s">
        <v>1274</v>
      </c>
      <c r="D17" s="130" t="s">
        <v>1275</v>
      </c>
      <c r="E17" s="131">
        <f t="shared" si="0"/>
        <v>221084.99299999999</v>
      </c>
      <c r="F17" s="131">
        <f>SUM(F18:F21)</f>
        <v>211079.84299999999</v>
      </c>
      <c r="G17" s="131">
        <f>SUM(G18:G21)</f>
        <v>0</v>
      </c>
      <c r="H17" s="131">
        <f>SUM(H18:H21)</f>
        <v>9975.2030000000013</v>
      </c>
      <c r="I17" s="131">
        <f>SUM(I18:I21)</f>
        <v>29.946999999999999</v>
      </c>
    </row>
    <row r="18" spans="1:23" ht="15" customHeight="1" x14ac:dyDescent="0.25">
      <c r="A18" s="201"/>
      <c r="B18" s="134" t="s">
        <v>1548</v>
      </c>
      <c r="C18" s="135"/>
      <c r="D18" s="136" t="s">
        <v>1275</v>
      </c>
      <c r="E18" s="137"/>
      <c r="F18" s="137"/>
      <c r="G18" s="137"/>
      <c r="H18" s="137"/>
      <c r="I18" s="137"/>
      <c r="K18" s="350" t="s">
        <v>249</v>
      </c>
      <c r="L18" s="350"/>
      <c r="M18" s="350"/>
      <c r="N18" s="350"/>
      <c r="O18" s="350"/>
      <c r="P18" s="350"/>
      <c r="Q18" s="350"/>
      <c r="R18" s="350"/>
    </row>
    <row r="19" spans="1:23" ht="28.5" customHeight="1" x14ac:dyDescent="0.2">
      <c r="A19" s="202" t="s">
        <v>1991</v>
      </c>
      <c r="B19" s="138" t="s">
        <v>1276</v>
      </c>
      <c r="C19" s="139" t="s">
        <v>1277</v>
      </c>
      <c r="D19" s="140">
        <v>431</v>
      </c>
      <c r="E19" s="141">
        <f>SUM(F19:I19)</f>
        <v>217854.64499999999</v>
      </c>
      <c r="F19" s="142">
        <v>207849.495</v>
      </c>
      <c r="G19" s="142"/>
      <c r="H19" s="142">
        <f>H28</f>
        <v>9975.2030000000013</v>
      </c>
      <c r="I19" s="143">
        <v>29.946999999999999</v>
      </c>
      <c r="K19" s="351" t="s">
        <v>1999</v>
      </c>
      <c r="L19" s="351"/>
      <c r="M19" s="351"/>
      <c r="N19" s="351"/>
      <c r="O19" s="351"/>
      <c r="P19" s="351"/>
      <c r="Q19" s="351"/>
      <c r="R19" s="351"/>
      <c r="S19" s="351"/>
      <c r="T19" s="352"/>
      <c r="U19" s="352"/>
      <c r="V19" s="352"/>
      <c r="W19" s="352"/>
    </row>
    <row r="20" spans="1:23" ht="30" customHeight="1" x14ac:dyDescent="0.2">
      <c r="A20" s="202" t="s">
        <v>1991</v>
      </c>
      <c r="B20" s="138" t="s">
        <v>1278</v>
      </c>
      <c r="C20" s="139" t="s">
        <v>1279</v>
      </c>
      <c r="D20" s="140">
        <v>432</v>
      </c>
      <c r="E20" s="141">
        <f>SUM(F20:I20)</f>
        <v>3230.348</v>
      </c>
      <c r="F20" s="142">
        <v>3230.348</v>
      </c>
      <c r="G20" s="142"/>
      <c r="H20" s="142"/>
      <c r="I20" s="143"/>
      <c r="K20" s="348" t="s">
        <v>2000</v>
      </c>
      <c r="L20" s="348"/>
      <c r="M20" s="348"/>
      <c r="N20" s="348"/>
      <c r="O20" s="348"/>
      <c r="P20" s="348"/>
      <c r="Q20" s="348"/>
      <c r="R20" s="348"/>
      <c r="S20" s="348"/>
    </row>
    <row r="21" spans="1:23" ht="27" customHeight="1" x14ac:dyDescent="0.2">
      <c r="A21" s="201"/>
      <c r="B21" s="144"/>
      <c r="C21" s="145" t="s">
        <v>1269</v>
      </c>
      <c r="D21" s="146"/>
      <c r="E21" s="146"/>
      <c r="F21" s="146"/>
      <c r="G21" s="146"/>
      <c r="H21" s="146"/>
      <c r="I21" s="147"/>
      <c r="K21" s="348" t="s">
        <v>2003</v>
      </c>
      <c r="L21" s="348"/>
      <c r="M21" s="348"/>
      <c r="N21" s="348"/>
      <c r="O21" s="348"/>
      <c r="P21" s="348"/>
      <c r="Q21" s="348"/>
      <c r="R21" s="348"/>
      <c r="S21" s="348"/>
    </row>
    <row r="22" spans="1:23" ht="29.25" customHeight="1" x14ac:dyDescent="0.2">
      <c r="A22" s="201"/>
      <c r="B22" s="128" t="s">
        <v>1280</v>
      </c>
      <c r="C22" s="129" t="s">
        <v>104</v>
      </c>
      <c r="D22" s="130" t="s">
        <v>1281</v>
      </c>
      <c r="E22" s="131">
        <f t="shared" si="0"/>
        <v>0</v>
      </c>
      <c r="F22" s="131">
        <f>F24+F25+F26</f>
        <v>0</v>
      </c>
      <c r="G22" s="131">
        <f>G23+G25+G26</f>
        <v>0</v>
      </c>
      <c r="H22" s="131">
        <f>H23+H24+H26</f>
        <v>0</v>
      </c>
      <c r="I22" s="131">
        <f>I23+I24+I25</f>
        <v>0</v>
      </c>
      <c r="K22" s="348" t="s">
        <v>2001</v>
      </c>
      <c r="L22" s="348"/>
      <c r="M22" s="348"/>
      <c r="N22" s="348"/>
      <c r="O22" s="348"/>
      <c r="P22" s="348"/>
      <c r="Q22" s="348"/>
      <c r="R22" s="348"/>
      <c r="S22" s="348"/>
    </row>
    <row r="23" spans="1:23" ht="15.75" customHeight="1" x14ac:dyDescent="0.2">
      <c r="A23" s="201"/>
      <c r="B23" s="128" t="s">
        <v>1282</v>
      </c>
      <c r="C23" s="132" t="s">
        <v>1</v>
      </c>
      <c r="D23" s="130" t="s">
        <v>1283</v>
      </c>
      <c r="E23" s="131">
        <f t="shared" si="0"/>
        <v>0</v>
      </c>
      <c r="F23" s="148"/>
      <c r="G23" s="133"/>
      <c r="H23" s="133"/>
      <c r="I23" s="133"/>
      <c r="K23" s="29" t="s">
        <v>2002</v>
      </c>
      <c r="L23" s="29"/>
      <c r="M23" s="29"/>
      <c r="N23" s="29"/>
    </row>
    <row r="24" spans="1:23" x14ac:dyDescent="0.2">
      <c r="A24" s="201"/>
      <c r="B24" s="128" t="s">
        <v>1284</v>
      </c>
      <c r="C24" s="132" t="s">
        <v>2</v>
      </c>
      <c r="D24" s="130" t="s">
        <v>1285</v>
      </c>
      <c r="E24" s="131">
        <f t="shared" si="0"/>
        <v>0</v>
      </c>
      <c r="F24" s="133"/>
      <c r="G24" s="148"/>
      <c r="H24" s="133"/>
      <c r="I24" s="133"/>
    </row>
    <row r="25" spans="1:23" x14ac:dyDescent="0.2">
      <c r="A25" s="201"/>
      <c r="B25" s="128" t="s">
        <v>1286</v>
      </c>
      <c r="C25" s="132" t="s">
        <v>3</v>
      </c>
      <c r="D25" s="130" t="s">
        <v>1287</v>
      </c>
      <c r="E25" s="131">
        <f t="shared" si="0"/>
        <v>0</v>
      </c>
      <c r="F25" s="133"/>
      <c r="G25" s="133"/>
      <c r="H25" s="148"/>
      <c r="I25" s="133"/>
    </row>
    <row r="26" spans="1:23" ht="21" customHeight="1" x14ac:dyDescent="0.2">
      <c r="A26" s="201"/>
      <c r="B26" s="128" t="s">
        <v>1288</v>
      </c>
      <c r="C26" s="132" t="s">
        <v>105</v>
      </c>
      <c r="D26" s="130" t="s">
        <v>1289</v>
      </c>
      <c r="E26" s="131">
        <f t="shared" si="0"/>
        <v>0</v>
      </c>
      <c r="F26" s="133"/>
      <c r="G26" s="133"/>
      <c r="H26" s="133"/>
      <c r="I26" s="148"/>
    </row>
    <row r="27" spans="1:23" ht="20.25" customHeight="1" x14ac:dyDescent="0.2">
      <c r="A27" s="201"/>
      <c r="B27" s="128" t="s">
        <v>1290</v>
      </c>
      <c r="C27" s="149" t="s">
        <v>108</v>
      </c>
      <c r="D27" s="130" t="s">
        <v>1291</v>
      </c>
      <c r="E27" s="131">
        <f t="shared" si="0"/>
        <v>0</v>
      </c>
      <c r="F27" s="133"/>
      <c r="G27" s="133"/>
      <c r="H27" s="133"/>
      <c r="I27" s="133"/>
    </row>
    <row r="28" spans="1:23" ht="12.75" customHeight="1" x14ac:dyDescent="0.2">
      <c r="A28" s="201"/>
      <c r="B28" s="128" t="s">
        <v>1292</v>
      </c>
      <c r="C28" s="129" t="s">
        <v>1293</v>
      </c>
      <c r="D28" s="150" t="s">
        <v>1294</v>
      </c>
      <c r="E28" s="131">
        <f t="shared" si="0"/>
        <v>19103.405000000002</v>
      </c>
      <c r="F28" s="131">
        <f>F29+F31+F34+F39</f>
        <v>9098.255000000001</v>
      </c>
      <c r="G28" s="131">
        <f>G29+G31+G34+G39</f>
        <v>0</v>
      </c>
      <c r="H28" s="131">
        <f>H29+H31+H34+H39</f>
        <v>9975.2030000000013</v>
      </c>
      <c r="I28" s="131">
        <f>I29+I31+I34+I39</f>
        <v>29.946999999999999</v>
      </c>
    </row>
    <row r="29" spans="1:23" ht="26.25" customHeight="1" x14ac:dyDescent="0.2">
      <c r="A29" s="201"/>
      <c r="B29" s="128" t="s">
        <v>1295</v>
      </c>
      <c r="C29" s="132" t="s">
        <v>1296</v>
      </c>
      <c r="D29" s="130" t="s">
        <v>1297</v>
      </c>
      <c r="E29" s="131">
        <f t="shared" si="0"/>
        <v>0</v>
      </c>
      <c r="F29" s="133"/>
      <c r="G29" s="133"/>
      <c r="H29" s="133"/>
      <c r="I29" s="133"/>
    </row>
    <row r="30" spans="1:23" ht="22.5" customHeight="1" x14ac:dyDescent="0.2">
      <c r="A30" s="201"/>
      <c r="B30" s="128" t="s">
        <v>1298</v>
      </c>
      <c r="C30" s="151" t="s">
        <v>1299</v>
      </c>
      <c r="D30" s="130" t="s">
        <v>1300</v>
      </c>
      <c r="E30" s="131">
        <f t="shared" si="0"/>
        <v>0</v>
      </c>
      <c r="F30" s="133"/>
      <c r="G30" s="133"/>
      <c r="H30" s="133"/>
      <c r="I30" s="133"/>
    </row>
    <row r="31" spans="1:23" ht="13.5" customHeight="1" x14ac:dyDescent="0.2">
      <c r="A31" s="201"/>
      <c r="B31" s="128" t="s">
        <v>1301</v>
      </c>
      <c r="C31" s="132" t="s">
        <v>1302</v>
      </c>
      <c r="D31" s="130" t="s">
        <v>1303</v>
      </c>
      <c r="E31" s="131">
        <f t="shared" si="0"/>
        <v>5894.68</v>
      </c>
      <c r="F31" s="133"/>
      <c r="G31" s="133"/>
      <c r="H31" s="133">
        <v>5864.7330000000002</v>
      </c>
      <c r="I31" s="133">
        <f>I19</f>
        <v>29.946999999999999</v>
      </c>
    </row>
    <row r="32" spans="1:23" ht="27" customHeight="1" x14ac:dyDescent="0.2">
      <c r="A32" s="201"/>
      <c r="B32" s="128" t="s">
        <v>1304</v>
      </c>
      <c r="C32" s="151" t="s">
        <v>1305</v>
      </c>
      <c r="D32" s="130" t="s">
        <v>1306</v>
      </c>
      <c r="E32" s="131">
        <f t="shared" si="0"/>
        <v>5894.68</v>
      </c>
      <c r="F32" s="133"/>
      <c r="G32" s="133"/>
      <c r="H32" s="133">
        <f>H31</f>
        <v>5864.7330000000002</v>
      </c>
      <c r="I32" s="133">
        <f>I31</f>
        <v>29.946999999999999</v>
      </c>
    </row>
    <row r="33" spans="1:9" ht="20.25" customHeight="1" x14ac:dyDescent="0.2">
      <c r="A33" s="201"/>
      <c r="B33" s="128" t="s">
        <v>1307</v>
      </c>
      <c r="C33" s="152" t="s">
        <v>1299</v>
      </c>
      <c r="D33" s="130" t="s">
        <v>1308</v>
      </c>
      <c r="E33" s="131">
        <f t="shared" si="0"/>
        <v>0</v>
      </c>
      <c r="F33" s="133"/>
      <c r="G33" s="133"/>
      <c r="H33" s="133"/>
      <c r="I33" s="133"/>
    </row>
    <row r="34" spans="1:9" ht="18" customHeight="1" x14ac:dyDescent="0.2">
      <c r="A34" s="201"/>
      <c r="B34" s="128" t="s">
        <v>1309</v>
      </c>
      <c r="C34" s="132" t="s">
        <v>1310</v>
      </c>
      <c r="D34" s="130" t="s">
        <v>1311</v>
      </c>
      <c r="E34" s="131">
        <f t="shared" si="0"/>
        <v>13208.725000000002</v>
      </c>
      <c r="F34" s="131">
        <f>SUM(F35:F38)</f>
        <v>9098.255000000001</v>
      </c>
      <c r="G34" s="131">
        <f>SUM(G35:G38)</f>
        <v>0</v>
      </c>
      <c r="H34" s="131">
        <f>SUM(H35:H38)</f>
        <v>4110.47</v>
      </c>
      <c r="I34" s="131">
        <f>SUM(I35:I38)</f>
        <v>0</v>
      </c>
    </row>
    <row r="35" spans="1:9" ht="15.75" customHeight="1" x14ac:dyDescent="0.2">
      <c r="A35" s="201"/>
      <c r="B35" s="134" t="s">
        <v>1992</v>
      </c>
      <c r="C35" s="135"/>
      <c r="D35" s="136" t="s">
        <v>1311</v>
      </c>
      <c r="E35" s="137"/>
      <c r="F35" s="137"/>
      <c r="G35" s="137"/>
      <c r="H35" s="137"/>
      <c r="I35" s="137"/>
    </row>
    <row r="36" spans="1:9" ht="24" customHeight="1" x14ac:dyDescent="0.2">
      <c r="A36" s="202" t="s">
        <v>1991</v>
      </c>
      <c r="B36" s="138" t="s">
        <v>1312</v>
      </c>
      <c r="C36" s="139" t="s">
        <v>1279</v>
      </c>
      <c r="D36" s="140">
        <v>751</v>
      </c>
      <c r="E36" s="141">
        <f>SUM(F36:I36)</f>
        <v>10594.321</v>
      </c>
      <c r="F36" s="142">
        <v>7061.7520000000004</v>
      </c>
      <c r="G36" s="142"/>
      <c r="H36" s="142">
        <v>3532.569</v>
      </c>
      <c r="I36" s="143"/>
    </row>
    <row r="37" spans="1:9" ht="21.75" customHeight="1" x14ac:dyDescent="0.2">
      <c r="A37" s="202" t="s">
        <v>1991</v>
      </c>
      <c r="B37" s="138" t="s">
        <v>1313</v>
      </c>
      <c r="C37" s="139" t="s">
        <v>1199</v>
      </c>
      <c r="D37" s="140">
        <v>752</v>
      </c>
      <c r="E37" s="141">
        <f>SUM(F37:I37)</f>
        <v>2614.404</v>
      </c>
      <c r="F37" s="142">
        <v>2036.5029999999999</v>
      </c>
      <c r="G37" s="142"/>
      <c r="H37" s="142">
        <v>577.90099999999995</v>
      </c>
      <c r="I37" s="143"/>
    </row>
    <row r="38" spans="1:9" x14ac:dyDescent="0.2">
      <c r="A38" s="201"/>
      <c r="B38" s="153"/>
      <c r="C38" s="145" t="s">
        <v>1269</v>
      </c>
      <c r="D38" s="146"/>
      <c r="E38" s="146"/>
      <c r="F38" s="146"/>
      <c r="G38" s="146"/>
      <c r="H38" s="146"/>
      <c r="I38" s="147"/>
    </row>
    <row r="39" spans="1:9" ht="13.5" customHeight="1" x14ac:dyDescent="0.2">
      <c r="A39" s="201"/>
      <c r="B39" s="128" t="s">
        <v>1314</v>
      </c>
      <c r="C39" s="154" t="s">
        <v>1315</v>
      </c>
      <c r="D39" s="130" t="s">
        <v>1316</v>
      </c>
      <c r="E39" s="131">
        <f t="shared" si="0"/>
        <v>0</v>
      </c>
      <c r="F39" s="133"/>
      <c r="G39" s="133"/>
      <c r="H39" s="133"/>
      <c r="I39" s="133"/>
    </row>
    <row r="40" spans="1:9" ht="14.25" customHeight="1" x14ac:dyDescent="0.2">
      <c r="A40" s="201"/>
      <c r="B40" s="128" t="s">
        <v>1317</v>
      </c>
      <c r="C40" s="129" t="s">
        <v>106</v>
      </c>
      <c r="D40" s="130" t="s">
        <v>1318</v>
      </c>
      <c r="E40" s="131">
        <f t="shared" si="0"/>
        <v>0</v>
      </c>
      <c r="F40" s="133"/>
      <c r="G40" s="133"/>
      <c r="H40" s="133"/>
      <c r="I40" s="133"/>
    </row>
    <row r="41" spans="1:9" ht="14.25" customHeight="1" x14ac:dyDescent="0.2">
      <c r="A41" s="201"/>
      <c r="B41" s="128" t="s">
        <v>1319</v>
      </c>
      <c r="C41" s="129" t="s">
        <v>107</v>
      </c>
      <c r="D41" s="130" t="s">
        <v>1320</v>
      </c>
      <c r="E41" s="131">
        <f t="shared" si="0"/>
        <v>36514.080000000002</v>
      </c>
      <c r="F41" s="133">
        <v>36514.080000000002</v>
      </c>
      <c r="G41" s="133"/>
      <c r="H41" s="133"/>
      <c r="I41" s="133"/>
    </row>
    <row r="42" spans="1:9" ht="17.25" customHeight="1" x14ac:dyDescent="0.2">
      <c r="A42" s="201"/>
      <c r="B42" s="128" t="s">
        <v>1321</v>
      </c>
      <c r="C42" s="129" t="s">
        <v>109</v>
      </c>
      <c r="D42" s="130" t="s">
        <v>1322</v>
      </c>
      <c r="E42" s="131">
        <f t="shared" si="0"/>
        <v>281476.51599999995</v>
      </c>
      <c r="F42" s="133">
        <f>F17-F28-F41-F43</f>
        <v>162627.53799999997</v>
      </c>
      <c r="G42" s="133"/>
      <c r="H42" s="133">
        <f>H12</f>
        <v>118848.978</v>
      </c>
      <c r="I42" s="133"/>
    </row>
    <row r="43" spans="1:9" ht="24.75" customHeight="1" x14ac:dyDescent="0.2">
      <c r="A43" s="201"/>
      <c r="B43" s="128" t="s">
        <v>1323</v>
      </c>
      <c r="C43" s="129" t="s">
        <v>1324</v>
      </c>
      <c r="D43" s="130" t="s">
        <v>1325</v>
      </c>
      <c r="E43" s="131">
        <f t="shared" si="0"/>
        <v>2839.97</v>
      </c>
      <c r="F43" s="133">
        <v>2839.97</v>
      </c>
      <c r="G43" s="133"/>
      <c r="H43" s="133"/>
      <c r="I43" s="133"/>
    </row>
    <row r="44" spans="1:9" ht="12.75" customHeight="1" x14ac:dyDescent="0.2">
      <c r="A44" s="201"/>
      <c r="B44" s="128" t="s">
        <v>1326</v>
      </c>
      <c r="C44" s="132" t="s">
        <v>1327</v>
      </c>
      <c r="D44" s="130" t="s">
        <v>1328</v>
      </c>
      <c r="E44" s="131">
        <f t="shared" si="0"/>
        <v>2839.97</v>
      </c>
      <c r="F44" s="133">
        <f>F43</f>
        <v>2839.97</v>
      </c>
      <c r="G44" s="133"/>
      <c r="H44" s="133"/>
      <c r="I44" s="133"/>
    </row>
    <row r="45" spans="1:9" ht="25.5" customHeight="1" x14ac:dyDescent="0.2">
      <c r="A45" s="201"/>
      <c r="B45" s="128" t="s">
        <v>1329</v>
      </c>
      <c r="C45" s="129" t="s">
        <v>1330</v>
      </c>
      <c r="D45" s="130" t="s">
        <v>1331</v>
      </c>
      <c r="E45" s="131">
        <f t="shared" si="0"/>
        <v>0</v>
      </c>
      <c r="F45" s="133">
        <v>0</v>
      </c>
      <c r="G45" s="133"/>
      <c r="H45" s="133"/>
      <c r="I45" s="133"/>
    </row>
    <row r="46" spans="1:9" ht="22.5" customHeight="1" x14ac:dyDescent="0.2">
      <c r="A46" s="201"/>
      <c r="B46" s="128" t="s">
        <v>1332</v>
      </c>
      <c r="C46" s="149" t="s">
        <v>1333</v>
      </c>
      <c r="D46" s="130" t="s">
        <v>1334</v>
      </c>
      <c r="E46" s="131">
        <f t="shared" si="0"/>
        <v>2839.97</v>
      </c>
      <c r="F46" s="131">
        <f>F43-F45</f>
        <v>2839.97</v>
      </c>
      <c r="G46" s="131">
        <f>G43-G45</f>
        <v>0</v>
      </c>
      <c r="H46" s="131">
        <f>H43-H45</f>
        <v>0</v>
      </c>
      <c r="I46" s="131">
        <f>I43-I45</f>
        <v>0</v>
      </c>
    </row>
    <row r="47" spans="1:9" ht="16.5" customHeight="1" x14ac:dyDescent="0.2">
      <c r="A47" s="201"/>
      <c r="B47" s="128" t="s">
        <v>1335</v>
      </c>
      <c r="C47" s="129" t="s">
        <v>110</v>
      </c>
      <c r="D47" s="130" t="s">
        <v>1336</v>
      </c>
      <c r="E47" s="131">
        <f t="shared" si="0"/>
        <v>0</v>
      </c>
      <c r="F47" s="131">
        <f>(F8+F22+F27)-(F28+F40+F41+F42+F43)</f>
        <v>0</v>
      </c>
      <c r="G47" s="131">
        <f>(G8+G22+G27)-(G28+G40+G41+G42+G43)</f>
        <v>0</v>
      </c>
      <c r="H47" s="131">
        <f>(H8+H22+H27)-(H28+H40+H41+H42+H43)</f>
        <v>0</v>
      </c>
      <c r="I47" s="131">
        <f>(I8+I22+I27)-(I28+I40+I41+I42+I43)</f>
        <v>0</v>
      </c>
    </row>
    <row r="48" spans="1:9" ht="16.5" customHeight="1" x14ac:dyDescent="0.2">
      <c r="A48" s="201"/>
      <c r="B48" s="339" t="s">
        <v>1337</v>
      </c>
      <c r="C48" s="340"/>
      <c r="D48" s="340"/>
      <c r="E48" s="340"/>
      <c r="F48" s="340"/>
      <c r="G48" s="340"/>
      <c r="H48" s="340"/>
      <c r="I48" s="341"/>
    </row>
    <row r="49" spans="1:9" ht="14.25" customHeight="1" x14ac:dyDescent="0.2">
      <c r="A49" s="201"/>
      <c r="B49" s="128" t="s">
        <v>1338</v>
      </c>
      <c r="C49" s="129" t="s">
        <v>1261</v>
      </c>
      <c r="D49" s="130" t="s">
        <v>1339</v>
      </c>
      <c r="E49" s="131">
        <f t="shared" si="0"/>
        <v>38.805247831050231</v>
      </c>
      <c r="F49" s="131">
        <f>F50+F51+F55+F58</f>
        <v>24.095872488584476</v>
      </c>
      <c r="G49" s="131">
        <f>G50+G51+G55+G58</f>
        <v>0</v>
      </c>
      <c r="H49" s="131">
        <f>H50+H51+H55+H58</f>
        <v>14.705956735159818</v>
      </c>
      <c r="I49" s="131">
        <f>I50+I51+I55+I58</f>
        <v>3.4186073059360731E-3</v>
      </c>
    </row>
    <row r="50" spans="1:9" ht="26.25" customHeight="1" x14ac:dyDescent="0.2">
      <c r="A50" s="201"/>
      <c r="B50" s="128" t="s">
        <v>1340</v>
      </c>
      <c r="C50" s="132" t="s">
        <v>1263</v>
      </c>
      <c r="D50" s="130" t="s">
        <v>1341</v>
      </c>
      <c r="E50" s="131">
        <f t="shared" si="0"/>
        <v>0</v>
      </c>
      <c r="F50" s="133"/>
      <c r="G50" s="133"/>
      <c r="H50" s="133"/>
      <c r="I50" s="133"/>
    </row>
    <row r="51" spans="1:9" ht="12" customHeight="1" x14ac:dyDescent="0.2">
      <c r="A51" s="201"/>
      <c r="B51" s="128" t="s">
        <v>1342</v>
      </c>
      <c r="C51" s="132" t="s">
        <v>1265</v>
      </c>
      <c r="D51" s="130" t="s">
        <v>1343</v>
      </c>
      <c r="E51" s="131">
        <f t="shared" si="0"/>
        <v>13.567234931506849</v>
      </c>
      <c r="F51" s="131">
        <f>SUM(F52:F54)</f>
        <v>0</v>
      </c>
      <c r="G51" s="131">
        <f>SUM(G52:G54)</f>
        <v>0</v>
      </c>
      <c r="H51" s="131">
        <f>SUM(H52:H54)</f>
        <v>13.567234931506849</v>
      </c>
      <c r="I51" s="131">
        <f>SUM(I52:I54)</f>
        <v>0</v>
      </c>
    </row>
    <row r="52" spans="1:9" x14ac:dyDescent="0.2">
      <c r="A52" s="201"/>
      <c r="B52" s="134" t="s">
        <v>1993</v>
      </c>
      <c r="C52" s="135"/>
      <c r="D52" s="136" t="s">
        <v>1343</v>
      </c>
      <c r="E52" s="137"/>
      <c r="F52" s="137"/>
      <c r="G52" s="137"/>
      <c r="H52" s="137"/>
      <c r="I52" s="137"/>
    </row>
    <row r="53" spans="1:9" ht="15" customHeight="1" x14ac:dyDescent="0.2">
      <c r="A53" s="202" t="s">
        <v>1991</v>
      </c>
      <c r="B53" s="138" t="s">
        <v>1344</v>
      </c>
      <c r="C53" s="139" t="s">
        <v>1268</v>
      </c>
      <c r="D53" s="140">
        <v>1061</v>
      </c>
      <c r="E53" s="141">
        <f>SUM(F53:I53)</f>
        <v>13.567234931506849</v>
      </c>
      <c r="F53" s="142"/>
      <c r="G53" s="142"/>
      <c r="H53" s="142">
        <f>H12/8760</f>
        <v>13.567234931506849</v>
      </c>
      <c r="I53" s="143"/>
    </row>
    <row r="54" spans="1:9" ht="26.25" customHeight="1" x14ac:dyDescent="0.2">
      <c r="A54" s="201"/>
      <c r="B54" s="144"/>
      <c r="C54" s="145" t="s">
        <v>1269</v>
      </c>
      <c r="D54" s="146"/>
      <c r="E54" s="146"/>
      <c r="F54" s="146"/>
      <c r="G54" s="146"/>
      <c r="H54" s="146"/>
      <c r="I54" s="147"/>
    </row>
    <row r="55" spans="1:9" ht="13.5" customHeight="1" x14ac:dyDescent="0.2">
      <c r="A55" s="201"/>
      <c r="B55" s="128" t="s">
        <v>1345</v>
      </c>
      <c r="C55" s="132" t="s">
        <v>1271</v>
      </c>
      <c r="D55" s="130" t="s">
        <v>1346</v>
      </c>
      <c r="E55" s="131">
        <f t="shared" si="0"/>
        <v>0</v>
      </c>
      <c r="F55" s="131">
        <f>SUM(F56:F57)</f>
        <v>0</v>
      </c>
      <c r="G55" s="131">
        <f>SUM(G56:G57)</f>
        <v>0</v>
      </c>
      <c r="H55" s="131">
        <f>SUM(H56:H57)</f>
        <v>0</v>
      </c>
      <c r="I55" s="131">
        <f>SUM(I56:I57)</f>
        <v>0</v>
      </c>
    </row>
    <row r="56" spans="1:9" x14ac:dyDescent="0.2">
      <c r="A56" s="201"/>
      <c r="B56" s="134" t="s">
        <v>1994</v>
      </c>
      <c r="C56" s="135"/>
      <c r="D56" s="136" t="s">
        <v>1346</v>
      </c>
      <c r="E56" s="137"/>
      <c r="F56" s="137"/>
      <c r="G56" s="137"/>
      <c r="H56" s="137"/>
      <c r="I56" s="137"/>
    </row>
    <row r="57" spans="1:9" ht="13.5" customHeight="1" x14ac:dyDescent="0.2">
      <c r="A57" s="201"/>
      <c r="B57" s="144"/>
      <c r="C57" s="145" t="s">
        <v>1269</v>
      </c>
      <c r="D57" s="146"/>
      <c r="E57" s="146"/>
      <c r="F57" s="146"/>
      <c r="G57" s="146"/>
      <c r="H57" s="146"/>
      <c r="I57" s="147"/>
    </row>
    <row r="58" spans="1:9" ht="17.25" customHeight="1" x14ac:dyDescent="0.2">
      <c r="A58" s="201"/>
      <c r="B58" s="128" t="s">
        <v>1347</v>
      </c>
      <c r="C58" s="132" t="s">
        <v>1274</v>
      </c>
      <c r="D58" s="130" t="s">
        <v>1348</v>
      </c>
      <c r="E58" s="131">
        <f t="shared" si="0"/>
        <v>25.238012899543378</v>
      </c>
      <c r="F58" s="131">
        <f>SUM(F59:F62)</f>
        <v>24.095872488584476</v>
      </c>
      <c r="G58" s="131">
        <f>SUM(G59:G62)</f>
        <v>0</v>
      </c>
      <c r="H58" s="131">
        <f>SUM(H59:H62)</f>
        <v>1.1387218036529683</v>
      </c>
      <c r="I58" s="131">
        <f>SUM(I59:I62)</f>
        <v>3.4186073059360731E-3</v>
      </c>
    </row>
    <row r="59" spans="1:9" ht="12.75" customHeight="1" x14ac:dyDescent="0.2">
      <c r="A59" s="201"/>
      <c r="B59" s="134" t="s">
        <v>1995</v>
      </c>
      <c r="C59" s="135"/>
      <c r="D59" s="136" t="s">
        <v>1348</v>
      </c>
      <c r="E59" s="137"/>
      <c r="F59" s="137"/>
      <c r="G59" s="137"/>
      <c r="H59" s="137"/>
      <c r="I59" s="137"/>
    </row>
    <row r="60" spans="1:9" ht="30.75" customHeight="1" x14ac:dyDescent="0.2">
      <c r="A60" s="202" t="s">
        <v>1991</v>
      </c>
      <c r="B60" s="138" t="s">
        <v>1349</v>
      </c>
      <c r="C60" s="139" t="s">
        <v>1277</v>
      </c>
      <c r="D60" s="140">
        <v>1461</v>
      </c>
      <c r="E60" s="141">
        <f>SUM(F60:I60)</f>
        <v>24.869251712328765</v>
      </c>
      <c r="F60" s="142">
        <f>F19/8760</f>
        <v>23.727111301369863</v>
      </c>
      <c r="G60" s="142"/>
      <c r="H60" s="142">
        <f>H19/8760</f>
        <v>1.1387218036529683</v>
      </c>
      <c r="I60" s="143">
        <f>I19/8760</f>
        <v>3.4186073059360731E-3</v>
      </c>
    </row>
    <row r="61" spans="1:9" ht="24" customHeight="1" x14ac:dyDescent="0.2">
      <c r="A61" s="202" t="s">
        <v>1991</v>
      </c>
      <c r="B61" s="138" t="s">
        <v>1350</v>
      </c>
      <c r="C61" s="139" t="s">
        <v>1279</v>
      </c>
      <c r="D61" s="140">
        <v>1462</v>
      </c>
      <c r="E61" s="141">
        <f>SUM(F61:I61)</f>
        <v>0.36876118721461187</v>
      </c>
      <c r="F61" s="142">
        <f>F20/8760</f>
        <v>0.36876118721461187</v>
      </c>
      <c r="G61" s="142"/>
      <c r="H61" s="142"/>
      <c r="I61" s="143"/>
    </row>
    <row r="62" spans="1:9" x14ac:dyDescent="0.2">
      <c r="A62" s="201"/>
      <c r="B62" s="144"/>
      <c r="C62" s="145" t="s">
        <v>1269</v>
      </c>
      <c r="D62" s="146"/>
      <c r="E62" s="146"/>
      <c r="F62" s="146"/>
      <c r="G62" s="146"/>
      <c r="H62" s="146"/>
      <c r="I62" s="147"/>
    </row>
    <row r="63" spans="1:9" ht="15.75" customHeight="1" x14ac:dyDescent="0.2">
      <c r="A63" s="201"/>
      <c r="B63" s="128" t="s">
        <v>1351</v>
      </c>
      <c r="C63" s="129" t="s">
        <v>104</v>
      </c>
      <c r="D63" s="130" t="s">
        <v>1352</v>
      </c>
      <c r="E63" s="131">
        <f t="shared" si="0"/>
        <v>0</v>
      </c>
      <c r="F63" s="131">
        <f>F65+F66+F67</f>
        <v>0</v>
      </c>
      <c r="G63" s="131">
        <f>G64+G66+G67</f>
        <v>0</v>
      </c>
      <c r="H63" s="131">
        <f>H64+H65+H67</f>
        <v>0</v>
      </c>
      <c r="I63" s="131">
        <f>I64+I65+I66</f>
        <v>0</v>
      </c>
    </row>
    <row r="64" spans="1:9" x14ac:dyDescent="0.2">
      <c r="A64" s="201"/>
      <c r="B64" s="128" t="s">
        <v>1353</v>
      </c>
      <c r="C64" s="132" t="s">
        <v>1</v>
      </c>
      <c r="D64" s="130" t="s">
        <v>1354</v>
      </c>
      <c r="E64" s="131">
        <f t="shared" si="0"/>
        <v>0</v>
      </c>
      <c r="F64" s="148"/>
      <c r="G64" s="133"/>
      <c r="H64" s="133"/>
      <c r="I64" s="133"/>
    </row>
    <row r="65" spans="1:9" x14ac:dyDescent="0.2">
      <c r="A65" s="201"/>
      <c r="B65" s="128" t="s">
        <v>1355</v>
      </c>
      <c r="C65" s="132" t="s">
        <v>2</v>
      </c>
      <c r="D65" s="130" t="s">
        <v>1356</v>
      </c>
      <c r="E65" s="131">
        <f t="shared" si="0"/>
        <v>0</v>
      </c>
      <c r="F65" s="133"/>
      <c r="G65" s="155"/>
      <c r="H65" s="133"/>
      <c r="I65" s="133"/>
    </row>
    <row r="66" spans="1:9" x14ac:dyDescent="0.2">
      <c r="A66" s="201"/>
      <c r="B66" s="128" t="s">
        <v>1357</v>
      </c>
      <c r="C66" s="132" t="s">
        <v>3</v>
      </c>
      <c r="D66" s="130" t="s">
        <v>1358</v>
      </c>
      <c r="E66" s="131">
        <f t="shared" si="0"/>
        <v>0</v>
      </c>
      <c r="F66" s="133"/>
      <c r="G66" s="133"/>
      <c r="H66" s="148"/>
      <c r="I66" s="133"/>
    </row>
    <row r="67" spans="1:9" x14ac:dyDescent="0.2">
      <c r="A67" s="201"/>
      <c r="B67" s="128" t="s">
        <v>1359</v>
      </c>
      <c r="C67" s="132" t="s">
        <v>105</v>
      </c>
      <c r="D67" s="130" t="s">
        <v>1360</v>
      </c>
      <c r="E67" s="131">
        <f t="shared" si="0"/>
        <v>0</v>
      </c>
      <c r="F67" s="133"/>
      <c r="G67" s="133"/>
      <c r="H67" s="133"/>
      <c r="I67" s="148"/>
    </row>
    <row r="68" spans="1:9" ht="15" customHeight="1" x14ac:dyDescent="0.2">
      <c r="A68" s="201"/>
      <c r="B68" s="128" t="s">
        <v>1361</v>
      </c>
      <c r="C68" s="149" t="s">
        <v>108</v>
      </c>
      <c r="D68" s="130" t="s">
        <v>1362</v>
      </c>
      <c r="E68" s="131">
        <f t="shared" si="0"/>
        <v>0</v>
      </c>
      <c r="F68" s="133"/>
      <c r="G68" s="133"/>
      <c r="H68" s="133"/>
      <c r="I68" s="133"/>
    </row>
    <row r="69" spans="1:9" ht="13.5" customHeight="1" x14ac:dyDescent="0.2">
      <c r="A69" s="201"/>
      <c r="B69" s="128" t="s">
        <v>1363</v>
      </c>
      <c r="C69" s="129" t="s">
        <v>1293</v>
      </c>
      <c r="D69" s="150" t="s">
        <v>1364</v>
      </c>
      <c r="E69" s="131">
        <f t="shared" si="0"/>
        <v>2.1807539954337898</v>
      </c>
      <c r="F69" s="131">
        <f>F70+F72+F75+F80</f>
        <v>1.0386135844748858</v>
      </c>
      <c r="G69" s="131">
        <f>G70+G72+G75+G80</f>
        <v>0</v>
      </c>
      <c r="H69" s="131">
        <f>H70+H72+H75+H80</f>
        <v>1.138721803652968</v>
      </c>
      <c r="I69" s="131">
        <f>I70+I72+I75+I80</f>
        <v>3.4186073059360731E-3</v>
      </c>
    </row>
    <row r="70" spans="1:9" ht="23.25" customHeight="1" x14ac:dyDescent="0.2">
      <c r="A70" s="201"/>
      <c r="B70" s="128" t="s">
        <v>1365</v>
      </c>
      <c r="C70" s="132" t="s">
        <v>1296</v>
      </c>
      <c r="D70" s="130" t="s">
        <v>1366</v>
      </c>
      <c r="E70" s="131">
        <f t="shared" si="0"/>
        <v>0</v>
      </c>
      <c r="F70" s="133"/>
      <c r="G70" s="133"/>
      <c r="H70" s="133"/>
      <c r="I70" s="133"/>
    </row>
    <row r="71" spans="1:9" ht="22.5" customHeight="1" x14ac:dyDescent="0.2">
      <c r="A71" s="201"/>
      <c r="B71" s="128" t="s">
        <v>1367</v>
      </c>
      <c r="C71" s="151" t="s">
        <v>1299</v>
      </c>
      <c r="D71" s="130" t="s">
        <v>1368</v>
      </c>
      <c r="E71" s="131">
        <f t="shared" si="0"/>
        <v>0</v>
      </c>
      <c r="F71" s="133"/>
      <c r="G71" s="133"/>
      <c r="H71" s="133"/>
      <c r="I71" s="133"/>
    </row>
    <row r="72" spans="1:9" ht="18.75" customHeight="1" x14ac:dyDescent="0.2">
      <c r="A72" s="201"/>
      <c r="B72" s="128" t="s">
        <v>1369</v>
      </c>
      <c r="C72" s="132" t="s">
        <v>1302</v>
      </c>
      <c r="D72" s="130" t="s">
        <v>1370</v>
      </c>
      <c r="E72" s="131">
        <f t="shared" si="0"/>
        <v>0.67290867579908686</v>
      </c>
      <c r="F72" s="133"/>
      <c r="G72" s="133"/>
      <c r="H72" s="133">
        <f>H73</f>
        <v>0.66949006849315074</v>
      </c>
      <c r="I72" s="133">
        <f>I73</f>
        <v>3.4186073059360731E-3</v>
      </c>
    </row>
    <row r="73" spans="1:9" ht="14.25" customHeight="1" x14ac:dyDescent="0.2">
      <c r="A73" s="201"/>
      <c r="B73" s="128" t="s">
        <v>1371</v>
      </c>
      <c r="C73" s="151" t="s">
        <v>1305</v>
      </c>
      <c r="D73" s="130" t="s">
        <v>1372</v>
      </c>
      <c r="E73" s="131">
        <f t="shared" si="0"/>
        <v>0.67290867579908686</v>
      </c>
      <c r="F73" s="133"/>
      <c r="G73" s="133"/>
      <c r="H73" s="133">
        <f>H32/8760</f>
        <v>0.66949006849315074</v>
      </c>
      <c r="I73" s="133">
        <f>I32/8760</f>
        <v>3.4186073059360731E-3</v>
      </c>
    </row>
    <row r="74" spans="1:9" ht="16.5" customHeight="1" x14ac:dyDescent="0.2">
      <c r="A74" s="201"/>
      <c r="B74" s="128" t="s">
        <v>1373</v>
      </c>
      <c r="C74" s="152" t="s">
        <v>1299</v>
      </c>
      <c r="D74" s="130" t="s">
        <v>1374</v>
      </c>
      <c r="E74" s="131">
        <f t="shared" si="0"/>
        <v>0</v>
      </c>
      <c r="F74" s="133"/>
      <c r="G74" s="133"/>
      <c r="H74" s="133"/>
      <c r="I74" s="133"/>
    </row>
    <row r="75" spans="1:9" ht="14.25" customHeight="1" x14ac:dyDescent="0.2">
      <c r="A75" s="201"/>
      <c r="B75" s="128" t="s">
        <v>1375</v>
      </c>
      <c r="C75" s="132" t="s">
        <v>1310</v>
      </c>
      <c r="D75" s="130" t="s">
        <v>1376</v>
      </c>
      <c r="E75" s="131">
        <f t="shared" si="0"/>
        <v>1.5078453196347033</v>
      </c>
      <c r="F75" s="131">
        <f>SUM(F76:F79)</f>
        <v>1.0386135844748858</v>
      </c>
      <c r="G75" s="131">
        <f>SUM(G76:G79)</f>
        <v>0</v>
      </c>
      <c r="H75" s="131">
        <f>SUM(H76:H79)</f>
        <v>0.46923173515981731</v>
      </c>
      <c r="I75" s="131">
        <f>SUM(I76:I79)</f>
        <v>0</v>
      </c>
    </row>
    <row r="76" spans="1:9" x14ac:dyDescent="0.2">
      <c r="A76" s="201"/>
      <c r="B76" s="134" t="s">
        <v>1996</v>
      </c>
      <c r="C76" s="135"/>
      <c r="D76" s="136" t="s">
        <v>1376</v>
      </c>
      <c r="E76" s="137"/>
      <c r="F76" s="137"/>
      <c r="G76" s="137"/>
      <c r="H76" s="137"/>
      <c r="I76" s="137"/>
    </row>
    <row r="77" spans="1:9" ht="24.75" customHeight="1" x14ac:dyDescent="0.2">
      <c r="A77" s="202" t="s">
        <v>1991</v>
      </c>
      <c r="B77" s="138" t="s">
        <v>1377</v>
      </c>
      <c r="C77" s="139" t="s">
        <v>1279</v>
      </c>
      <c r="D77" s="140">
        <v>1781</v>
      </c>
      <c r="E77" s="141">
        <f>SUM(F77:I77)</f>
        <v>1.2093973744292237</v>
      </c>
      <c r="F77" s="142">
        <f>F36/8760</f>
        <v>0.80613607305936075</v>
      </c>
      <c r="G77" s="142"/>
      <c r="H77" s="142">
        <f>H36/8760</f>
        <v>0.40326130136986299</v>
      </c>
      <c r="I77" s="143"/>
    </row>
    <row r="78" spans="1:9" ht="17.25" customHeight="1" x14ac:dyDescent="0.2">
      <c r="A78" s="202" t="s">
        <v>1991</v>
      </c>
      <c r="B78" s="138" t="s">
        <v>1378</v>
      </c>
      <c r="C78" s="139" t="s">
        <v>1199</v>
      </c>
      <c r="D78" s="140">
        <v>1782</v>
      </c>
      <c r="E78" s="141">
        <f>SUM(F78:I78)</f>
        <v>0.29844794520547946</v>
      </c>
      <c r="F78" s="142">
        <f>F37/8760</f>
        <v>0.23247751141552511</v>
      </c>
      <c r="G78" s="142"/>
      <c r="H78" s="142">
        <f>H37/8760</f>
        <v>6.5970433789954333E-2</v>
      </c>
      <c r="I78" s="143"/>
    </row>
    <row r="79" spans="1:9" x14ac:dyDescent="0.2">
      <c r="A79" s="201"/>
      <c r="B79" s="144"/>
      <c r="C79" s="145" t="s">
        <v>1269</v>
      </c>
      <c r="D79" s="146"/>
      <c r="E79" s="146"/>
      <c r="F79" s="146"/>
      <c r="G79" s="146"/>
      <c r="H79" s="146"/>
      <c r="I79" s="147"/>
    </row>
    <row r="80" spans="1:9" ht="18" customHeight="1" x14ac:dyDescent="0.2">
      <c r="A80" s="201"/>
      <c r="B80" s="128" t="s">
        <v>1379</v>
      </c>
      <c r="C80" s="154" t="s">
        <v>1315</v>
      </c>
      <c r="D80" s="130" t="s">
        <v>1380</v>
      </c>
      <c r="E80" s="131">
        <f t="shared" si="0"/>
        <v>0</v>
      </c>
      <c r="F80" s="133"/>
      <c r="G80" s="133"/>
      <c r="H80" s="133"/>
      <c r="I80" s="133"/>
    </row>
    <row r="81" spans="1:9" ht="15" customHeight="1" x14ac:dyDescent="0.2">
      <c r="A81" s="201"/>
      <c r="B81" s="128" t="s">
        <v>1381</v>
      </c>
      <c r="C81" s="129" t="s">
        <v>106</v>
      </c>
      <c r="D81" s="130" t="s">
        <v>1382</v>
      </c>
      <c r="E81" s="131">
        <f t="shared" si="0"/>
        <v>0</v>
      </c>
      <c r="F81" s="133"/>
      <c r="G81" s="133"/>
      <c r="H81" s="133"/>
      <c r="I81" s="133"/>
    </row>
    <row r="82" spans="1:9" ht="12.75" customHeight="1" x14ac:dyDescent="0.2">
      <c r="A82" s="201"/>
      <c r="B82" s="128" t="s">
        <v>1383</v>
      </c>
      <c r="C82" s="129" t="s">
        <v>107</v>
      </c>
      <c r="D82" s="130" t="s">
        <v>1384</v>
      </c>
      <c r="E82" s="131">
        <f t="shared" si="0"/>
        <v>4.1682739726027398</v>
      </c>
      <c r="F82" s="133">
        <f>F41/8760</f>
        <v>4.1682739726027398</v>
      </c>
      <c r="G82" s="133"/>
      <c r="H82" s="133"/>
      <c r="I82" s="133"/>
    </row>
    <row r="83" spans="1:9" ht="15.75" customHeight="1" x14ac:dyDescent="0.2">
      <c r="A83" s="201"/>
      <c r="B83" s="128" t="s">
        <v>1385</v>
      </c>
      <c r="C83" s="129" t="s">
        <v>109</v>
      </c>
      <c r="D83" s="130" t="s">
        <v>1386</v>
      </c>
      <c r="E83" s="131">
        <f t="shared" si="0"/>
        <v>32.132022374429219</v>
      </c>
      <c r="F83" s="133">
        <f>F42/8760</f>
        <v>18.56478744292237</v>
      </c>
      <c r="G83" s="133"/>
      <c r="H83" s="133">
        <f>H42/8760</f>
        <v>13.567234931506849</v>
      </c>
      <c r="I83" s="133"/>
    </row>
    <row r="84" spans="1:9" ht="16.5" customHeight="1" x14ac:dyDescent="0.2">
      <c r="A84" s="201"/>
      <c r="B84" s="128" t="s">
        <v>1387</v>
      </c>
      <c r="C84" s="129" t="s">
        <v>1324</v>
      </c>
      <c r="D84" s="130" t="s">
        <v>1388</v>
      </c>
      <c r="E84" s="131">
        <f t="shared" si="0"/>
        <v>0.32419748858447484</v>
      </c>
      <c r="F84" s="133">
        <f>F43/8760</f>
        <v>0.32419748858447484</v>
      </c>
      <c r="G84" s="133"/>
      <c r="H84" s="133"/>
      <c r="I84" s="133"/>
    </row>
    <row r="85" spans="1:9" ht="18" customHeight="1" x14ac:dyDescent="0.2">
      <c r="A85" s="201"/>
      <c r="B85" s="128" t="s">
        <v>1389</v>
      </c>
      <c r="C85" s="132" t="s">
        <v>1390</v>
      </c>
      <c r="D85" s="130" t="s">
        <v>1391</v>
      </c>
      <c r="E85" s="131">
        <f t="shared" si="0"/>
        <v>0.32419748858447484</v>
      </c>
      <c r="F85" s="133">
        <f>F44/8760</f>
        <v>0.32419748858447484</v>
      </c>
      <c r="G85" s="133"/>
      <c r="H85" s="133"/>
      <c r="I85" s="133"/>
    </row>
    <row r="86" spans="1:9" ht="22.5" customHeight="1" x14ac:dyDescent="0.2">
      <c r="A86" s="201"/>
      <c r="B86" s="128" t="s">
        <v>1392</v>
      </c>
      <c r="C86" s="129" t="s">
        <v>1330</v>
      </c>
      <c r="D86" s="130" t="s">
        <v>1393</v>
      </c>
      <c r="E86" s="131">
        <f t="shared" si="0"/>
        <v>0</v>
      </c>
      <c r="F86" s="133">
        <f>F45/720</f>
        <v>0</v>
      </c>
      <c r="G86" s="133"/>
      <c r="H86" s="133"/>
      <c r="I86" s="133"/>
    </row>
    <row r="87" spans="1:9" ht="21" customHeight="1" x14ac:dyDescent="0.2">
      <c r="A87" s="201"/>
      <c r="B87" s="128" t="s">
        <v>1394</v>
      </c>
      <c r="C87" s="149" t="s">
        <v>1333</v>
      </c>
      <c r="D87" s="130" t="s">
        <v>1395</v>
      </c>
      <c r="E87" s="131">
        <f t="shared" si="0"/>
        <v>0.32419748858447484</v>
      </c>
      <c r="F87" s="131">
        <f>F84-F86</f>
        <v>0.32419748858447484</v>
      </c>
      <c r="G87" s="131">
        <f>G84-G86</f>
        <v>0</v>
      </c>
      <c r="H87" s="131">
        <f>H84-H86</f>
        <v>0</v>
      </c>
      <c r="I87" s="131">
        <f>I84-I86</f>
        <v>0</v>
      </c>
    </row>
    <row r="88" spans="1:9" x14ac:dyDescent="0.2">
      <c r="A88" s="201"/>
      <c r="B88" s="128" t="s">
        <v>1396</v>
      </c>
      <c r="C88" s="129" t="s">
        <v>110</v>
      </c>
      <c r="D88" s="130" t="s">
        <v>1397</v>
      </c>
      <c r="E88" s="131">
        <f t="shared" si="0"/>
        <v>0</v>
      </c>
      <c r="F88" s="131">
        <f>(F49+F63+F68)-(F69+F81+F82+F83+F84)</f>
        <v>0</v>
      </c>
      <c r="G88" s="131">
        <f>(G49+G63+G68)-(G69+G81+G82+G83+G84)</f>
        <v>0</v>
      </c>
      <c r="H88" s="131">
        <f>(H49+H63+H68)-(H69+H81+H82+H83+H84)</f>
        <v>0</v>
      </c>
      <c r="I88" s="131">
        <f>(I49+I63+I68)-(I69+I81+I82+I83+I84)</f>
        <v>0</v>
      </c>
    </row>
    <row r="89" spans="1:9" x14ac:dyDescent="0.2">
      <c r="A89" s="201"/>
      <c r="B89" s="339" t="s">
        <v>1398</v>
      </c>
      <c r="C89" s="340"/>
      <c r="D89" s="340"/>
      <c r="E89" s="340"/>
      <c r="F89" s="340"/>
      <c r="G89" s="340"/>
      <c r="H89" s="340"/>
      <c r="I89" s="341"/>
    </row>
    <row r="90" spans="1:9" ht="17.25" customHeight="1" x14ac:dyDescent="0.2">
      <c r="A90" s="201"/>
      <c r="B90" s="128" t="s">
        <v>1399</v>
      </c>
      <c r="C90" s="129" t="s">
        <v>111</v>
      </c>
      <c r="D90" s="130" t="s">
        <v>1400</v>
      </c>
      <c r="E90" s="131">
        <f t="shared" si="0"/>
        <v>25.234594292237443</v>
      </c>
      <c r="F90" s="133">
        <f>F49</f>
        <v>24.095872488584476</v>
      </c>
      <c r="G90" s="133"/>
      <c r="H90" s="133">
        <f>H58</f>
        <v>1.1387218036529683</v>
      </c>
      <c r="I90" s="133"/>
    </row>
    <row r="91" spans="1:9" ht="17.25" customHeight="1" x14ac:dyDescent="0.2">
      <c r="A91" s="201"/>
      <c r="B91" s="128" t="s">
        <v>1401</v>
      </c>
      <c r="C91" s="129" t="s">
        <v>112</v>
      </c>
      <c r="D91" s="130" t="s">
        <v>1402</v>
      </c>
      <c r="E91" s="131">
        <f t="shared" si="0"/>
        <v>74.78</v>
      </c>
      <c r="F91" s="133">
        <v>72.763999999999996</v>
      </c>
      <c r="G91" s="133"/>
      <c r="H91" s="133">
        <v>2.016</v>
      </c>
      <c r="I91" s="133"/>
    </row>
    <row r="92" spans="1:9" ht="17.25" customHeight="1" x14ac:dyDescent="0.2">
      <c r="A92" s="201"/>
      <c r="B92" s="128" t="s">
        <v>1403</v>
      </c>
      <c r="C92" s="129" t="s">
        <v>113</v>
      </c>
      <c r="D92" s="130" t="s">
        <v>1404</v>
      </c>
      <c r="E92" s="131">
        <f t="shared" si="0"/>
        <v>49.545405707762555</v>
      </c>
      <c r="F92" s="133">
        <f>F91-F90</f>
        <v>48.66812751141552</v>
      </c>
      <c r="G92" s="133"/>
      <c r="H92" s="133">
        <f>H91-H90</f>
        <v>0.87727819634703175</v>
      </c>
      <c r="I92" s="133"/>
    </row>
    <row r="93" spans="1:9" x14ac:dyDescent="0.2">
      <c r="A93" s="201"/>
      <c r="B93" s="339" t="s">
        <v>1405</v>
      </c>
      <c r="C93" s="340"/>
      <c r="D93" s="340"/>
      <c r="E93" s="340"/>
      <c r="F93" s="340"/>
      <c r="G93" s="340"/>
      <c r="H93" s="340"/>
      <c r="I93" s="341"/>
    </row>
    <row r="94" spans="1:9" ht="15" customHeight="1" x14ac:dyDescent="0.2">
      <c r="A94" s="201"/>
      <c r="B94" s="128" t="s">
        <v>1406</v>
      </c>
      <c r="C94" s="129" t="s">
        <v>1407</v>
      </c>
      <c r="D94" s="130" t="s">
        <v>1408</v>
      </c>
      <c r="E94" s="131">
        <f t="shared" si="0"/>
        <v>0</v>
      </c>
      <c r="F94" s="131">
        <f>SUM(F95:F96)</f>
        <v>0</v>
      </c>
      <c r="G94" s="131">
        <f>SUM(G95:G96)</f>
        <v>0</v>
      </c>
      <c r="H94" s="131">
        <f>SUM(H95:H96)</f>
        <v>0</v>
      </c>
      <c r="I94" s="131">
        <f>SUM(I95:I96)</f>
        <v>0</v>
      </c>
    </row>
    <row r="95" spans="1:9" ht="12" customHeight="1" x14ac:dyDescent="0.2">
      <c r="A95" s="123"/>
      <c r="B95" s="156" t="s">
        <v>1409</v>
      </c>
      <c r="C95" s="132" t="s">
        <v>114</v>
      </c>
      <c r="D95" s="130" t="s">
        <v>1410</v>
      </c>
      <c r="E95" s="131">
        <f t="shared" si="0"/>
        <v>0</v>
      </c>
      <c r="F95" s="157"/>
      <c r="G95" s="157"/>
      <c r="H95" s="157"/>
      <c r="I95" s="157"/>
    </row>
    <row r="96" spans="1:9" ht="16.5" customHeight="1" x14ac:dyDescent="0.2">
      <c r="A96" s="123"/>
      <c r="B96" s="156" t="s">
        <v>1411</v>
      </c>
      <c r="C96" s="132" t="s">
        <v>1412</v>
      </c>
      <c r="D96" s="130" t="s">
        <v>1413</v>
      </c>
      <c r="E96" s="131">
        <f t="shared" si="0"/>
        <v>0</v>
      </c>
      <c r="F96" s="158">
        <f>F99</f>
        <v>0</v>
      </c>
      <c r="G96" s="158">
        <f>G99</f>
        <v>0</v>
      </c>
      <c r="H96" s="158">
        <f>H99</f>
        <v>0</v>
      </c>
      <c r="I96" s="158">
        <f>I99</f>
        <v>0</v>
      </c>
    </row>
    <row r="97" spans="1:9" ht="18.75" customHeight="1" x14ac:dyDescent="0.2">
      <c r="A97" s="123"/>
      <c r="B97" s="156" t="s">
        <v>1414</v>
      </c>
      <c r="C97" s="151" t="s">
        <v>1415</v>
      </c>
      <c r="D97" s="130" t="s">
        <v>1416</v>
      </c>
      <c r="E97" s="131">
        <f t="shared" si="0"/>
        <v>0</v>
      </c>
      <c r="F97" s="157"/>
      <c r="G97" s="157"/>
      <c r="H97" s="157"/>
      <c r="I97" s="157"/>
    </row>
    <row r="98" spans="1:9" ht="12.75" customHeight="1" x14ac:dyDescent="0.2">
      <c r="A98" s="123"/>
      <c r="B98" s="156" t="s">
        <v>1417</v>
      </c>
      <c r="C98" s="152" t="s">
        <v>1418</v>
      </c>
      <c r="D98" s="130" t="s">
        <v>1419</v>
      </c>
      <c r="E98" s="131">
        <f t="shared" si="0"/>
        <v>0</v>
      </c>
      <c r="F98" s="157"/>
      <c r="G98" s="157"/>
      <c r="H98" s="157"/>
      <c r="I98" s="157"/>
    </row>
    <row r="99" spans="1:9" ht="15.75" customHeight="1" x14ac:dyDescent="0.2">
      <c r="A99" s="123"/>
      <c r="B99" s="156" t="s">
        <v>1420</v>
      </c>
      <c r="C99" s="151" t="s">
        <v>1421</v>
      </c>
      <c r="D99" s="130" t="s">
        <v>1422</v>
      </c>
      <c r="E99" s="131">
        <f t="shared" si="0"/>
        <v>0</v>
      </c>
      <c r="F99" s="157"/>
      <c r="G99" s="157"/>
      <c r="H99" s="157"/>
      <c r="I99" s="157"/>
    </row>
    <row r="100" spans="1:9" ht="16.5" customHeight="1" x14ac:dyDescent="0.2">
      <c r="A100" s="123"/>
      <c r="B100" s="156" t="s">
        <v>1423</v>
      </c>
      <c r="C100" s="129" t="s">
        <v>1424</v>
      </c>
      <c r="D100" s="130" t="s">
        <v>1425</v>
      </c>
      <c r="E100" s="131">
        <f t="shared" si="0"/>
        <v>19103.405000000002</v>
      </c>
      <c r="F100" s="158">
        <f>F101+F117</f>
        <v>9098.255000000001</v>
      </c>
      <c r="G100" s="158">
        <f>G101+G117</f>
        <v>0</v>
      </c>
      <c r="H100" s="158">
        <f>H101+H117</f>
        <v>9975.2030000000013</v>
      </c>
      <c r="I100" s="158">
        <f>I101+I117</f>
        <v>29.946999999999999</v>
      </c>
    </row>
    <row r="101" spans="1:9" ht="18.75" customHeight="1" x14ac:dyDescent="0.2">
      <c r="A101" s="123"/>
      <c r="B101" s="156" t="s">
        <v>1426</v>
      </c>
      <c r="C101" s="132" t="s">
        <v>1427</v>
      </c>
      <c r="D101" s="130" t="s">
        <v>1428</v>
      </c>
      <c r="E101" s="131">
        <f t="shared" si="0"/>
        <v>19103.405000000002</v>
      </c>
      <c r="F101" s="158">
        <f>F102+F103</f>
        <v>9098.255000000001</v>
      </c>
      <c r="G101" s="158">
        <f>G102+G103</f>
        <v>0</v>
      </c>
      <c r="H101" s="158">
        <f>H102+H103</f>
        <v>9975.2030000000013</v>
      </c>
      <c r="I101" s="158">
        <f>I102+I103</f>
        <v>29.946999999999999</v>
      </c>
    </row>
    <row r="102" spans="1:9" ht="18" customHeight="1" x14ac:dyDescent="0.2">
      <c r="A102" s="123"/>
      <c r="B102" s="156" t="s">
        <v>1429</v>
      </c>
      <c r="C102" s="151" t="s">
        <v>1430</v>
      </c>
      <c r="D102" s="130" t="s">
        <v>1431</v>
      </c>
      <c r="E102" s="131">
        <f t="shared" si="0"/>
        <v>19103.405000000002</v>
      </c>
      <c r="F102" s="157">
        <f>F28</f>
        <v>9098.255000000001</v>
      </c>
      <c r="G102" s="157"/>
      <c r="H102" s="157">
        <f>H28</f>
        <v>9975.2030000000013</v>
      </c>
      <c r="I102" s="157">
        <f>I28</f>
        <v>29.946999999999999</v>
      </c>
    </row>
    <row r="103" spans="1:9" ht="15" customHeight="1" x14ac:dyDescent="0.2">
      <c r="A103" s="123"/>
      <c r="B103" s="156" t="s">
        <v>1432</v>
      </c>
      <c r="C103" s="151" t="s">
        <v>1433</v>
      </c>
      <c r="D103" s="130" t="s">
        <v>1434</v>
      </c>
      <c r="E103" s="131">
        <f t="shared" si="0"/>
        <v>0</v>
      </c>
      <c r="F103" s="158">
        <f>F104+F107+F110+F113+F114+F115+F116</f>
        <v>0</v>
      </c>
      <c r="G103" s="158">
        <f>G104+G107+G110+G113+G114+G115+G116</f>
        <v>0</v>
      </c>
      <c r="H103" s="158">
        <f>H104+H107+H110+H113+H114+H115+H116</f>
        <v>0</v>
      </c>
      <c r="I103" s="158">
        <f>I104+I107+I110+I113+I114+I115+I116</f>
        <v>0</v>
      </c>
    </row>
    <row r="104" spans="1:9" ht="20.25" customHeight="1" x14ac:dyDescent="0.2">
      <c r="A104" s="123"/>
      <c r="B104" s="156" t="s">
        <v>1435</v>
      </c>
      <c r="C104" s="152" t="s">
        <v>1436</v>
      </c>
      <c r="D104" s="130" t="s">
        <v>1437</v>
      </c>
      <c r="E104" s="131">
        <f t="shared" si="0"/>
        <v>0</v>
      </c>
      <c r="F104" s="159">
        <f>F105+F106</f>
        <v>0</v>
      </c>
      <c r="G104" s="159">
        <f>G105+G106</f>
        <v>0</v>
      </c>
      <c r="H104" s="159">
        <f>H105+H106</f>
        <v>0</v>
      </c>
      <c r="I104" s="159">
        <f>I105+I106</f>
        <v>0</v>
      </c>
    </row>
    <row r="105" spans="1:9" ht="20.25" customHeight="1" x14ac:dyDescent="0.2">
      <c r="A105" s="123"/>
      <c r="B105" s="156" t="s">
        <v>1438</v>
      </c>
      <c r="C105" s="160" t="s">
        <v>1439</v>
      </c>
      <c r="D105" s="130" t="s">
        <v>1440</v>
      </c>
      <c r="E105" s="131">
        <f t="shared" si="0"/>
        <v>0</v>
      </c>
      <c r="F105" s="157"/>
      <c r="G105" s="157"/>
      <c r="H105" s="157"/>
      <c r="I105" s="157"/>
    </row>
    <row r="106" spans="1:9" ht="20.25" customHeight="1" x14ac:dyDescent="0.2">
      <c r="A106" s="123"/>
      <c r="B106" s="156" t="s">
        <v>1441</v>
      </c>
      <c r="C106" s="160" t="s">
        <v>1442</v>
      </c>
      <c r="D106" s="130" t="s">
        <v>1443</v>
      </c>
      <c r="E106" s="131">
        <f t="shared" si="0"/>
        <v>0</v>
      </c>
      <c r="F106" s="157"/>
      <c r="G106" s="157"/>
      <c r="H106" s="157"/>
      <c r="I106" s="157"/>
    </row>
    <row r="107" spans="1:9" ht="19.5" customHeight="1" x14ac:dyDescent="0.2">
      <c r="A107" s="123"/>
      <c r="B107" s="156" t="s">
        <v>1444</v>
      </c>
      <c r="C107" s="152" t="s">
        <v>1445</v>
      </c>
      <c r="D107" s="130" t="s">
        <v>1446</v>
      </c>
      <c r="E107" s="131">
        <f t="shared" si="0"/>
        <v>0</v>
      </c>
      <c r="F107" s="159">
        <f>F108+F109</f>
        <v>0</v>
      </c>
      <c r="G107" s="159">
        <f>G108+G109</f>
        <v>0</v>
      </c>
      <c r="H107" s="159">
        <f>H108+H109</f>
        <v>0</v>
      </c>
      <c r="I107" s="159">
        <f>I108+I109</f>
        <v>0</v>
      </c>
    </row>
    <row r="108" spans="1:9" ht="21.75" customHeight="1" x14ac:dyDescent="0.2">
      <c r="A108" s="123"/>
      <c r="B108" s="156" t="s">
        <v>1447</v>
      </c>
      <c r="C108" s="160" t="s">
        <v>1439</v>
      </c>
      <c r="D108" s="130" t="s">
        <v>1448</v>
      </c>
      <c r="E108" s="131">
        <f t="shared" si="0"/>
        <v>0</v>
      </c>
      <c r="F108" s="157"/>
      <c r="G108" s="157"/>
      <c r="H108" s="157"/>
      <c r="I108" s="157"/>
    </row>
    <row r="109" spans="1:9" ht="13.5" customHeight="1" x14ac:dyDescent="0.2">
      <c r="A109" s="123"/>
      <c r="B109" s="156" t="s">
        <v>1449</v>
      </c>
      <c r="C109" s="160" t="s">
        <v>1442</v>
      </c>
      <c r="D109" s="130" t="s">
        <v>1450</v>
      </c>
      <c r="E109" s="131">
        <f t="shared" si="0"/>
        <v>0</v>
      </c>
      <c r="F109" s="157"/>
      <c r="G109" s="157"/>
      <c r="H109" s="157"/>
      <c r="I109" s="157"/>
    </row>
    <row r="110" spans="1:9" ht="17.25" customHeight="1" x14ac:dyDescent="0.2">
      <c r="A110" s="123"/>
      <c r="B110" s="156" t="s">
        <v>1451</v>
      </c>
      <c r="C110" s="152" t="s">
        <v>1452</v>
      </c>
      <c r="D110" s="130" t="s">
        <v>1453</v>
      </c>
      <c r="E110" s="131">
        <f t="shared" si="0"/>
        <v>0</v>
      </c>
      <c r="F110" s="159">
        <f>F111+F112</f>
        <v>0</v>
      </c>
      <c r="G110" s="159">
        <f>G111+G112</f>
        <v>0</v>
      </c>
      <c r="H110" s="159">
        <f>H111+H112</f>
        <v>0</v>
      </c>
      <c r="I110" s="159">
        <f>I111+I112</f>
        <v>0</v>
      </c>
    </row>
    <row r="111" spans="1:9" ht="15.75" customHeight="1" x14ac:dyDescent="0.2">
      <c r="A111" s="123"/>
      <c r="B111" s="156" t="s">
        <v>1454</v>
      </c>
      <c r="C111" s="160" t="s">
        <v>1439</v>
      </c>
      <c r="D111" s="130" t="s">
        <v>1455</v>
      </c>
      <c r="E111" s="131">
        <f t="shared" si="0"/>
        <v>0</v>
      </c>
      <c r="F111" s="157"/>
      <c r="G111" s="157"/>
      <c r="H111" s="157"/>
      <c r="I111" s="157"/>
    </row>
    <row r="112" spans="1:9" ht="18" customHeight="1" x14ac:dyDescent="0.2">
      <c r="A112" s="123"/>
      <c r="B112" s="156" t="s">
        <v>1456</v>
      </c>
      <c r="C112" s="160" t="s">
        <v>1442</v>
      </c>
      <c r="D112" s="130" t="s">
        <v>1457</v>
      </c>
      <c r="E112" s="131">
        <f t="shared" si="0"/>
        <v>0</v>
      </c>
      <c r="F112" s="157"/>
      <c r="G112" s="157"/>
      <c r="H112" s="157"/>
      <c r="I112" s="157"/>
    </row>
    <row r="113" spans="1:9" ht="18" customHeight="1" x14ac:dyDescent="0.2">
      <c r="A113" s="123"/>
      <c r="B113" s="156" t="s">
        <v>1458</v>
      </c>
      <c r="C113" s="152" t="s">
        <v>1459</v>
      </c>
      <c r="D113" s="130" t="s">
        <v>1460</v>
      </c>
      <c r="E113" s="131">
        <f t="shared" si="0"/>
        <v>0</v>
      </c>
      <c r="F113" s="157"/>
      <c r="G113" s="157"/>
      <c r="H113" s="157"/>
      <c r="I113" s="157"/>
    </row>
    <row r="114" spans="1:9" ht="20.25" customHeight="1" x14ac:dyDescent="0.2">
      <c r="A114" s="123"/>
      <c r="B114" s="156" t="s">
        <v>1461</v>
      </c>
      <c r="C114" s="152" t="s">
        <v>1462</v>
      </c>
      <c r="D114" s="130" t="s">
        <v>1463</v>
      </c>
      <c r="E114" s="131">
        <f t="shared" si="0"/>
        <v>0</v>
      </c>
      <c r="F114" s="157"/>
      <c r="G114" s="157"/>
      <c r="H114" s="157"/>
      <c r="I114" s="157"/>
    </row>
    <row r="115" spans="1:9" ht="18" customHeight="1" x14ac:dyDescent="0.2">
      <c r="A115" s="123"/>
      <c r="B115" s="156" t="s">
        <v>1464</v>
      </c>
      <c r="C115" s="152" t="s">
        <v>1465</v>
      </c>
      <c r="D115" s="130" t="s">
        <v>1466</v>
      </c>
      <c r="E115" s="131">
        <f t="shared" si="0"/>
        <v>0</v>
      </c>
      <c r="F115" s="157"/>
      <c r="G115" s="157"/>
      <c r="H115" s="157"/>
      <c r="I115" s="157"/>
    </row>
    <row r="116" spans="1:9" ht="15.75" customHeight="1" x14ac:dyDescent="0.2">
      <c r="A116" s="123"/>
      <c r="B116" s="156" t="s">
        <v>1467</v>
      </c>
      <c r="C116" s="152" t="s">
        <v>1468</v>
      </c>
      <c r="D116" s="130" t="s">
        <v>1469</v>
      </c>
      <c r="E116" s="131">
        <f t="shared" si="0"/>
        <v>0</v>
      </c>
      <c r="F116" s="157"/>
      <c r="G116" s="157"/>
      <c r="H116" s="157"/>
      <c r="I116" s="157"/>
    </row>
    <row r="117" spans="1:9" ht="16.5" customHeight="1" x14ac:dyDescent="0.2">
      <c r="A117" s="123"/>
      <c r="B117" s="156" t="s">
        <v>1470</v>
      </c>
      <c r="C117" s="132" t="s">
        <v>1471</v>
      </c>
      <c r="D117" s="130" t="s">
        <v>1472</v>
      </c>
      <c r="E117" s="131">
        <f t="shared" si="0"/>
        <v>0</v>
      </c>
      <c r="F117" s="158">
        <f>F120</f>
        <v>0</v>
      </c>
      <c r="G117" s="158">
        <f>G120</f>
        <v>0</v>
      </c>
      <c r="H117" s="158">
        <f>H120</f>
        <v>0</v>
      </c>
      <c r="I117" s="158">
        <f>I120</f>
        <v>0</v>
      </c>
    </row>
    <row r="118" spans="1:9" ht="24" customHeight="1" x14ac:dyDescent="0.2">
      <c r="A118" s="123"/>
      <c r="B118" s="156" t="s">
        <v>1473</v>
      </c>
      <c r="C118" s="151" t="s">
        <v>1415</v>
      </c>
      <c r="D118" s="130" t="s">
        <v>1474</v>
      </c>
      <c r="E118" s="131">
        <f t="shared" si="0"/>
        <v>0</v>
      </c>
      <c r="F118" s="157"/>
      <c r="G118" s="157"/>
      <c r="H118" s="157"/>
      <c r="I118" s="157"/>
    </row>
    <row r="119" spans="1:9" ht="20.25" customHeight="1" x14ac:dyDescent="0.2">
      <c r="A119" s="123"/>
      <c r="B119" s="156" t="s">
        <v>1475</v>
      </c>
      <c r="C119" s="152" t="s">
        <v>1476</v>
      </c>
      <c r="D119" s="130" t="s">
        <v>1477</v>
      </c>
      <c r="E119" s="131">
        <f t="shared" si="0"/>
        <v>0</v>
      </c>
      <c r="F119" s="157"/>
      <c r="G119" s="157"/>
      <c r="H119" s="157"/>
      <c r="I119" s="157"/>
    </row>
    <row r="120" spans="1:9" ht="18.75" customHeight="1" x14ac:dyDescent="0.2">
      <c r="A120" s="123"/>
      <c r="B120" s="156" t="s">
        <v>1478</v>
      </c>
      <c r="C120" s="151" t="s">
        <v>1421</v>
      </c>
      <c r="D120" s="130" t="s">
        <v>1479</v>
      </c>
      <c r="E120" s="131">
        <f t="shared" si="0"/>
        <v>0</v>
      </c>
      <c r="F120" s="157"/>
      <c r="G120" s="157"/>
      <c r="H120" s="157"/>
      <c r="I120" s="157"/>
    </row>
    <row r="121" spans="1:9" ht="22.5" customHeight="1" x14ac:dyDescent="0.2">
      <c r="A121" s="123"/>
      <c r="B121" s="156" t="s">
        <v>1480</v>
      </c>
      <c r="C121" s="149" t="s">
        <v>1481</v>
      </c>
      <c r="D121" s="130" t="s">
        <v>1482</v>
      </c>
      <c r="E121" s="131">
        <f t="shared" si="0"/>
        <v>0</v>
      </c>
      <c r="F121" s="158">
        <f>SUM(F122:F123)</f>
        <v>0</v>
      </c>
      <c r="G121" s="158">
        <f>SUM(G122:G123)</f>
        <v>0</v>
      </c>
      <c r="H121" s="158">
        <f>SUM(H122:H123)</f>
        <v>0</v>
      </c>
      <c r="I121" s="158">
        <f>SUM(I122:I123)</f>
        <v>0</v>
      </c>
    </row>
    <row r="122" spans="1:9" ht="15" customHeight="1" x14ac:dyDescent="0.2">
      <c r="A122" s="123"/>
      <c r="B122" s="156" t="s">
        <v>1483</v>
      </c>
      <c r="C122" s="132" t="s">
        <v>114</v>
      </c>
      <c r="D122" s="130" t="s">
        <v>1484</v>
      </c>
      <c r="E122" s="131">
        <f t="shared" si="0"/>
        <v>0</v>
      </c>
      <c r="F122" s="157"/>
      <c r="G122" s="157"/>
      <c r="H122" s="157"/>
      <c r="I122" s="157"/>
    </row>
    <row r="123" spans="1:9" ht="18" customHeight="1" x14ac:dyDescent="0.2">
      <c r="A123" s="123"/>
      <c r="B123" s="156" t="s">
        <v>1485</v>
      </c>
      <c r="C123" s="132" t="s">
        <v>1412</v>
      </c>
      <c r="D123" s="130" t="s">
        <v>1486</v>
      </c>
      <c r="E123" s="131">
        <f t="shared" si="0"/>
        <v>0</v>
      </c>
      <c r="F123" s="158">
        <f>F125</f>
        <v>0</v>
      </c>
      <c r="G123" s="158">
        <f>G125</f>
        <v>0</v>
      </c>
      <c r="H123" s="158">
        <f>H125</f>
        <v>0</v>
      </c>
      <c r="I123" s="158">
        <f>I125</f>
        <v>0</v>
      </c>
    </row>
    <row r="124" spans="1:9" ht="19.5" customHeight="1" x14ac:dyDescent="0.2">
      <c r="A124" s="123"/>
      <c r="B124" s="156" t="s">
        <v>1487</v>
      </c>
      <c r="C124" s="151" t="s">
        <v>1488</v>
      </c>
      <c r="D124" s="130" t="s">
        <v>1489</v>
      </c>
      <c r="E124" s="131">
        <f t="shared" si="0"/>
        <v>0</v>
      </c>
      <c r="F124" s="157"/>
      <c r="G124" s="157"/>
      <c r="H124" s="157"/>
      <c r="I124" s="157"/>
    </row>
    <row r="125" spans="1:9" ht="18.75" customHeight="1" x14ac:dyDescent="0.2">
      <c r="A125" s="123"/>
      <c r="B125" s="156" t="s">
        <v>1490</v>
      </c>
      <c r="C125" s="151" t="s">
        <v>1421</v>
      </c>
      <c r="D125" s="130" t="s">
        <v>1491</v>
      </c>
      <c r="E125" s="131">
        <f t="shared" si="0"/>
        <v>0</v>
      </c>
      <c r="F125" s="157"/>
      <c r="G125" s="157"/>
      <c r="H125" s="157"/>
      <c r="I125" s="157"/>
    </row>
    <row r="126" spans="1:9" x14ac:dyDescent="0.2">
      <c r="A126" s="123"/>
      <c r="B126" s="339" t="s">
        <v>1492</v>
      </c>
      <c r="C126" s="340"/>
      <c r="D126" s="340"/>
      <c r="E126" s="340"/>
      <c r="F126" s="340"/>
      <c r="G126" s="340"/>
      <c r="H126" s="340"/>
      <c r="I126" s="341"/>
    </row>
    <row r="127" spans="1:9" ht="23.25" customHeight="1" x14ac:dyDescent="0.2">
      <c r="A127" s="123"/>
      <c r="B127" s="156" t="s">
        <v>1493</v>
      </c>
      <c r="C127" s="129" t="s">
        <v>1494</v>
      </c>
      <c r="D127" s="130" t="s">
        <v>1495</v>
      </c>
      <c r="E127" s="131">
        <f t="shared" si="0"/>
        <v>0</v>
      </c>
      <c r="F127" s="158">
        <f>SUM( F128:F129)</f>
        <v>0</v>
      </c>
      <c r="G127" s="158">
        <f>SUM( G128:G129)</f>
        <v>0</v>
      </c>
      <c r="H127" s="158">
        <f>SUM( H128:H129)</f>
        <v>0</v>
      </c>
      <c r="I127" s="158">
        <f>SUM( I128:I129)</f>
        <v>0</v>
      </c>
    </row>
    <row r="128" spans="1:9" ht="19.5" customHeight="1" x14ac:dyDescent="0.2">
      <c r="A128" s="123"/>
      <c r="B128" s="156" t="s">
        <v>1496</v>
      </c>
      <c r="C128" s="132" t="s">
        <v>114</v>
      </c>
      <c r="D128" s="130" t="s">
        <v>1497</v>
      </c>
      <c r="E128" s="131">
        <f t="shared" si="0"/>
        <v>0</v>
      </c>
      <c r="F128" s="157"/>
      <c r="G128" s="157"/>
      <c r="H128" s="157"/>
      <c r="I128" s="157"/>
    </row>
    <row r="129" spans="1:9" ht="18.75" customHeight="1" x14ac:dyDescent="0.2">
      <c r="A129" s="123"/>
      <c r="B129" s="156" t="s">
        <v>1498</v>
      </c>
      <c r="C129" s="132" t="s">
        <v>1412</v>
      </c>
      <c r="D129" s="130" t="s">
        <v>1499</v>
      </c>
      <c r="E129" s="131">
        <f t="shared" si="0"/>
        <v>0</v>
      </c>
      <c r="F129" s="158">
        <f>F130+F132</f>
        <v>0</v>
      </c>
      <c r="G129" s="158">
        <f>G130+G132</f>
        <v>0</v>
      </c>
      <c r="H129" s="158">
        <f>H130+H132</f>
        <v>0</v>
      </c>
      <c r="I129" s="158">
        <f>I130+I132</f>
        <v>0</v>
      </c>
    </row>
    <row r="130" spans="1:9" ht="20.25" customHeight="1" x14ac:dyDescent="0.2">
      <c r="A130" s="123"/>
      <c r="B130" s="156" t="s">
        <v>1500</v>
      </c>
      <c r="C130" s="151" t="s">
        <v>1501</v>
      </c>
      <c r="D130" s="130" t="s">
        <v>1502</v>
      </c>
      <c r="E130" s="131">
        <f t="shared" si="0"/>
        <v>0</v>
      </c>
      <c r="F130" s="157"/>
      <c r="G130" s="157"/>
      <c r="H130" s="157"/>
      <c r="I130" s="157"/>
    </row>
    <row r="131" spans="1:9" ht="23.25" customHeight="1" x14ac:dyDescent="0.2">
      <c r="A131" s="123"/>
      <c r="B131" s="156" t="s">
        <v>1503</v>
      </c>
      <c r="C131" s="152" t="s">
        <v>1504</v>
      </c>
      <c r="D131" s="130" t="s">
        <v>1505</v>
      </c>
      <c r="E131" s="131">
        <f t="shared" si="0"/>
        <v>0</v>
      </c>
      <c r="F131" s="157"/>
      <c r="G131" s="157"/>
      <c r="H131" s="157"/>
      <c r="I131" s="157"/>
    </row>
    <row r="132" spans="1:9" ht="17.25" customHeight="1" x14ac:dyDescent="0.2">
      <c r="A132" s="123"/>
      <c r="B132" s="156" t="s">
        <v>1506</v>
      </c>
      <c r="C132" s="151" t="s">
        <v>116</v>
      </c>
      <c r="D132" s="130" t="s">
        <v>1507</v>
      </c>
      <c r="E132" s="131">
        <f t="shared" si="0"/>
        <v>0</v>
      </c>
      <c r="F132" s="157"/>
      <c r="G132" s="157"/>
      <c r="H132" s="157"/>
      <c r="I132" s="157"/>
    </row>
    <row r="133" spans="1:9" ht="15" customHeight="1" x14ac:dyDescent="0.2">
      <c r="A133" s="123"/>
      <c r="B133" s="156" t="s">
        <v>1266</v>
      </c>
      <c r="C133" s="129" t="s">
        <v>1508</v>
      </c>
      <c r="D133" s="130" t="s">
        <v>1509</v>
      </c>
      <c r="E133" s="131">
        <f t="shared" si="0"/>
        <v>0</v>
      </c>
      <c r="F133" s="159">
        <f>SUM( F134+F139)</f>
        <v>0</v>
      </c>
      <c r="G133" s="159">
        <f>SUM( G134+G139)</f>
        <v>0</v>
      </c>
      <c r="H133" s="159">
        <f>SUM( H134+H139)</f>
        <v>0</v>
      </c>
      <c r="I133" s="159">
        <f>SUM( I134+I139)</f>
        <v>0</v>
      </c>
    </row>
    <row r="134" spans="1:9" ht="22.5" customHeight="1" x14ac:dyDescent="0.2">
      <c r="A134" s="123"/>
      <c r="B134" s="156" t="s">
        <v>1510</v>
      </c>
      <c r="C134" s="132" t="s">
        <v>114</v>
      </c>
      <c r="D134" s="130" t="s">
        <v>1511</v>
      </c>
      <c r="E134" s="131">
        <f t="shared" ref="E134:E147" si="1">SUM(F134:I134)</f>
        <v>0</v>
      </c>
      <c r="F134" s="159">
        <f>SUM( F135:F136)</f>
        <v>0</v>
      </c>
      <c r="G134" s="159">
        <f>SUM( G135:G136)</f>
        <v>0</v>
      </c>
      <c r="H134" s="159">
        <f>SUM( H135:H136)</f>
        <v>0</v>
      </c>
      <c r="I134" s="159">
        <f>SUM( I135:I136)</f>
        <v>0</v>
      </c>
    </row>
    <row r="135" spans="1:9" ht="23.25" customHeight="1" x14ac:dyDescent="0.2">
      <c r="A135" s="123"/>
      <c r="B135" s="156" t="s">
        <v>1512</v>
      </c>
      <c r="C135" s="151" t="s">
        <v>1430</v>
      </c>
      <c r="D135" s="130" t="s">
        <v>1513</v>
      </c>
      <c r="E135" s="131">
        <f t="shared" si="1"/>
        <v>0</v>
      </c>
      <c r="F135" s="161">
        <v>0</v>
      </c>
      <c r="G135" s="161"/>
      <c r="H135" s="161">
        <v>0</v>
      </c>
      <c r="I135" s="161">
        <v>0</v>
      </c>
    </row>
    <row r="136" spans="1:9" ht="22.5" customHeight="1" x14ac:dyDescent="0.2">
      <c r="A136" s="123"/>
      <c r="B136" s="156" t="s">
        <v>1514</v>
      </c>
      <c r="C136" s="151" t="s">
        <v>1433</v>
      </c>
      <c r="D136" s="130" t="s">
        <v>1515</v>
      </c>
      <c r="E136" s="131">
        <f t="shared" si="1"/>
        <v>0</v>
      </c>
      <c r="F136" s="159">
        <f>F137+F138</f>
        <v>0</v>
      </c>
      <c r="G136" s="159">
        <f>G137+G138</f>
        <v>0</v>
      </c>
      <c r="H136" s="159">
        <f>H137+H138</f>
        <v>0</v>
      </c>
      <c r="I136" s="159">
        <f>I137+I138</f>
        <v>0</v>
      </c>
    </row>
    <row r="137" spans="1:9" ht="22.5" customHeight="1" x14ac:dyDescent="0.2">
      <c r="A137" s="123"/>
      <c r="B137" s="156" t="s">
        <v>1516</v>
      </c>
      <c r="C137" s="152" t="s">
        <v>1439</v>
      </c>
      <c r="D137" s="130" t="s">
        <v>1517</v>
      </c>
      <c r="E137" s="131">
        <f t="shared" si="1"/>
        <v>0</v>
      </c>
      <c r="F137" s="161"/>
      <c r="G137" s="161"/>
      <c r="H137" s="161"/>
      <c r="I137" s="161"/>
    </row>
    <row r="138" spans="1:9" ht="19.5" customHeight="1" x14ac:dyDescent="0.2">
      <c r="A138" s="123"/>
      <c r="B138" s="156" t="s">
        <v>1518</v>
      </c>
      <c r="C138" s="152" t="s">
        <v>1519</v>
      </c>
      <c r="D138" s="130" t="s">
        <v>1520</v>
      </c>
      <c r="E138" s="131">
        <f t="shared" si="1"/>
        <v>0</v>
      </c>
      <c r="F138" s="161"/>
      <c r="G138" s="161"/>
      <c r="H138" s="161"/>
      <c r="I138" s="161"/>
    </row>
    <row r="139" spans="1:9" ht="25.5" customHeight="1" x14ac:dyDescent="0.2">
      <c r="A139" s="123"/>
      <c r="B139" s="156" t="s">
        <v>1521</v>
      </c>
      <c r="C139" s="132" t="s">
        <v>1471</v>
      </c>
      <c r="D139" s="130" t="s">
        <v>1522</v>
      </c>
      <c r="E139" s="131">
        <f t="shared" si="1"/>
        <v>0</v>
      </c>
      <c r="F139" s="159">
        <f>F140+F142</f>
        <v>0</v>
      </c>
      <c r="G139" s="159">
        <f>G140+G142</f>
        <v>0</v>
      </c>
      <c r="H139" s="159">
        <f>H140+H142</f>
        <v>0</v>
      </c>
      <c r="I139" s="159">
        <f>I140+I142</f>
        <v>0</v>
      </c>
    </row>
    <row r="140" spans="1:9" ht="20.25" customHeight="1" x14ac:dyDescent="0.2">
      <c r="A140" s="123"/>
      <c r="B140" s="156" t="s">
        <v>1523</v>
      </c>
      <c r="C140" s="151" t="s">
        <v>1501</v>
      </c>
      <c r="D140" s="130" t="s">
        <v>1524</v>
      </c>
      <c r="E140" s="131">
        <f t="shared" si="1"/>
        <v>0</v>
      </c>
      <c r="F140" s="157"/>
      <c r="G140" s="157"/>
      <c r="H140" s="157"/>
      <c r="I140" s="157"/>
    </row>
    <row r="141" spans="1:9" ht="20.25" customHeight="1" x14ac:dyDescent="0.2">
      <c r="A141" s="123"/>
      <c r="B141" s="156" t="s">
        <v>1525</v>
      </c>
      <c r="C141" s="152" t="s">
        <v>1504</v>
      </c>
      <c r="D141" s="130" t="s">
        <v>1526</v>
      </c>
      <c r="E141" s="131">
        <f t="shared" si="1"/>
        <v>0</v>
      </c>
      <c r="F141" s="157"/>
      <c r="G141" s="157"/>
      <c r="H141" s="157"/>
      <c r="I141" s="157"/>
    </row>
    <row r="142" spans="1:9" ht="21" customHeight="1" x14ac:dyDescent="0.2">
      <c r="A142" s="123"/>
      <c r="B142" s="156" t="s">
        <v>1527</v>
      </c>
      <c r="C142" s="151" t="s">
        <v>116</v>
      </c>
      <c r="D142" s="130" t="s">
        <v>1528</v>
      </c>
      <c r="E142" s="131">
        <f t="shared" si="1"/>
        <v>0</v>
      </c>
      <c r="F142" s="162"/>
      <c r="G142" s="162"/>
      <c r="H142" s="162"/>
      <c r="I142" s="162"/>
    </row>
    <row r="143" spans="1:9" ht="21.75" customHeight="1" x14ac:dyDescent="0.2">
      <c r="A143" s="123"/>
      <c r="B143" s="156" t="s">
        <v>1529</v>
      </c>
      <c r="C143" s="129" t="s">
        <v>1530</v>
      </c>
      <c r="D143" s="130" t="s">
        <v>1531</v>
      </c>
      <c r="E143" s="131">
        <f t="shared" si="1"/>
        <v>0</v>
      </c>
      <c r="F143" s="163">
        <f>SUM( F144:F145)</f>
        <v>0</v>
      </c>
      <c r="G143" s="163">
        <f>SUM( G144:G145)</f>
        <v>0</v>
      </c>
      <c r="H143" s="163">
        <f>SUM( H144:H145)</f>
        <v>0</v>
      </c>
      <c r="I143" s="163">
        <f>SUM( I144:I145)</f>
        <v>0</v>
      </c>
    </row>
    <row r="144" spans="1:9" ht="21.75" customHeight="1" x14ac:dyDescent="0.2">
      <c r="A144" s="123"/>
      <c r="B144" s="156" t="s">
        <v>1532</v>
      </c>
      <c r="C144" s="132" t="s">
        <v>114</v>
      </c>
      <c r="D144" s="130" t="s">
        <v>1533</v>
      </c>
      <c r="E144" s="131">
        <f t="shared" si="1"/>
        <v>0</v>
      </c>
      <c r="F144" s="162"/>
      <c r="G144" s="162"/>
      <c r="H144" s="162"/>
      <c r="I144" s="162"/>
    </row>
    <row r="145" spans="1:9" ht="18" customHeight="1" x14ac:dyDescent="0.2">
      <c r="A145" s="123"/>
      <c r="B145" s="156" t="s">
        <v>1534</v>
      </c>
      <c r="C145" s="132" t="s">
        <v>1412</v>
      </c>
      <c r="D145" s="130" t="s">
        <v>1535</v>
      </c>
      <c r="E145" s="131">
        <f t="shared" si="1"/>
        <v>0</v>
      </c>
      <c r="F145" s="163">
        <f>F146+F147</f>
        <v>0</v>
      </c>
      <c r="G145" s="163">
        <f>G146+G147</f>
        <v>0</v>
      </c>
      <c r="H145" s="163">
        <f>H146+H147</f>
        <v>0</v>
      </c>
      <c r="I145" s="163">
        <f>I146+I147</f>
        <v>0</v>
      </c>
    </row>
    <row r="146" spans="1:9" ht="19.5" customHeight="1" x14ac:dyDescent="0.2">
      <c r="A146" s="123"/>
      <c r="B146" s="156" t="s">
        <v>1536</v>
      </c>
      <c r="C146" s="151" t="s">
        <v>115</v>
      </c>
      <c r="D146" s="130" t="s">
        <v>1537</v>
      </c>
      <c r="E146" s="131">
        <f t="shared" si="1"/>
        <v>0</v>
      </c>
      <c r="F146" s="162"/>
      <c r="G146" s="162"/>
      <c r="H146" s="162"/>
      <c r="I146" s="162"/>
    </row>
    <row r="147" spans="1:9" ht="17.25" customHeight="1" x14ac:dyDescent="0.2">
      <c r="A147" s="123"/>
      <c r="B147" s="156" t="s">
        <v>1538</v>
      </c>
      <c r="C147" s="151" t="s">
        <v>116</v>
      </c>
      <c r="D147" s="130" t="s">
        <v>1539</v>
      </c>
      <c r="E147" s="131">
        <f t="shared" si="1"/>
        <v>0</v>
      </c>
      <c r="F147" s="162"/>
      <c r="G147" s="162"/>
      <c r="H147" s="162"/>
      <c r="I147" s="203"/>
    </row>
    <row r="148" spans="1:9" x14ac:dyDescent="0.2">
      <c r="B148" s="164"/>
      <c r="C148" s="164"/>
      <c r="D148" s="164"/>
      <c r="E148" s="164"/>
      <c r="F148" s="164"/>
      <c r="G148" s="164"/>
      <c r="H148" s="164"/>
      <c r="I148" s="164"/>
    </row>
    <row r="149" spans="1:9" x14ac:dyDescent="0.2">
      <c r="B149" s="164"/>
      <c r="C149" s="164"/>
      <c r="D149" s="164"/>
      <c r="E149" s="164"/>
      <c r="F149" s="164"/>
      <c r="G149" s="164"/>
      <c r="H149" s="164"/>
      <c r="I149" s="164"/>
    </row>
    <row r="150" spans="1:9" x14ac:dyDescent="0.2">
      <c r="B150" s="164"/>
      <c r="C150" s="164"/>
      <c r="D150" s="164"/>
      <c r="E150" s="164"/>
      <c r="F150" s="164"/>
      <c r="G150" s="164"/>
      <c r="H150" s="164"/>
      <c r="I150" s="164"/>
    </row>
    <row r="151" spans="1:9" x14ac:dyDescent="0.2">
      <c r="B151" s="164"/>
      <c r="C151" s="164"/>
      <c r="D151" s="164"/>
      <c r="E151" s="164"/>
      <c r="F151" s="164"/>
      <c r="G151" s="164"/>
      <c r="H151" s="164"/>
      <c r="I151" s="164"/>
    </row>
    <row r="152" spans="1:9" x14ac:dyDescent="0.2">
      <c r="B152" s="164"/>
      <c r="C152" s="164"/>
      <c r="D152" s="164"/>
      <c r="E152" s="164"/>
      <c r="F152" s="164"/>
      <c r="G152" s="164"/>
      <c r="H152" s="164"/>
      <c r="I152" s="164"/>
    </row>
    <row r="153" spans="1:9" x14ac:dyDescent="0.2">
      <c r="B153" s="164"/>
      <c r="C153" s="164"/>
      <c r="D153" s="164"/>
      <c r="E153" s="164"/>
      <c r="F153" s="164"/>
      <c r="G153" s="164"/>
      <c r="H153" s="164"/>
      <c r="I153" s="164"/>
    </row>
    <row r="154" spans="1:9" x14ac:dyDescent="0.2">
      <c r="B154" s="164"/>
      <c r="C154" s="164"/>
      <c r="D154" s="164"/>
      <c r="E154" s="164"/>
      <c r="F154" s="164"/>
      <c r="G154" s="164"/>
      <c r="H154" s="164"/>
      <c r="I154" s="164"/>
    </row>
    <row r="155" spans="1:9" x14ac:dyDescent="0.2">
      <c r="B155" s="164"/>
      <c r="C155" s="164"/>
      <c r="D155" s="164"/>
      <c r="E155" s="164"/>
      <c r="F155" s="164"/>
      <c r="G155" s="164"/>
      <c r="H155" s="164"/>
      <c r="I155" s="164"/>
    </row>
    <row r="156" spans="1:9" x14ac:dyDescent="0.2">
      <c r="B156" s="164"/>
      <c r="C156" s="164"/>
      <c r="D156" s="164"/>
      <c r="E156" s="164"/>
      <c r="F156" s="164"/>
      <c r="G156" s="164"/>
      <c r="H156" s="164"/>
      <c r="I156" s="164"/>
    </row>
    <row r="157" spans="1:9" x14ac:dyDescent="0.2">
      <c r="B157" s="164"/>
      <c r="C157" s="164"/>
      <c r="D157" s="164"/>
      <c r="E157" s="164"/>
      <c r="F157" s="164"/>
      <c r="G157" s="164"/>
      <c r="H157" s="164"/>
      <c r="I157" s="164"/>
    </row>
    <row r="158" spans="1:9" x14ac:dyDescent="0.2">
      <c r="B158" s="164"/>
      <c r="C158" s="164"/>
      <c r="D158" s="164"/>
      <c r="E158" s="164"/>
      <c r="F158" s="164"/>
      <c r="G158" s="164"/>
      <c r="H158" s="164"/>
      <c r="I158" s="164"/>
    </row>
    <row r="159" spans="1:9" x14ac:dyDescent="0.2">
      <c r="B159" s="164"/>
      <c r="C159" s="164"/>
      <c r="D159" s="164"/>
      <c r="E159" s="164"/>
      <c r="F159" s="164"/>
      <c r="G159" s="164"/>
      <c r="H159" s="164"/>
      <c r="I159" s="164"/>
    </row>
    <row r="160" spans="1:9" x14ac:dyDescent="0.2">
      <c r="B160" s="164"/>
      <c r="C160" s="164"/>
      <c r="D160" s="164"/>
      <c r="E160" s="164"/>
      <c r="F160" s="164"/>
      <c r="G160" s="164"/>
      <c r="H160" s="164"/>
      <c r="I160" s="164"/>
    </row>
    <row r="161" spans="2:9" x14ac:dyDescent="0.2">
      <c r="B161" s="164"/>
      <c r="C161" s="164"/>
      <c r="D161" s="164"/>
      <c r="E161" s="164"/>
      <c r="F161" s="164"/>
      <c r="G161" s="164"/>
      <c r="H161" s="164"/>
      <c r="I161" s="164"/>
    </row>
    <row r="162" spans="2:9" x14ac:dyDescent="0.2">
      <c r="B162" s="164"/>
      <c r="C162" s="164"/>
      <c r="D162" s="164"/>
      <c r="E162" s="164"/>
      <c r="F162" s="164"/>
      <c r="G162" s="164"/>
      <c r="H162" s="164"/>
      <c r="I162" s="164"/>
    </row>
    <row r="163" spans="2:9" x14ac:dyDescent="0.2">
      <c r="B163" s="164"/>
      <c r="C163" s="164"/>
      <c r="D163" s="164"/>
      <c r="E163" s="164"/>
      <c r="F163" s="164"/>
      <c r="G163" s="164"/>
      <c r="H163" s="164"/>
      <c r="I163" s="164"/>
    </row>
    <row r="164" spans="2:9" x14ac:dyDescent="0.2">
      <c r="B164" s="164"/>
      <c r="C164" s="164"/>
      <c r="D164" s="164"/>
      <c r="E164" s="164"/>
      <c r="F164" s="164"/>
      <c r="G164" s="164"/>
      <c r="H164" s="164"/>
      <c r="I164" s="164"/>
    </row>
    <row r="165" spans="2:9" x14ac:dyDescent="0.2">
      <c r="B165" s="164"/>
      <c r="C165" s="164"/>
      <c r="D165" s="164"/>
      <c r="E165" s="164"/>
      <c r="F165" s="164"/>
      <c r="G165" s="164"/>
      <c r="H165" s="164"/>
      <c r="I165" s="164"/>
    </row>
  </sheetData>
  <mergeCells count="17">
    <mergeCell ref="K22:S22"/>
    <mergeCell ref="K10:S10"/>
    <mergeCell ref="K21:S21"/>
    <mergeCell ref="K20:S20"/>
    <mergeCell ref="K18:R18"/>
    <mergeCell ref="K19:W19"/>
    <mergeCell ref="B2:C2"/>
    <mergeCell ref="B4:B5"/>
    <mergeCell ref="C4:C5"/>
    <mergeCell ref="D4:D5"/>
    <mergeCell ref="E4:E5"/>
    <mergeCell ref="B126:I126"/>
    <mergeCell ref="F4:I4"/>
    <mergeCell ref="B7:I7"/>
    <mergeCell ref="B48:I48"/>
    <mergeCell ref="B89:I89"/>
    <mergeCell ref="B93:I93"/>
  </mergeCells>
  <dataValidations count="2">
    <dataValidation type="decimal" allowBlank="1" showErrorMessage="1" errorTitle="Ошибка" error="Допускается ввод только действительных чисел!" sqref="E22:I37 E90:I92 E94:I125 E17:I20 E49:I53 E80:I88 E14:I15 E58:I61 E39:I47 E8:I12 E127:I147 E55:I56 E63:I78">
      <formula1>-9.99999999999999E+23</formula1>
      <formula2>9.99999999999999E+23</formula2>
    </dataValidation>
    <dataValidation allowBlank="1" showInputMessage="1" promptTitle="Ввод" prompt="Для выбора организации необходимо два раза нажать левую клавишу мыши!" sqref="C12 C36:C37 C19:C20 C53 C60:C61 C77:C78"/>
  </dataValidations>
  <pageMargins left="0.7" right="0.7" top="0.75" bottom="0.75" header="0.3" footer="0.3"/>
  <pageSetup paperSize="9" scale="64" fitToHeight="0" orientation="landscape"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
  <sheetViews>
    <sheetView workbookViewId="0">
      <selection activeCell="F18" sqref="F18"/>
    </sheetView>
  </sheetViews>
  <sheetFormatPr defaultRowHeight="12.75" x14ac:dyDescent="0.2"/>
  <sheetData>
    <row r="1" spans="1:11" ht="17.25" customHeight="1" x14ac:dyDescent="0.25">
      <c r="A1" s="353" t="s">
        <v>1540</v>
      </c>
      <c r="B1" s="353" t="s">
        <v>248</v>
      </c>
      <c r="C1" s="353" t="s">
        <v>248</v>
      </c>
      <c r="D1" s="353" t="s">
        <v>248</v>
      </c>
      <c r="E1" s="353" t="s">
        <v>248</v>
      </c>
      <c r="F1" s="353" t="s">
        <v>248</v>
      </c>
      <c r="G1" s="353" t="s">
        <v>248</v>
      </c>
      <c r="H1" s="353" t="s">
        <v>248</v>
      </c>
      <c r="I1" s="353" t="s">
        <v>248</v>
      </c>
      <c r="J1" s="353" t="s">
        <v>248</v>
      </c>
      <c r="K1" s="353" t="s">
        <v>248</v>
      </c>
    </row>
    <row r="2" spans="1:11" ht="66.75" customHeight="1" x14ac:dyDescent="0.25">
      <c r="A2" s="353" t="s">
        <v>2004</v>
      </c>
      <c r="B2" s="353" t="s">
        <v>247</v>
      </c>
      <c r="C2" s="353" t="s">
        <v>247</v>
      </c>
      <c r="D2" s="353" t="s">
        <v>247</v>
      </c>
      <c r="E2" s="353" t="s">
        <v>247</v>
      </c>
      <c r="F2" s="353" t="s">
        <v>247</v>
      </c>
      <c r="G2" s="353" t="s">
        <v>247</v>
      </c>
      <c r="H2" s="353" t="s">
        <v>247</v>
      </c>
      <c r="I2" s="353" t="s">
        <v>247</v>
      </c>
      <c r="J2" s="353" t="s">
        <v>247</v>
      </c>
      <c r="K2" s="353" t="s">
        <v>247</v>
      </c>
    </row>
  </sheetData>
  <mergeCells count="2">
    <mergeCell ref="A1:K1"/>
    <mergeCell ref="A2:K2"/>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workbookViewId="0">
      <selection activeCell="H34" sqref="H34"/>
    </sheetView>
  </sheetViews>
  <sheetFormatPr defaultRowHeight="12.75" x14ac:dyDescent="0.2"/>
  <cols>
    <col min="1" max="1" width="3.5703125" style="33" customWidth="1"/>
    <col min="2" max="2" width="18" style="32" customWidth="1"/>
    <col min="3" max="3" width="16" style="32" customWidth="1"/>
    <col min="4" max="4" width="18.42578125" style="32" customWidth="1"/>
    <col min="5" max="5" width="13.7109375" style="32" customWidth="1"/>
    <col min="6" max="6" width="13.28515625" style="32" customWidth="1"/>
    <col min="7" max="7" width="11.85546875" style="32" customWidth="1"/>
    <col min="8" max="8" width="10.42578125" style="32" customWidth="1"/>
    <col min="9" max="9" width="25.85546875" style="32" customWidth="1"/>
    <col min="10" max="10" width="17.85546875" style="32" customWidth="1"/>
  </cols>
  <sheetData>
    <row r="2" spans="1:13" ht="15.75" x14ac:dyDescent="0.2">
      <c r="A2" s="354" t="s">
        <v>2005</v>
      </c>
      <c r="B2" s="355"/>
      <c r="C2" s="355"/>
      <c r="D2" s="355"/>
      <c r="E2" s="355"/>
      <c r="F2" s="355"/>
      <c r="G2" s="355"/>
      <c r="H2" s="355"/>
      <c r="I2" s="355"/>
    </row>
    <row r="4" spans="1:13" ht="76.5" x14ac:dyDescent="0.2">
      <c r="A4" s="30" t="s">
        <v>15</v>
      </c>
      <c r="B4" s="30" t="s">
        <v>8</v>
      </c>
      <c r="C4" s="30" t="s">
        <v>26</v>
      </c>
      <c r="D4" s="30" t="s">
        <v>22</v>
      </c>
      <c r="E4" s="30" t="s">
        <v>23</v>
      </c>
      <c r="F4" s="30" t="s">
        <v>89</v>
      </c>
      <c r="G4" s="30" t="s">
        <v>88</v>
      </c>
      <c r="H4" s="30" t="s">
        <v>27</v>
      </c>
      <c r="I4" s="30" t="s">
        <v>24</v>
      </c>
      <c r="J4" s="30" t="s">
        <v>25</v>
      </c>
      <c r="K4" s="1"/>
      <c r="L4" s="1"/>
      <c r="M4" s="1"/>
    </row>
    <row r="5" spans="1:13" ht="76.5" x14ac:dyDescent="0.2">
      <c r="A5" s="34">
        <v>1</v>
      </c>
      <c r="B5" s="185" t="s">
        <v>5</v>
      </c>
      <c r="C5" s="183" t="s">
        <v>2006</v>
      </c>
      <c r="D5" s="183" t="s">
        <v>1199</v>
      </c>
      <c r="E5" s="167" t="s">
        <v>2007</v>
      </c>
      <c r="F5" s="167" t="s">
        <v>2008</v>
      </c>
      <c r="G5" s="168" t="s">
        <v>10</v>
      </c>
      <c r="H5" s="184">
        <v>0</v>
      </c>
      <c r="I5" s="36" t="s">
        <v>2009</v>
      </c>
      <c r="J5" s="183" t="s">
        <v>2010</v>
      </c>
    </row>
    <row r="6" spans="1:13" s="7" customFormat="1" ht="63.75" x14ac:dyDescent="0.2">
      <c r="A6" s="171">
        <v>2</v>
      </c>
      <c r="B6" s="185" t="s">
        <v>6</v>
      </c>
      <c r="C6" s="183" t="s">
        <v>2011</v>
      </c>
      <c r="D6" s="183" t="s">
        <v>1199</v>
      </c>
      <c r="E6" s="167" t="s">
        <v>2012</v>
      </c>
      <c r="F6" s="167" t="s">
        <v>2013</v>
      </c>
      <c r="G6" s="168" t="s">
        <v>10</v>
      </c>
      <c r="H6" s="184">
        <v>0</v>
      </c>
      <c r="I6" s="36" t="s">
        <v>2014</v>
      </c>
      <c r="J6" s="183" t="s">
        <v>2010</v>
      </c>
    </row>
    <row r="7" spans="1:13" ht="76.5" x14ac:dyDescent="0.2">
      <c r="A7" s="34">
        <v>3</v>
      </c>
      <c r="B7" s="185" t="s">
        <v>7</v>
      </c>
      <c r="C7" s="183" t="s">
        <v>2015</v>
      </c>
      <c r="D7" s="183" t="s">
        <v>1199</v>
      </c>
      <c r="E7" s="167" t="s">
        <v>2016</v>
      </c>
      <c r="F7" s="167">
        <v>44012</v>
      </c>
      <c r="G7" s="168" t="s">
        <v>10</v>
      </c>
      <c r="H7" s="184">
        <v>0</v>
      </c>
      <c r="I7" s="36" t="s">
        <v>2017</v>
      </c>
      <c r="J7" s="183" t="s">
        <v>2018</v>
      </c>
    </row>
    <row r="8" spans="1:13" ht="63.75" x14ac:dyDescent="0.2">
      <c r="A8" s="112">
        <v>4</v>
      </c>
      <c r="B8" s="185" t="s">
        <v>9</v>
      </c>
      <c r="C8" s="183" t="s">
        <v>2019</v>
      </c>
      <c r="D8" s="183" t="s">
        <v>1201</v>
      </c>
      <c r="E8" s="167" t="s">
        <v>2020</v>
      </c>
      <c r="F8" s="167" t="s">
        <v>2021</v>
      </c>
      <c r="G8" s="168" t="s">
        <v>10</v>
      </c>
      <c r="H8" s="184">
        <v>0</v>
      </c>
      <c r="I8" s="36" t="s">
        <v>2022</v>
      </c>
      <c r="J8" s="183" t="s">
        <v>2010</v>
      </c>
    </row>
    <row r="9" spans="1:13" ht="63.75" x14ac:dyDescent="0.2">
      <c r="A9" s="34">
        <v>5</v>
      </c>
      <c r="B9" s="185" t="s">
        <v>9</v>
      </c>
      <c r="C9" s="183" t="s">
        <v>2023</v>
      </c>
      <c r="D9" s="183" t="s">
        <v>119</v>
      </c>
      <c r="E9" s="167" t="s">
        <v>2024</v>
      </c>
      <c r="F9" s="167" t="s">
        <v>2025</v>
      </c>
      <c r="G9" s="168" t="s">
        <v>10</v>
      </c>
      <c r="H9" s="184">
        <v>0</v>
      </c>
      <c r="I9" s="36" t="s">
        <v>2026</v>
      </c>
      <c r="J9" s="183" t="s">
        <v>1549</v>
      </c>
    </row>
    <row r="10" spans="1:13" ht="63.75" x14ac:dyDescent="0.2">
      <c r="A10" s="34">
        <v>6</v>
      </c>
      <c r="B10" s="185" t="s">
        <v>2027</v>
      </c>
      <c r="C10" s="183" t="s">
        <v>2019</v>
      </c>
      <c r="D10" s="183" t="s">
        <v>1201</v>
      </c>
      <c r="E10" s="167" t="s">
        <v>2021</v>
      </c>
      <c r="F10" s="167" t="s">
        <v>2028</v>
      </c>
      <c r="G10" s="168" t="s">
        <v>10</v>
      </c>
      <c r="H10" s="184">
        <v>0</v>
      </c>
      <c r="I10" s="36" t="s">
        <v>2029</v>
      </c>
      <c r="J10" s="183" t="s">
        <v>2010</v>
      </c>
    </row>
    <row r="15" spans="1:13" x14ac:dyDescent="0.2">
      <c r="A15" s="35"/>
    </row>
  </sheetData>
  <mergeCells count="1">
    <mergeCell ref="A2:I2"/>
  </mergeCells>
  <pageMargins left="0.19685039370078741" right="0.19685039370078741"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activeCell="K18" sqref="K18"/>
    </sheetView>
  </sheetViews>
  <sheetFormatPr defaultRowHeight="12.75" x14ac:dyDescent="0.2"/>
  <cols>
    <col min="2" max="2" width="24.42578125" customWidth="1"/>
  </cols>
  <sheetData>
    <row r="1" spans="1:12" ht="17.25" customHeight="1" x14ac:dyDescent="0.25">
      <c r="A1" s="357" t="s">
        <v>2976</v>
      </c>
      <c r="B1" s="349"/>
      <c r="C1" s="349"/>
      <c r="D1" s="349"/>
      <c r="E1" s="349"/>
      <c r="F1" s="349"/>
      <c r="G1" s="349"/>
      <c r="H1" s="349"/>
      <c r="I1" s="349"/>
    </row>
    <row r="2" spans="1:12" ht="15.75" x14ac:dyDescent="0.25">
      <c r="A2" s="357" t="s">
        <v>2030</v>
      </c>
      <c r="B2" s="349"/>
      <c r="C2" s="349"/>
      <c r="D2" s="349"/>
      <c r="E2" s="349"/>
      <c r="F2" s="349"/>
      <c r="G2" s="349"/>
      <c r="H2" s="349"/>
      <c r="I2" s="349"/>
    </row>
    <row r="3" spans="1:12" ht="16.5" thickBot="1" x14ac:dyDescent="0.25">
      <c r="A3" s="358" t="s">
        <v>91</v>
      </c>
      <c r="B3" s="358"/>
      <c r="C3" s="358"/>
      <c r="D3" s="358"/>
      <c r="E3" s="358"/>
      <c r="F3" s="358"/>
      <c r="G3" s="358"/>
      <c r="H3" s="358"/>
      <c r="I3" s="358"/>
    </row>
    <row r="4" spans="1:12" ht="15.75" thickBot="1" x14ac:dyDescent="0.25">
      <c r="A4" s="359" t="s">
        <v>15</v>
      </c>
      <c r="B4" s="359" t="s">
        <v>16</v>
      </c>
      <c r="C4" s="364" t="s">
        <v>17</v>
      </c>
      <c r="D4" s="364" t="s">
        <v>18</v>
      </c>
      <c r="E4" s="364" t="s">
        <v>87</v>
      </c>
      <c r="F4" s="364" t="s">
        <v>19</v>
      </c>
      <c r="G4" s="361" t="s">
        <v>20</v>
      </c>
      <c r="H4" s="362"/>
      <c r="I4" s="363"/>
    </row>
    <row r="5" spans="1:12" ht="179.25" customHeight="1" thickBot="1" x14ac:dyDescent="0.25">
      <c r="A5" s="360"/>
      <c r="B5" s="360"/>
      <c r="C5" s="365"/>
      <c r="D5" s="365"/>
      <c r="E5" s="365"/>
      <c r="F5" s="365"/>
      <c r="G5" s="37" t="s">
        <v>1</v>
      </c>
      <c r="H5" s="37" t="s">
        <v>21</v>
      </c>
      <c r="I5" s="37" t="s">
        <v>4</v>
      </c>
    </row>
    <row r="6" spans="1:12" ht="30.75" thickBot="1" x14ac:dyDescent="0.25">
      <c r="A6" s="38">
        <v>1</v>
      </c>
      <c r="B6" s="39" t="s">
        <v>120</v>
      </c>
      <c r="C6" s="40" t="s">
        <v>122</v>
      </c>
      <c r="D6" s="40">
        <v>15</v>
      </c>
      <c r="E6" s="41">
        <v>11.8</v>
      </c>
      <c r="F6" s="41">
        <v>3.2</v>
      </c>
      <c r="G6" s="40">
        <v>0</v>
      </c>
      <c r="H6" s="41">
        <v>3.2</v>
      </c>
      <c r="I6" s="40">
        <v>0</v>
      </c>
    </row>
    <row r="7" spans="1:12" ht="30.75" thickBot="1" x14ac:dyDescent="0.25">
      <c r="A7" s="38">
        <v>2</v>
      </c>
      <c r="B7" s="39" t="s">
        <v>121</v>
      </c>
      <c r="C7" s="40" t="s">
        <v>123</v>
      </c>
      <c r="D7" s="40">
        <v>20</v>
      </c>
      <c r="E7" s="41">
        <v>15.2</v>
      </c>
      <c r="F7" s="41">
        <v>1.8</v>
      </c>
      <c r="G7" s="40">
        <v>0</v>
      </c>
      <c r="H7" s="41">
        <v>1.8</v>
      </c>
      <c r="I7" s="40">
        <v>0</v>
      </c>
    </row>
    <row r="8" spans="1:12" x14ac:dyDescent="0.2">
      <c r="A8" s="29"/>
      <c r="B8" s="29"/>
      <c r="C8" s="29"/>
      <c r="D8" s="29"/>
      <c r="E8" s="29"/>
      <c r="F8" s="29"/>
      <c r="G8" s="29"/>
      <c r="H8" s="29"/>
      <c r="I8" s="29"/>
    </row>
    <row r="9" spans="1:12" ht="64.5" customHeight="1" x14ac:dyDescent="0.25">
      <c r="A9" s="353" t="s">
        <v>90</v>
      </c>
      <c r="B9" s="353"/>
      <c r="C9" s="353"/>
      <c r="D9" s="353"/>
      <c r="E9" s="353"/>
      <c r="F9" s="353"/>
      <c r="G9" s="353"/>
      <c r="H9" s="353"/>
      <c r="I9" s="353"/>
    </row>
    <row r="12" spans="1:12" ht="15.75" x14ac:dyDescent="0.25">
      <c r="A12" s="353"/>
      <c r="B12" s="353"/>
      <c r="C12" s="353"/>
      <c r="D12" s="353"/>
      <c r="E12" s="353"/>
      <c r="F12" s="353"/>
      <c r="G12" s="353"/>
      <c r="H12" s="353"/>
      <c r="I12" s="353"/>
      <c r="J12" s="353"/>
      <c r="K12" s="353"/>
      <c r="L12" s="353"/>
    </row>
    <row r="13" spans="1:12" ht="15.75" x14ac:dyDescent="0.2">
      <c r="A13" s="356"/>
      <c r="B13" s="356"/>
      <c r="C13" s="356"/>
      <c r="D13" s="356"/>
      <c r="E13" s="356"/>
      <c r="F13" s="356"/>
      <c r="G13" s="356"/>
      <c r="H13" s="356"/>
      <c r="I13" s="356"/>
      <c r="J13" s="356"/>
      <c r="K13" s="356"/>
      <c r="L13" s="356"/>
    </row>
  </sheetData>
  <mergeCells count="13">
    <mergeCell ref="A12:L12"/>
    <mergeCell ref="A13:L13"/>
    <mergeCell ref="A1:I1"/>
    <mergeCell ref="A2:I2"/>
    <mergeCell ref="A3:I3"/>
    <mergeCell ref="A4:A5"/>
    <mergeCell ref="G4:I4"/>
    <mergeCell ref="A9:I9"/>
    <mergeCell ref="B4:B5"/>
    <mergeCell ref="C4:C5"/>
    <mergeCell ref="D4:D5"/>
    <mergeCell ref="E4:E5"/>
    <mergeCell ref="F4:F5"/>
  </mergeCells>
  <pageMargins left="0.19685039370078741" right="0.19685039370078741" top="0.19685039370078741" bottom="0.19685039370078741"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E356"/>
  <sheetViews>
    <sheetView view="pageBreakPreview" zoomScale="80" zoomScaleNormal="80" zoomScaleSheetLayoutView="80" zoomScalePageLayoutView="60" workbookViewId="0">
      <selection activeCell="AO283" sqref="AO283"/>
    </sheetView>
  </sheetViews>
  <sheetFormatPr defaultColWidth="3.7109375" defaultRowHeight="12.75" x14ac:dyDescent="0.2"/>
  <cols>
    <col min="1" max="1" width="30.28515625" customWidth="1"/>
    <col min="2" max="2" width="5.28515625" style="60" customWidth="1"/>
    <col min="3" max="3" width="12.85546875" customWidth="1"/>
    <col min="4" max="4" width="8.140625" style="60" customWidth="1"/>
    <col min="5" max="8" width="3.5703125" style="61" customWidth="1"/>
    <col min="9" max="12" width="3.5703125" customWidth="1"/>
    <col min="13" max="28" width="3.5703125" style="7" customWidth="1"/>
    <col min="29" max="29" width="3.5703125" customWidth="1"/>
    <col min="30" max="30" width="3.5703125" style="7" customWidth="1"/>
    <col min="31" max="32" width="3.5703125" customWidth="1"/>
    <col min="33" max="40" width="3.5703125" style="7" customWidth="1"/>
    <col min="41" max="52" width="3.5703125" customWidth="1"/>
    <col min="53" max="53" width="6.5703125" customWidth="1"/>
    <col min="55" max="55" width="8.28515625" customWidth="1"/>
    <col min="200" max="200" width="37.7109375" customWidth="1"/>
    <col min="201" max="201" width="7.28515625" customWidth="1"/>
    <col min="202" max="202" width="16.5703125" customWidth="1"/>
    <col min="203" max="203" width="7.5703125" customWidth="1"/>
    <col min="204" max="208" width="3.42578125" customWidth="1"/>
    <col min="209" max="209" width="4" customWidth="1"/>
    <col min="210" max="214" width="3.42578125" customWidth="1"/>
    <col min="215" max="215" width="3.7109375" customWidth="1"/>
    <col min="216" max="216" width="3.42578125" customWidth="1"/>
    <col min="217" max="217" width="4.140625" customWidth="1"/>
    <col min="218" max="218" width="4" customWidth="1"/>
    <col min="219" max="219" width="4.42578125" customWidth="1"/>
    <col min="220" max="220" width="3.85546875" customWidth="1"/>
    <col min="221" max="221" width="4.42578125" customWidth="1"/>
    <col min="222" max="222" width="4.28515625" customWidth="1"/>
    <col min="223" max="223" width="3.42578125" customWidth="1"/>
    <col min="224" max="225" width="4" customWidth="1"/>
    <col min="226" max="226" width="4.28515625" customWidth="1"/>
    <col min="227" max="227" width="4.140625" customWidth="1"/>
    <col min="228" max="228" width="3.85546875" customWidth="1"/>
    <col min="229" max="230" width="4" customWidth="1"/>
    <col min="231" max="231" width="4.28515625" customWidth="1"/>
    <col min="232" max="232" width="4" customWidth="1"/>
    <col min="233" max="233" width="4.140625" customWidth="1"/>
    <col min="234" max="234" width="4.28515625" customWidth="1"/>
    <col min="235" max="236" width="4.140625" customWidth="1"/>
    <col min="237" max="238" width="4.28515625" customWidth="1"/>
    <col min="239" max="251" width="3.42578125" customWidth="1"/>
    <col min="252" max="252" width="8.42578125" customWidth="1"/>
    <col min="254" max="254" width="11.5703125" customWidth="1"/>
    <col min="456" max="456" width="37.7109375" customWidth="1"/>
    <col min="457" max="457" width="7.28515625" customWidth="1"/>
    <col min="458" max="458" width="16.5703125" customWidth="1"/>
    <col min="459" max="459" width="7.5703125" customWidth="1"/>
    <col min="460" max="464" width="3.42578125" customWidth="1"/>
    <col min="465" max="465" width="4" customWidth="1"/>
    <col min="466" max="470" width="3.42578125" customWidth="1"/>
    <col min="471" max="471" width="3.7109375" customWidth="1"/>
    <col min="472" max="472" width="3.42578125" customWidth="1"/>
    <col min="473" max="473" width="4.140625" customWidth="1"/>
    <col min="474" max="474" width="4" customWidth="1"/>
    <col min="475" max="475" width="4.42578125" customWidth="1"/>
    <col min="476" max="476" width="3.85546875" customWidth="1"/>
    <col min="477" max="477" width="4.42578125" customWidth="1"/>
    <col min="478" max="478" width="4.28515625" customWidth="1"/>
    <col min="479" max="479" width="3.42578125" customWidth="1"/>
    <col min="480" max="481" width="4" customWidth="1"/>
    <col min="482" max="482" width="4.28515625" customWidth="1"/>
    <col min="483" max="483" width="4.140625" customWidth="1"/>
    <col min="484" max="484" width="3.85546875" customWidth="1"/>
    <col min="485" max="486" width="4" customWidth="1"/>
    <col min="487" max="487" width="4.28515625" customWidth="1"/>
    <col min="488" max="488" width="4" customWidth="1"/>
    <col min="489" max="489" width="4.140625" customWidth="1"/>
    <col min="490" max="490" width="4.28515625" customWidth="1"/>
    <col min="491" max="492" width="4.140625" customWidth="1"/>
    <col min="493" max="494" width="4.28515625" customWidth="1"/>
    <col min="495" max="507" width="3.42578125" customWidth="1"/>
    <col min="508" max="508" width="8.42578125" customWidth="1"/>
    <col min="510" max="510" width="11.5703125" customWidth="1"/>
    <col min="712" max="712" width="37.7109375" customWidth="1"/>
    <col min="713" max="713" width="7.28515625" customWidth="1"/>
    <col min="714" max="714" width="16.5703125" customWidth="1"/>
    <col min="715" max="715" width="7.5703125" customWidth="1"/>
    <col min="716" max="720" width="3.42578125" customWidth="1"/>
    <col min="721" max="721" width="4" customWidth="1"/>
    <col min="722" max="726" width="3.42578125" customWidth="1"/>
    <col min="727" max="727" width="3.7109375" customWidth="1"/>
    <col min="728" max="728" width="3.42578125" customWidth="1"/>
    <col min="729" max="729" width="4.140625" customWidth="1"/>
    <col min="730" max="730" width="4" customWidth="1"/>
    <col min="731" max="731" width="4.42578125" customWidth="1"/>
    <col min="732" max="732" width="3.85546875" customWidth="1"/>
    <col min="733" max="733" width="4.42578125" customWidth="1"/>
    <col min="734" max="734" width="4.28515625" customWidth="1"/>
    <col min="735" max="735" width="3.42578125" customWidth="1"/>
    <col min="736" max="737" width="4" customWidth="1"/>
    <col min="738" max="738" width="4.28515625" customWidth="1"/>
    <col min="739" max="739" width="4.140625" customWidth="1"/>
    <col min="740" max="740" width="3.85546875" customWidth="1"/>
    <col min="741" max="742" width="4" customWidth="1"/>
    <col min="743" max="743" width="4.28515625" customWidth="1"/>
    <col min="744" max="744" width="4" customWidth="1"/>
    <col min="745" max="745" width="4.140625" customWidth="1"/>
    <col min="746" max="746" width="4.28515625" customWidth="1"/>
    <col min="747" max="748" width="4.140625" customWidth="1"/>
    <col min="749" max="750" width="4.28515625" customWidth="1"/>
    <col min="751" max="763" width="3.42578125" customWidth="1"/>
    <col min="764" max="764" width="8.42578125" customWidth="1"/>
    <col min="766" max="766" width="11.5703125" customWidth="1"/>
    <col min="968" max="968" width="37.7109375" customWidth="1"/>
    <col min="969" max="969" width="7.28515625" customWidth="1"/>
    <col min="970" max="970" width="16.5703125" customWidth="1"/>
    <col min="971" max="971" width="7.5703125" customWidth="1"/>
    <col min="972" max="976" width="3.42578125" customWidth="1"/>
    <col min="977" max="977" width="4" customWidth="1"/>
    <col min="978" max="982" width="3.42578125" customWidth="1"/>
    <col min="983" max="983" width="3.7109375" customWidth="1"/>
    <col min="984" max="984" width="3.42578125" customWidth="1"/>
    <col min="985" max="985" width="4.140625" customWidth="1"/>
    <col min="986" max="986" width="4" customWidth="1"/>
    <col min="987" max="987" width="4.42578125" customWidth="1"/>
    <col min="988" max="988" width="3.85546875" customWidth="1"/>
    <col min="989" max="989" width="4.42578125" customWidth="1"/>
    <col min="990" max="990" width="4.28515625" customWidth="1"/>
    <col min="991" max="991" width="3.42578125" customWidth="1"/>
    <col min="992" max="993" width="4" customWidth="1"/>
    <col min="994" max="994" width="4.28515625" customWidth="1"/>
    <col min="995" max="995" width="4.140625" customWidth="1"/>
    <col min="996" max="996" width="3.85546875" customWidth="1"/>
    <col min="997" max="998" width="4" customWidth="1"/>
    <col min="999" max="999" width="4.28515625" customWidth="1"/>
    <col min="1000" max="1000" width="4" customWidth="1"/>
    <col min="1001" max="1001" width="4.140625" customWidth="1"/>
    <col min="1002" max="1002" width="4.28515625" customWidth="1"/>
    <col min="1003" max="1004" width="4.140625" customWidth="1"/>
    <col min="1005" max="1006" width="4.28515625" customWidth="1"/>
    <col min="1007" max="1019" width="3.42578125" customWidth="1"/>
    <col min="1020" max="1020" width="8.42578125" customWidth="1"/>
    <col min="1022" max="1022" width="11.5703125" customWidth="1"/>
    <col min="1224" max="1224" width="37.7109375" customWidth="1"/>
    <col min="1225" max="1225" width="7.28515625" customWidth="1"/>
    <col min="1226" max="1226" width="16.5703125" customWidth="1"/>
    <col min="1227" max="1227" width="7.5703125" customWidth="1"/>
    <col min="1228" max="1232" width="3.42578125" customWidth="1"/>
    <col min="1233" max="1233" width="4" customWidth="1"/>
    <col min="1234" max="1238" width="3.42578125" customWidth="1"/>
    <col min="1239" max="1239" width="3.7109375" customWidth="1"/>
    <col min="1240" max="1240" width="3.42578125" customWidth="1"/>
    <col min="1241" max="1241" width="4.140625" customWidth="1"/>
    <col min="1242" max="1242" width="4" customWidth="1"/>
    <col min="1243" max="1243" width="4.42578125" customWidth="1"/>
    <col min="1244" max="1244" width="3.85546875" customWidth="1"/>
    <col min="1245" max="1245" width="4.42578125" customWidth="1"/>
    <col min="1246" max="1246" width="4.28515625" customWidth="1"/>
    <col min="1247" max="1247" width="3.42578125" customWidth="1"/>
    <col min="1248" max="1249" width="4" customWidth="1"/>
    <col min="1250" max="1250" width="4.28515625" customWidth="1"/>
    <col min="1251" max="1251" width="4.140625" customWidth="1"/>
    <col min="1252" max="1252" width="3.85546875" customWidth="1"/>
    <col min="1253" max="1254" width="4" customWidth="1"/>
    <col min="1255" max="1255" width="4.28515625" customWidth="1"/>
    <col min="1256" max="1256" width="4" customWidth="1"/>
    <col min="1257" max="1257" width="4.140625" customWidth="1"/>
    <col min="1258" max="1258" width="4.28515625" customWidth="1"/>
    <col min="1259" max="1260" width="4.140625" customWidth="1"/>
    <col min="1261" max="1262" width="4.28515625" customWidth="1"/>
    <col min="1263" max="1275" width="3.42578125" customWidth="1"/>
    <col min="1276" max="1276" width="8.42578125" customWidth="1"/>
    <col min="1278" max="1278" width="11.5703125" customWidth="1"/>
    <col min="1480" max="1480" width="37.7109375" customWidth="1"/>
    <col min="1481" max="1481" width="7.28515625" customWidth="1"/>
    <col min="1482" max="1482" width="16.5703125" customWidth="1"/>
    <col min="1483" max="1483" width="7.5703125" customWidth="1"/>
    <col min="1484" max="1488" width="3.42578125" customWidth="1"/>
    <col min="1489" max="1489" width="4" customWidth="1"/>
    <col min="1490" max="1494" width="3.42578125" customWidth="1"/>
    <col min="1495" max="1495" width="3.7109375" customWidth="1"/>
    <col min="1496" max="1496" width="3.42578125" customWidth="1"/>
    <col min="1497" max="1497" width="4.140625" customWidth="1"/>
    <col min="1498" max="1498" width="4" customWidth="1"/>
    <col min="1499" max="1499" width="4.42578125" customWidth="1"/>
    <col min="1500" max="1500" width="3.85546875" customWidth="1"/>
    <col min="1501" max="1501" width="4.42578125" customWidth="1"/>
    <col min="1502" max="1502" width="4.28515625" customWidth="1"/>
    <col min="1503" max="1503" width="3.42578125" customWidth="1"/>
    <col min="1504" max="1505" width="4" customWidth="1"/>
    <col min="1506" max="1506" width="4.28515625" customWidth="1"/>
    <col min="1507" max="1507" width="4.140625" customWidth="1"/>
    <col min="1508" max="1508" width="3.85546875" customWidth="1"/>
    <col min="1509" max="1510" width="4" customWidth="1"/>
    <col min="1511" max="1511" width="4.28515625" customWidth="1"/>
    <col min="1512" max="1512" width="4" customWidth="1"/>
    <col min="1513" max="1513" width="4.140625" customWidth="1"/>
    <col min="1514" max="1514" width="4.28515625" customWidth="1"/>
    <col min="1515" max="1516" width="4.140625" customWidth="1"/>
    <col min="1517" max="1518" width="4.28515625" customWidth="1"/>
    <col min="1519" max="1531" width="3.42578125" customWidth="1"/>
    <col min="1532" max="1532" width="8.42578125" customWidth="1"/>
    <col min="1534" max="1534" width="11.5703125" customWidth="1"/>
    <col min="1736" max="1736" width="37.7109375" customWidth="1"/>
    <col min="1737" max="1737" width="7.28515625" customWidth="1"/>
    <col min="1738" max="1738" width="16.5703125" customWidth="1"/>
    <col min="1739" max="1739" width="7.5703125" customWidth="1"/>
    <col min="1740" max="1744" width="3.42578125" customWidth="1"/>
    <col min="1745" max="1745" width="4" customWidth="1"/>
    <col min="1746" max="1750" width="3.42578125" customWidth="1"/>
    <col min="1751" max="1751" width="3.7109375" customWidth="1"/>
    <col min="1752" max="1752" width="3.42578125" customWidth="1"/>
    <col min="1753" max="1753" width="4.140625" customWidth="1"/>
    <col min="1754" max="1754" width="4" customWidth="1"/>
    <col min="1755" max="1755" width="4.42578125" customWidth="1"/>
    <col min="1756" max="1756" width="3.85546875" customWidth="1"/>
    <col min="1757" max="1757" width="4.42578125" customWidth="1"/>
    <col min="1758" max="1758" width="4.28515625" customWidth="1"/>
    <col min="1759" max="1759" width="3.42578125" customWidth="1"/>
    <col min="1760" max="1761" width="4" customWidth="1"/>
    <col min="1762" max="1762" width="4.28515625" customWidth="1"/>
    <col min="1763" max="1763" width="4.140625" customWidth="1"/>
    <col min="1764" max="1764" width="3.85546875" customWidth="1"/>
    <col min="1765" max="1766" width="4" customWidth="1"/>
    <col min="1767" max="1767" width="4.28515625" customWidth="1"/>
    <col min="1768" max="1768" width="4" customWidth="1"/>
    <col min="1769" max="1769" width="4.140625" customWidth="1"/>
    <col min="1770" max="1770" width="4.28515625" customWidth="1"/>
    <col min="1771" max="1772" width="4.140625" customWidth="1"/>
    <col min="1773" max="1774" width="4.28515625" customWidth="1"/>
    <col min="1775" max="1787" width="3.42578125" customWidth="1"/>
    <col min="1788" max="1788" width="8.42578125" customWidth="1"/>
    <col min="1790" max="1790" width="11.5703125" customWidth="1"/>
    <col min="1992" max="1992" width="37.7109375" customWidth="1"/>
    <col min="1993" max="1993" width="7.28515625" customWidth="1"/>
    <col min="1994" max="1994" width="16.5703125" customWidth="1"/>
    <col min="1995" max="1995" width="7.5703125" customWidth="1"/>
    <col min="1996" max="2000" width="3.42578125" customWidth="1"/>
    <col min="2001" max="2001" width="4" customWidth="1"/>
    <col min="2002" max="2006" width="3.42578125" customWidth="1"/>
    <col min="2007" max="2007" width="3.7109375" customWidth="1"/>
    <col min="2008" max="2008" width="3.42578125" customWidth="1"/>
    <col min="2009" max="2009" width="4.140625" customWidth="1"/>
    <col min="2010" max="2010" width="4" customWidth="1"/>
    <col min="2011" max="2011" width="4.42578125" customWidth="1"/>
    <col min="2012" max="2012" width="3.85546875" customWidth="1"/>
    <col min="2013" max="2013" width="4.42578125" customWidth="1"/>
    <col min="2014" max="2014" width="4.28515625" customWidth="1"/>
    <col min="2015" max="2015" width="3.42578125" customWidth="1"/>
    <col min="2016" max="2017" width="4" customWidth="1"/>
    <col min="2018" max="2018" width="4.28515625" customWidth="1"/>
    <col min="2019" max="2019" width="4.140625" customWidth="1"/>
    <col min="2020" max="2020" width="3.85546875" customWidth="1"/>
    <col min="2021" max="2022" width="4" customWidth="1"/>
    <col min="2023" max="2023" width="4.28515625" customWidth="1"/>
    <col min="2024" max="2024" width="4" customWidth="1"/>
    <col min="2025" max="2025" width="4.140625" customWidth="1"/>
    <col min="2026" max="2026" width="4.28515625" customWidth="1"/>
    <col min="2027" max="2028" width="4.140625" customWidth="1"/>
    <col min="2029" max="2030" width="4.28515625" customWidth="1"/>
    <col min="2031" max="2043" width="3.42578125" customWidth="1"/>
    <col min="2044" max="2044" width="8.42578125" customWidth="1"/>
    <col min="2046" max="2046" width="11.5703125" customWidth="1"/>
    <col min="2248" max="2248" width="37.7109375" customWidth="1"/>
    <col min="2249" max="2249" width="7.28515625" customWidth="1"/>
    <col min="2250" max="2250" width="16.5703125" customWidth="1"/>
    <col min="2251" max="2251" width="7.5703125" customWidth="1"/>
    <col min="2252" max="2256" width="3.42578125" customWidth="1"/>
    <col min="2257" max="2257" width="4" customWidth="1"/>
    <col min="2258" max="2262" width="3.42578125" customWidth="1"/>
    <col min="2263" max="2263" width="3.7109375" customWidth="1"/>
    <col min="2264" max="2264" width="3.42578125" customWidth="1"/>
    <col min="2265" max="2265" width="4.140625" customWidth="1"/>
    <col min="2266" max="2266" width="4" customWidth="1"/>
    <col min="2267" max="2267" width="4.42578125" customWidth="1"/>
    <col min="2268" max="2268" width="3.85546875" customWidth="1"/>
    <col min="2269" max="2269" width="4.42578125" customWidth="1"/>
    <col min="2270" max="2270" width="4.28515625" customWidth="1"/>
    <col min="2271" max="2271" width="3.42578125" customWidth="1"/>
    <col min="2272" max="2273" width="4" customWidth="1"/>
    <col min="2274" max="2274" width="4.28515625" customWidth="1"/>
    <col min="2275" max="2275" width="4.140625" customWidth="1"/>
    <col min="2276" max="2276" width="3.85546875" customWidth="1"/>
    <col min="2277" max="2278" width="4" customWidth="1"/>
    <col min="2279" max="2279" width="4.28515625" customWidth="1"/>
    <col min="2280" max="2280" width="4" customWidth="1"/>
    <col min="2281" max="2281" width="4.140625" customWidth="1"/>
    <col min="2282" max="2282" width="4.28515625" customWidth="1"/>
    <col min="2283" max="2284" width="4.140625" customWidth="1"/>
    <col min="2285" max="2286" width="4.28515625" customWidth="1"/>
    <col min="2287" max="2299" width="3.42578125" customWidth="1"/>
    <col min="2300" max="2300" width="8.42578125" customWidth="1"/>
    <col min="2302" max="2302" width="11.5703125" customWidth="1"/>
    <col min="2504" max="2504" width="37.7109375" customWidth="1"/>
    <col min="2505" max="2505" width="7.28515625" customWidth="1"/>
    <col min="2506" max="2506" width="16.5703125" customWidth="1"/>
    <col min="2507" max="2507" width="7.5703125" customWidth="1"/>
    <col min="2508" max="2512" width="3.42578125" customWidth="1"/>
    <col min="2513" max="2513" width="4" customWidth="1"/>
    <col min="2514" max="2518" width="3.42578125" customWidth="1"/>
    <col min="2519" max="2519" width="3.7109375" customWidth="1"/>
    <col min="2520" max="2520" width="3.42578125" customWidth="1"/>
    <col min="2521" max="2521" width="4.140625" customWidth="1"/>
    <col min="2522" max="2522" width="4" customWidth="1"/>
    <col min="2523" max="2523" width="4.42578125" customWidth="1"/>
    <col min="2524" max="2524" width="3.85546875" customWidth="1"/>
    <col min="2525" max="2525" width="4.42578125" customWidth="1"/>
    <col min="2526" max="2526" width="4.28515625" customWidth="1"/>
    <col min="2527" max="2527" width="3.42578125" customWidth="1"/>
    <col min="2528" max="2529" width="4" customWidth="1"/>
    <col min="2530" max="2530" width="4.28515625" customWidth="1"/>
    <col min="2531" max="2531" width="4.140625" customWidth="1"/>
    <col min="2532" max="2532" width="3.85546875" customWidth="1"/>
    <col min="2533" max="2534" width="4" customWidth="1"/>
    <col min="2535" max="2535" width="4.28515625" customWidth="1"/>
    <col min="2536" max="2536" width="4" customWidth="1"/>
    <col min="2537" max="2537" width="4.140625" customWidth="1"/>
    <col min="2538" max="2538" width="4.28515625" customWidth="1"/>
    <col min="2539" max="2540" width="4.140625" customWidth="1"/>
    <col min="2541" max="2542" width="4.28515625" customWidth="1"/>
    <col min="2543" max="2555" width="3.42578125" customWidth="1"/>
    <col min="2556" max="2556" width="8.42578125" customWidth="1"/>
    <col min="2558" max="2558" width="11.5703125" customWidth="1"/>
    <col min="2760" max="2760" width="37.7109375" customWidth="1"/>
    <col min="2761" max="2761" width="7.28515625" customWidth="1"/>
    <col min="2762" max="2762" width="16.5703125" customWidth="1"/>
    <col min="2763" max="2763" width="7.5703125" customWidth="1"/>
    <col min="2764" max="2768" width="3.42578125" customWidth="1"/>
    <col min="2769" max="2769" width="4" customWidth="1"/>
    <col min="2770" max="2774" width="3.42578125" customWidth="1"/>
    <col min="2775" max="2775" width="3.7109375" customWidth="1"/>
    <col min="2776" max="2776" width="3.42578125" customWidth="1"/>
    <col min="2777" max="2777" width="4.140625" customWidth="1"/>
    <col min="2778" max="2778" width="4" customWidth="1"/>
    <col min="2779" max="2779" width="4.42578125" customWidth="1"/>
    <col min="2780" max="2780" width="3.85546875" customWidth="1"/>
    <col min="2781" max="2781" width="4.42578125" customWidth="1"/>
    <col min="2782" max="2782" width="4.28515625" customWidth="1"/>
    <col min="2783" max="2783" width="3.42578125" customWidth="1"/>
    <col min="2784" max="2785" width="4" customWidth="1"/>
    <col min="2786" max="2786" width="4.28515625" customWidth="1"/>
    <col min="2787" max="2787" width="4.140625" customWidth="1"/>
    <col min="2788" max="2788" width="3.85546875" customWidth="1"/>
    <col min="2789" max="2790" width="4" customWidth="1"/>
    <col min="2791" max="2791" width="4.28515625" customWidth="1"/>
    <col min="2792" max="2792" width="4" customWidth="1"/>
    <col min="2793" max="2793" width="4.140625" customWidth="1"/>
    <col min="2794" max="2794" width="4.28515625" customWidth="1"/>
    <col min="2795" max="2796" width="4.140625" customWidth="1"/>
    <col min="2797" max="2798" width="4.28515625" customWidth="1"/>
    <col min="2799" max="2811" width="3.42578125" customWidth="1"/>
    <col min="2812" max="2812" width="8.42578125" customWidth="1"/>
    <col min="2814" max="2814" width="11.5703125" customWidth="1"/>
    <col min="3016" max="3016" width="37.7109375" customWidth="1"/>
    <col min="3017" max="3017" width="7.28515625" customWidth="1"/>
    <col min="3018" max="3018" width="16.5703125" customWidth="1"/>
    <col min="3019" max="3019" width="7.5703125" customWidth="1"/>
    <col min="3020" max="3024" width="3.42578125" customWidth="1"/>
    <col min="3025" max="3025" width="4" customWidth="1"/>
    <col min="3026" max="3030" width="3.42578125" customWidth="1"/>
    <col min="3031" max="3031" width="3.7109375" customWidth="1"/>
    <col min="3032" max="3032" width="3.42578125" customWidth="1"/>
    <col min="3033" max="3033" width="4.140625" customWidth="1"/>
    <col min="3034" max="3034" width="4" customWidth="1"/>
    <col min="3035" max="3035" width="4.42578125" customWidth="1"/>
    <col min="3036" max="3036" width="3.85546875" customWidth="1"/>
    <col min="3037" max="3037" width="4.42578125" customWidth="1"/>
    <col min="3038" max="3038" width="4.28515625" customWidth="1"/>
    <col min="3039" max="3039" width="3.42578125" customWidth="1"/>
    <col min="3040" max="3041" width="4" customWidth="1"/>
    <col min="3042" max="3042" width="4.28515625" customWidth="1"/>
    <col min="3043" max="3043" width="4.140625" customWidth="1"/>
    <col min="3044" max="3044" width="3.85546875" customWidth="1"/>
    <col min="3045" max="3046" width="4" customWidth="1"/>
    <col min="3047" max="3047" width="4.28515625" customWidth="1"/>
    <col min="3048" max="3048" width="4" customWidth="1"/>
    <col min="3049" max="3049" width="4.140625" customWidth="1"/>
    <col min="3050" max="3050" width="4.28515625" customWidth="1"/>
    <col min="3051" max="3052" width="4.140625" customWidth="1"/>
    <col min="3053" max="3054" width="4.28515625" customWidth="1"/>
    <col min="3055" max="3067" width="3.42578125" customWidth="1"/>
    <col min="3068" max="3068" width="8.42578125" customWidth="1"/>
    <col min="3070" max="3070" width="11.5703125" customWidth="1"/>
    <col min="3272" max="3272" width="37.7109375" customWidth="1"/>
    <col min="3273" max="3273" width="7.28515625" customWidth="1"/>
    <col min="3274" max="3274" width="16.5703125" customWidth="1"/>
    <col min="3275" max="3275" width="7.5703125" customWidth="1"/>
    <col min="3276" max="3280" width="3.42578125" customWidth="1"/>
    <col min="3281" max="3281" width="4" customWidth="1"/>
    <col min="3282" max="3286" width="3.42578125" customWidth="1"/>
    <col min="3287" max="3287" width="3.7109375" customWidth="1"/>
    <col min="3288" max="3288" width="3.42578125" customWidth="1"/>
    <col min="3289" max="3289" width="4.140625" customWidth="1"/>
    <col min="3290" max="3290" width="4" customWidth="1"/>
    <col min="3291" max="3291" width="4.42578125" customWidth="1"/>
    <col min="3292" max="3292" width="3.85546875" customWidth="1"/>
    <col min="3293" max="3293" width="4.42578125" customWidth="1"/>
    <col min="3294" max="3294" width="4.28515625" customWidth="1"/>
    <col min="3295" max="3295" width="3.42578125" customWidth="1"/>
    <col min="3296" max="3297" width="4" customWidth="1"/>
    <col min="3298" max="3298" width="4.28515625" customWidth="1"/>
    <col min="3299" max="3299" width="4.140625" customWidth="1"/>
    <col min="3300" max="3300" width="3.85546875" customWidth="1"/>
    <col min="3301" max="3302" width="4" customWidth="1"/>
    <col min="3303" max="3303" width="4.28515625" customWidth="1"/>
    <col min="3304" max="3304" width="4" customWidth="1"/>
    <col min="3305" max="3305" width="4.140625" customWidth="1"/>
    <col min="3306" max="3306" width="4.28515625" customWidth="1"/>
    <col min="3307" max="3308" width="4.140625" customWidth="1"/>
    <col min="3309" max="3310" width="4.28515625" customWidth="1"/>
    <col min="3311" max="3323" width="3.42578125" customWidth="1"/>
    <col min="3324" max="3324" width="8.42578125" customWidth="1"/>
    <col min="3326" max="3326" width="11.5703125" customWidth="1"/>
    <col min="3528" max="3528" width="37.7109375" customWidth="1"/>
    <col min="3529" max="3529" width="7.28515625" customWidth="1"/>
    <col min="3530" max="3530" width="16.5703125" customWidth="1"/>
    <col min="3531" max="3531" width="7.5703125" customWidth="1"/>
    <col min="3532" max="3536" width="3.42578125" customWidth="1"/>
    <col min="3537" max="3537" width="4" customWidth="1"/>
    <col min="3538" max="3542" width="3.42578125" customWidth="1"/>
    <col min="3543" max="3543" width="3.7109375" customWidth="1"/>
    <col min="3544" max="3544" width="3.42578125" customWidth="1"/>
    <col min="3545" max="3545" width="4.140625" customWidth="1"/>
    <col min="3546" max="3546" width="4" customWidth="1"/>
    <col min="3547" max="3547" width="4.42578125" customWidth="1"/>
    <col min="3548" max="3548" width="3.85546875" customWidth="1"/>
    <col min="3549" max="3549" width="4.42578125" customWidth="1"/>
    <col min="3550" max="3550" width="4.28515625" customWidth="1"/>
    <col min="3551" max="3551" width="3.42578125" customWidth="1"/>
    <col min="3552" max="3553" width="4" customWidth="1"/>
    <col min="3554" max="3554" width="4.28515625" customWidth="1"/>
    <col min="3555" max="3555" width="4.140625" customWidth="1"/>
    <col min="3556" max="3556" width="3.85546875" customWidth="1"/>
    <col min="3557" max="3558" width="4" customWidth="1"/>
    <col min="3559" max="3559" width="4.28515625" customWidth="1"/>
    <col min="3560" max="3560" width="4" customWidth="1"/>
    <col min="3561" max="3561" width="4.140625" customWidth="1"/>
    <col min="3562" max="3562" width="4.28515625" customWidth="1"/>
    <col min="3563" max="3564" width="4.140625" customWidth="1"/>
    <col min="3565" max="3566" width="4.28515625" customWidth="1"/>
    <col min="3567" max="3579" width="3.42578125" customWidth="1"/>
    <col min="3580" max="3580" width="8.42578125" customWidth="1"/>
    <col min="3582" max="3582" width="11.5703125" customWidth="1"/>
    <col min="3784" max="3784" width="37.7109375" customWidth="1"/>
    <col min="3785" max="3785" width="7.28515625" customWidth="1"/>
    <col min="3786" max="3786" width="16.5703125" customWidth="1"/>
    <col min="3787" max="3787" width="7.5703125" customWidth="1"/>
    <col min="3788" max="3792" width="3.42578125" customWidth="1"/>
    <col min="3793" max="3793" width="4" customWidth="1"/>
    <col min="3794" max="3798" width="3.42578125" customWidth="1"/>
    <col min="3799" max="3799" width="3.7109375" customWidth="1"/>
    <col min="3800" max="3800" width="3.42578125" customWidth="1"/>
    <col min="3801" max="3801" width="4.140625" customWidth="1"/>
    <col min="3802" max="3802" width="4" customWidth="1"/>
    <col min="3803" max="3803" width="4.42578125" customWidth="1"/>
    <col min="3804" max="3804" width="3.85546875" customWidth="1"/>
    <col min="3805" max="3805" width="4.42578125" customWidth="1"/>
    <col min="3806" max="3806" width="4.28515625" customWidth="1"/>
    <col min="3807" max="3807" width="3.42578125" customWidth="1"/>
    <col min="3808" max="3809" width="4" customWidth="1"/>
    <col min="3810" max="3810" width="4.28515625" customWidth="1"/>
    <col min="3811" max="3811" width="4.140625" customWidth="1"/>
    <col min="3812" max="3812" width="3.85546875" customWidth="1"/>
    <col min="3813" max="3814" width="4" customWidth="1"/>
    <col min="3815" max="3815" width="4.28515625" customWidth="1"/>
    <col min="3816" max="3816" width="4" customWidth="1"/>
    <col min="3817" max="3817" width="4.140625" customWidth="1"/>
    <col min="3818" max="3818" width="4.28515625" customWidth="1"/>
    <col min="3819" max="3820" width="4.140625" customWidth="1"/>
    <col min="3821" max="3822" width="4.28515625" customWidth="1"/>
    <col min="3823" max="3835" width="3.42578125" customWidth="1"/>
    <col min="3836" max="3836" width="8.42578125" customWidth="1"/>
    <col min="3838" max="3838" width="11.5703125" customWidth="1"/>
    <col min="4040" max="4040" width="37.7109375" customWidth="1"/>
    <col min="4041" max="4041" width="7.28515625" customWidth="1"/>
    <col min="4042" max="4042" width="16.5703125" customWidth="1"/>
    <col min="4043" max="4043" width="7.5703125" customWidth="1"/>
    <col min="4044" max="4048" width="3.42578125" customWidth="1"/>
    <col min="4049" max="4049" width="4" customWidth="1"/>
    <col min="4050" max="4054" width="3.42578125" customWidth="1"/>
    <col min="4055" max="4055" width="3.7109375" customWidth="1"/>
    <col min="4056" max="4056" width="3.42578125" customWidth="1"/>
    <col min="4057" max="4057" width="4.140625" customWidth="1"/>
    <col min="4058" max="4058" width="4" customWidth="1"/>
    <col min="4059" max="4059" width="4.42578125" customWidth="1"/>
    <col min="4060" max="4060" width="3.85546875" customWidth="1"/>
    <col min="4061" max="4061" width="4.42578125" customWidth="1"/>
    <col min="4062" max="4062" width="4.28515625" customWidth="1"/>
    <col min="4063" max="4063" width="3.42578125" customWidth="1"/>
    <col min="4064" max="4065" width="4" customWidth="1"/>
    <col min="4066" max="4066" width="4.28515625" customWidth="1"/>
    <col min="4067" max="4067" width="4.140625" customWidth="1"/>
    <col min="4068" max="4068" width="3.85546875" customWidth="1"/>
    <col min="4069" max="4070" width="4" customWidth="1"/>
    <col min="4071" max="4071" width="4.28515625" customWidth="1"/>
    <col min="4072" max="4072" width="4" customWidth="1"/>
    <col min="4073" max="4073" width="4.140625" customWidth="1"/>
    <col min="4074" max="4074" width="4.28515625" customWidth="1"/>
    <col min="4075" max="4076" width="4.140625" customWidth="1"/>
    <col min="4077" max="4078" width="4.28515625" customWidth="1"/>
    <col min="4079" max="4091" width="3.42578125" customWidth="1"/>
    <col min="4092" max="4092" width="8.42578125" customWidth="1"/>
    <col min="4094" max="4094" width="11.5703125" customWidth="1"/>
    <col min="4296" max="4296" width="37.7109375" customWidth="1"/>
    <col min="4297" max="4297" width="7.28515625" customWidth="1"/>
    <col min="4298" max="4298" width="16.5703125" customWidth="1"/>
    <col min="4299" max="4299" width="7.5703125" customWidth="1"/>
    <col min="4300" max="4304" width="3.42578125" customWidth="1"/>
    <col min="4305" max="4305" width="4" customWidth="1"/>
    <col min="4306" max="4310" width="3.42578125" customWidth="1"/>
    <col min="4311" max="4311" width="3.7109375" customWidth="1"/>
    <col min="4312" max="4312" width="3.42578125" customWidth="1"/>
    <col min="4313" max="4313" width="4.140625" customWidth="1"/>
    <col min="4314" max="4314" width="4" customWidth="1"/>
    <col min="4315" max="4315" width="4.42578125" customWidth="1"/>
    <col min="4316" max="4316" width="3.85546875" customWidth="1"/>
    <col min="4317" max="4317" width="4.42578125" customWidth="1"/>
    <col min="4318" max="4318" width="4.28515625" customWidth="1"/>
    <col min="4319" max="4319" width="3.42578125" customWidth="1"/>
    <col min="4320" max="4321" width="4" customWidth="1"/>
    <col min="4322" max="4322" width="4.28515625" customWidth="1"/>
    <col min="4323" max="4323" width="4.140625" customWidth="1"/>
    <col min="4324" max="4324" width="3.85546875" customWidth="1"/>
    <col min="4325" max="4326" width="4" customWidth="1"/>
    <col min="4327" max="4327" width="4.28515625" customWidth="1"/>
    <col min="4328" max="4328" width="4" customWidth="1"/>
    <col min="4329" max="4329" width="4.140625" customWidth="1"/>
    <col min="4330" max="4330" width="4.28515625" customWidth="1"/>
    <col min="4331" max="4332" width="4.140625" customWidth="1"/>
    <col min="4333" max="4334" width="4.28515625" customWidth="1"/>
    <col min="4335" max="4347" width="3.42578125" customWidth="1"/>
    <col min="4348" max="4348" width="8.42578125" customWidth="1"/>
    <col min="4350" max="4350" width="11.5703125" customWidth="1"/>
    <col min="4552" max="4552" width="37.7109375" customWidth="1"/>
    <col min="4553" max="4553" width="7.28515625" customWidth="1"/>
    <col min="4554" max="4554" width="16.5703125" customWidth="1"/>
    <col min="4555" max="4555" width="7.5703125" customWidth="1"/>
    <col min="4556" max="4560" width="3.42578125" customWidth="1"/>
    <col min="4561" max="4561" width="4" customWidth="1"/>
    <col min="4562" max="4566" width="3.42578125" customWidth="1"/>
    <col min="4567" max="4567" width="3.7109375" customWidth="1"/>
    <col min="4568" max="4568" width="3.42578125" customWidth="1"/>
    <col min="4569" max="4569" width="4.140625" customWidth="1"/>
    <col min="4570" max="4570" width="4" customWidth="1"/>
    <col min="4571" max="4571" width="4.42578125" customWidth="1"/>
    <col min="4572" max="4572" width="3.85546875" customWidth="1"/>
    <col min="4573" max="4573" width="4.42578125" customWidth="1"/>
    <col min="4574" max="4574" width="4.28515625" customWidth="1"/>
    <col min="4575" max="4575" width="3.42578125" customWidth="1"/>
    <col min="4576" max="4577" width="4" customWidth="1"/>
    <col min="4578" max="4578" width="4.28515625" customWidth="1"/>
    <col min="4579" max="4579" width="4.140625" customWidth="1"/>
    <col min="4580" max="4580" width="3.85546875" customWidth="1"/>
    <col min="4581" max="4582" width="4" customWidth="1"/>
    <col min="4583" max="4583" width="4.28515625" customWidth="1"/>
    <col min="4584" max="4584" width="4" customWidth="1"/>
    <col min="4585" max="4585" width="4.140625" customWidth="1"/>
    <col min="4586" max="4586" width="4.28515625" customWidth="1"/>
    <col min="4587" max="4588" width="4.140625" customWidth="1"/>
    <col min="4589" max="4590" width="4.28515625" customWidth="1"/>
    <col min="4591" max="4603" width="3.42578125" customWidth="1"/>
    <col min="4604" max="4604" width="8.42578125" customWidth="1"/>
    <col min="4606" max="4606" width="11.5703125" customWidth="1"/>
    <col min="4808" max="4808" width="37.7109375" customWidth="1"/>
    <col min="4809" max="4809" width="7.28515625" customWidth="1"/>
    <col min="4810" max="4810" width="16.5703125" customWidth="1"/>
    <col min="4811" max="4811" width="7.5703125" customWidth="1"/>
    <col min="4812" max="4816" width="3.42578125" customWidth="1"/>
    <col min="4817" max="4817" width="4" customWidth="1"/>
    <col min="4818" max="4822" width="3.42578125" customWidth="1"/>
    <col min="4823" max="4823" width="3.7109375" customWidth="1"/>
    <col min="4824" max="4824" width="3.42578125" customWidth="1"/>
    <col min="4825" max="4825" width="4.140625" customWidth="1"/>
    <col min="4826" max="4826" width="4" customWidth="1"/>
    <col min="4827" max="4827" width="4.42578125" customWidth="1"/>
    <col min="4828" max="4828" width="3.85546875" customWidth="1"/>
    <col min="4829" max="4829" width="4.42578125" customWidth="1"/>
    <col min="4830" max="4830" width="4.28515625" customWidth="1"/>
    <col min="4831" max="4831" width="3.42578125" customWidth="1"/>
    <col min="4832" max="4833" width="4" customWidth="1"/>
    <col min="4834" max="4834" width="4.28515625" customWidth="1"/>
    <col min="4835" max="4835" width="4.140625" customWidth="1"/>
    <col min="4836" max="4836" width="3.85546875" customWidth="1"/>
    <col min="4837" max="4838" width="4" customWidth="1"/>
    <col min="4839" max="4839" width="4.28515625" customWidth="1"/>
    <col min="4840" max="4840" width="4" customWidth="1"/>
    <col min="4841" max="4841" width="4.140625" customWidth="1"/>
    <col min="4842" max="4842" width="4.28515625" customWidth="1"/>
    <col min="4843" max="4844" width="4.140625" customWidth="1"/>
    <col min="4845" max="4846" width="4.28515625" customWidth="1"/>
    <col min="4847" max="4859" width="3.42578125" customWidth="1"/>
    <col min="4860" max="4860" width="8.42578125" customWidth="1"/>
    <col min="4862" max="4862" width="11.5703125" customWidth="1"/>
    <col min="5064" max="5064" width="37.7109375" customWidth="1"/>
    <col min="5065" max="5065" width="7.28515625" customWidth="1"/>
    <col min="5066" max="5066" width="16.5703125" customWidth="1"/>
    <col min="5067" max="5067" width="7.5703125" customWidth="1"/>
    <col min="5068" max="5072" width="3.42578125" customWidth="1"/>
    <col min="5073" max="5073" width="4" customWidth="1"/>
    <col min="5074" max="5078" width="3.42578125" customWidth="1"/>
    <col min="5079" max="5079" width="3.7109375" customWidth="1"/>
    <col min="5080" max="5080" width="3.42578125" customWidth="1"/>
    <col min="5081" max="5081" width="4.140625" customWidth="1"/>
    <col min="5082" max="5082" width="4" customWidth="1"/>
    <col min="5083" max="5083" width="4.42578125" customWidth="1"/>
    <col min="5084" max="5084" width="3.85546875" customWidth="1"/>
    <col min="5085" max="5085" width="4.42578125" customWidth="1"/>
    <col min="5086" max="5086" width="4.28515625" customWidth="1"/>
    <col min="5087" max="5087" width="3.42578125" customWidth="1"/>
    <col min="5088" max="5089" width="4" customWidth="1"/>
    <col min="5090" max="5090" width="4.28515625" customWidth="1"/>
    <col min="5091" max="5091" width="4.140625" customWidth="1"/>
    <col min="5092" max="5092" width="3.85546875" customWidth="1"/>
    <col min="5093" max="5094" width="4" customWidth="1"/>
    <col min="5095" max="5095" width="4.28515625" customWidth="1"/>
    <col min="5096" max="5096" width="4" customWidth="1"/>
    <col min="5097" max="5097" width="4.140625" customWidth="1"/>
    <col min="5098" max="5098" width="4.28515625" customWidth="1"/>
    <col min="5099" max="5100" width="4.140625" customWidth="1"/>
    <col min="5101" max="5102" width="4.28515625" customWidth="1"/>
    <col min="5103" max="5115" width="3.42578125" customWidth="1"/>
    <col min="5116" max="5116" width="8.42578125" customWidth="1"/>
    <col min="5118" max="5118" width="11.5703125" customWidth="1"/>
    <col min="5320" max="5320" width="37.7109375" customWidth="1"/>
    <col min="5321" max="5321" width="7.28515625" customWidth="1"/>
    <col min="5322" max="5322" width="16.5703125" customWidth="1"/>
    <col min="5323" max="5323" width="7.5703125" customWidth="1"/>
    <col min="5324" max="5328" width="3.42578125" customWidth="1"/>
    <col min="5329" max="5329" width="4" customWidth="1"/>
    <col min="5330" max="5334" width="3.42578125" customWidth="1"/>
    <col min="5335" max="5335" width="3.7109375" customWidth="1"/>
    <col min="5336" max="5336" width="3.42578125" customWidth="1"/>
    <col min="5337" max="5337" width="4.140625" customWidth="1"/>
    <col min="5338" max="5338" width="4" customWidth="1"/>
    <col min="5339" max="5339" width="4.42578125" customWidth="1"/>
    <col min="5340" max="5340" width="3.85546875" customWidth="1"/>
    <col min="5341" max="5341" width="4.42578125" customWidth="1"/>
    <col min="5342" max="5342" width="4.28515625" customWidth="1"/>
    <col min="5343" max="5343" width="3.42578125" customWidth="1"/>
    <col min="5344" max="5345" width="4" customWidth="1"/>
    <col min="5346" max="5346" width="4.28515625" customWidth="1"/>
    <col min="5347" max="5347" width="4.140625" customWidth="1"/>
    <col min="5348" max="5348" width="3.85546875" customWidth="1"/>
    <col min="5349" max="5350" width="4" customWidth="1"/>
    <col min="5351" max="5351" width="4.28515625" customWidth="1"/>
    <col min="5352" max="5352" width="4" customWidth="1"/>
    <col min="5353" max="5353" width="4.140625" customWidth="1"/>
    <col min="5354" max="5354" width="4.28515625" customWidth="1"/>
    <col min="5355" max="5356" width="4.140625" customWidth="1"/>
    <col min="5357" max="5358" width="4.28515625" customWidth="1"/>
    <col min="5359" max="5371" width="3.42578125" customWidth="1"/>
    <col min="5372" max="5372" width="8.42578125" customWidth="1"/>
    <col min="5374" max="5374" width="11.5703125" customWidth="1"/>
    <col min="5576" max="5576" width="37.7109375" customWidth="1"/>
    <col min="5577" max="5577" width="7.28515625" customWidth="1"/>
    <col min="5578" max="5578" width="16.5703125" customWidth="1"/>
    <col min="5579" max="5579" width="7.5703125" customWidth="1"/>
    <col min="5580" max="5584" width="3.42578125" customWidth="1"/>
    <col min="5585" max="5585" width="4" customWidth="1"/>
    <col min="5586" max="5590" width="3.42578125" customWidth="1"/>
    <col min="5591" max="5591" width="3.7109375" customWidth="1"/>
    <col min="5592" max="5592" width="3.42578125" customWidth="1"/>
    <col min="5593" max="5593" width="4.140625" customWidth="1"/>
    <col min="5594" max="5594" width="4" customWidth="1"/>
    <col min="5595" max="5595" width="4.42578125" customWidth="1"/>
    <col min="5596" max="5596" width="3.85546875" customWidth="1"/>
    <col min="5597" max="5597" width="4.42578125" customWidth="1"/>
    <col min="5598" max="5598" width="4.28515625" customWidth="1"/>
    <col min="5599" max="5599" width="3.42578125" customWidth="1"/>
    <col min="5600" max="5601" width="4" customWidth="1"/>
    <col min="5602" max="5602" width="4.28515625" customWidth="1"/>
    <col min="5603" max="5603" width="4.140625" customWidth="1"/>
    <col min="5604" max="5604" width="3.85546875" customWidth="1"/>
    <col min="5605" max="5606" width="4" customWidth="1"/>
    <col min="5607" max="5607" width="4.28515625" customWidth="1"/>
    <col min="5608" max="5608" width="4" customWidth="1"/>
    <col min="5609" max="5609" width="4.140625" customWidth="1"/>
    <col min="5610" max="5610" width="4.28515625" customWidth="1"/>
    <col min="5611" max="5612" width="4.140625" customWidth="1"/>
    <col min="5613" max="5614" width="4.28515625" customWidth="1"/>
    <col min="5615" max="5627" width="3.42578125" customWidth="1"/>
    <col min="5628" max="5628" width="8.42578125" customWidth="1"/>
    <col min="5630" max="5630" width="11.5703125" customWidth="1"/>
    <col min="5832" max="5832" width="37.7109375" customWidth="1"/>
    <col min="5833" max="5833" width="7.28515625" customWidth="1"/>
    <col min="5834" max="5834" width="16.5703125" customWidth="1"/>
    <col min="5835" max="5835" width="7.5703125" customWidth="1"/>
    <col min="5836" max="5840" width="3.42578125" customWidth="1"/>
    <col min="5841" max="5841" width="4" customWidth="1"/>
    <col min="5842" max="5846" width="3.42578125" customWidth="1"/>
    <col min="5847" max="5847" width="3.7109375" customWidth="1"/>
    <col min="5848" max="5848" width="3.42578125" customWidth="1"/>
    <col min="5849" max="5849" width="4.140625" customWidth="1"/>
    <col min="5850" max="5850" width="4" customWidth="1"/>
    <col min="5851" max="5851" width="4.42578125" customWidth="1"/>
    <col min="5852" max="5852" width="3.85546875" customWidth="1"/>
    <col min="5853" max="5853" width="4.42578125" customWidth="1"/>
    <col min="5854" max="5854" width="4.28515625" customWidth="1"/>
    <col min="5855" max="5855" width="3.42578125" customWidth="1"/>
    <col min="5856" max="5857" width="4" customWidth="1"/>
    <col min="5858" max="5858" width="4.28515625" customWidth="1"/>
    <col min="5859" max="5859" width="4.140625" customWidth="1"/>
    <col min="5860" max="5860" width="3.85546875" customWidth="1"/>
    <col min="5861" max="5862" width="4" customWidth="1"/>
    <col min="5863" max="5863" width="4.28515625" customWidth="1"/>
    <col min="5864" max="5864" width="4" customWidth="1"/>
    <col min="5865" max="5865" width="4.140625" customWidth="1"/>
    <col min="5866" max="5866" width="4.28515625" customWidth="1"/>
    <col min="5867" max="5868" width="4.140625" customWidth="1"/>
    <col min="5869" max="5870" width="4.28515625" customWidth="1"/>
    <col min="5871" max="5883" width="3.42578125" customWidth="1"/>
    <col min="5884" max="5884" width="8.42578125" customWidth="1"/>
    <col min="5886" max="5886" width="11.5703125" customWidth="1"/>
    <col min="6088" max="6088" width="37.7109375" customWidth="1"/>
    <col min="6089" max="6089" width="7.28515625" customWidth="1"/>
    <col min="6090" max="6090" width="16.5703125" customWidth="1"/>
    <col min="6091" max="6091" width="7.5703125" customWidth="1"/>
    <col min="6092" max="6096" width="3.42578125" customWidth="1"/>
    <col min="6097" max="6097" width="4" customWidth="1"/>
    <col min="6098" max="6102" width="3.42578125" customWidth="1"/>
    <col min="6103" max="6103" width="3.7109375" customWidth="1"/>
    <col min="6104" max="6104" width="3.42578125" customWidth="1"/>
    <col min="6105" max="6105" width="4.140625" customWidth="1"/>
    <col min="6106" max="6106" width="4" customWidth="1"/>
    <col min="6107" max="6107" width="4.42578125" customWidth="1"/>
    <col min="6108" max="6108" width="3.85546875" customWidth="1"/>
    <col min="6109" max="6109" width="4.42578125" customWidth="1"/>
    <col min="6110" max="6110" width="4.28515625" customWidth="1"/>
    <col min="6111" max="6111" width="3.42578125" customWidth="1"/>
    <col min="6112" max="6113" width="4" customWidth="1"/>
    <col min="6114" max="6114" width="4.28515625" customWidth="1"/>
    <col min="6115" max="6115" width="4.140625" customWidth="1"/>
    <col min="6116" max="6116" width="3.85546875" customWidth="1"/>
    <col min="6117" max="6118" width="4" customWidth="1"/>
    <col min="6119" max="6119" width="4.28515625" customWidth="1"/>
    <col min="6120" max="6120" width="4" customWidth="1"/>
    <col min="6121" max="6121" width="4.140625" customWidth="1"/>
    <col min="6122" max="6122" width="4.28515625" customWidth="1"/>
    <col min="6123" max="6124" width="4.140625" customWidth="1"/>
    <col min="6125" max="6126" width="4.28515625" customWidth="1"/>
    <col min="6127" max="6139" width="3.42578125" customWidth="1"/>
    <col min="6140" max="6140" width="8.42578125" customWidth="1"/>
    <col min="6142" max="6142" width="11.5703125" customWidth="1"/>
    <col min="6344" max="6344" width="37.7109375" customWidth="1"/>
    <col min="6345" max="6345" width="7.28515625" customWidth="1"/>
    <col min="6346" max="6346" width="16.5703125" customWidth="1"/>
    <col min="6347" max="6347" width="7.5703125" customWidth="1"/>
    <col min="6348" max="6352" width="3.42578125" customWidth="1"/>
    <col min="6353" max="6353" width="4" customWidth="1"/>
    <col min="6354" max="6358" width="3.42578125" customWidth="1"/>
    <col min="6359" max="6359" width="3.7109375" customWidth="1"/>
    <col min="6360" max="6360" width="3.42578125" customWidth="1"/>
    <col min="6361" max="6361" width="4.140625" customWidth="1"/>
    <col min="6362" max="6362" width="4" customWidth="1"/>
    <col min="6363" max="6363" width="4.42578125" customWidth="1"/>
    <col min="6364" max="6364" width="3.85546875" customWidth="1"/>
    <col min="6365" max="6365" width="4.42578125" customWidth="1"/>
    <col min="6366" max="6366" width="4.28515625" customWidth="1"/>
    <col min="6367" max="6367" width="3.42578125" customWidth="1"/>
    <col min="6368" max="6369" width="4" customWidth="1"/>
    <col min="6370" max="6370" width="4.28515625" customWidth="1"/>
    <col min="6371" max="6371" width="4.140625" customWidth="1"/>
    <col min="6372" max="6372" width="3.85546875" customWidth="1"/>
    <col min="6373" max="6374" width="4" customWidth="1"/>
    <col min="6375" max="6375" width="4.28515625" customWidth="1"/>
    <col min="6376" max="6376" width="4" customWidth="1"/>
    <col min="6377" max="6377" width="4.140625" customWidth="1"/>
    <col min="6378" max="6378" width="4.28515625" customWidth="1"/>
    <col min="6379" max="6380" width="4.140625" customWidth="1"/>
    <col min="6381" max="6382" width="4.28515625" customWidth="1"/>
    <col min="6383" max="6395" width="3.42578125" customWidth="1"/>
    <col min="6396" max="6396" width="8.42578125" customWidth="1"/>
    <col min="6398" max="6398" width="11.5703125" customWidth="1"/>
    <col min="6600" max="6600" width="37.7109375" customWidth="1"/>
    <col min="6601" max="6601" width="7.28515625" customWidth="1"/>
    <col min="6602" max="6602" width="16.5703125" customWidth="1"/>
    <col min="6603" max="6603" width="7.5703125" customWidth="1"/>
    <col min="6604" max="6608" width="3.42578125" customWidth="1"/>
    <col min="6609" max="6609" width="4" customWidth="1"/>
    <col min="6610" max="6614" width="3.42578125" customWidth="1"/>
    <col min="6615" max="6615" width="3.7109375" customWidth="1"/>
    <col min="6616" max="6616" width="3.42578125" customWidth="1"/>
    <col min="6617" max="6617" width="4.140625" customWidth="1"/>
    <col min="6618" max="6618" width="4" customWidth="1"/>
    <col min="6619" max="6619" width="4.42578125" customWidth="1"/>
    <col min="6620" max="6620" width="3.85546875" customWidth="1"/>
    <col min="6621" max="6621" width="4.42578125" customWidth="1"/>
    <col min="6622" max="6622" width="4.28515625" customWidth="1"/>
    <col min="6623" max="6623" width="3.42578125" customWidth="1"/>
    <col min="6624" max="6625" width="4" customWidth="1"/>
    <col min="6626" max="6626" width="4.28515625" customWidth="1"/>
    <col min="6627" max="6627" width="4.140625" customWidth="1"/>
    <col min="6628" max="6628" width="3.85546875" customWidth="1"/>
    <col min="6629" max="6630" width="4" customWidth="1"/>
    <col min="6631" max="6631" width="4.28515625" customWidth="1"/>
    <col min="6632" max="6632" width="4" customWidth="1"/>
    <col min="6633" max="6633" width="4.140625" customWidth="1"/>
    <col min="6634" max="6634" width="4.28515625" customWidth="1"/>
    <col min="6635" max="6636" width="4.140625" customWidth="1"/>
    <col min="6637" max="6638" width="4.28515625" customWidth="1"/>
    <col min="6639" max="6651" width="3.42578125" customWidth="1"/>
    <col min="6652" max="6652" width="8.42578125" customWidth="1"/>
    <col min="6654" max="6654" width="11.5703125" customWidth="1"/>
    <col min="6856" max="6856" width="37.7109375" customWidth="1"/>
    <col min="6857" max="6857" width="7.28515625" customWidth="1"/>
    <col min="6858" max="6858" width="16.5703125" customWidth="1"/>
    <col min="6859" max="6859" width="7.5703125" customWidth="1"/>
    <col min="6860" max="6864" width="3.42578125" customWidth="1"/>
    <col min="6865" max="6865" width="4" customWidth="1"/>
    <col min="6866" max="6870" width="3.42578125" customWidth="1"/>
    <col min="6871" max="6871" width="3.7109375" customWidth="1"/>
    <col min="6872" max="6872" width="3.42578125" customWidth="1"/>
    <col min="6873" max="6873" width="4.140625" customWidth="1"/>
    <col min="6874" max="6874" width="4" customWidth="1"/>
    <col min="6875" max="6875" width="4.42578125" customWidth="1"/>
    <col min="6876" max="6876" width="3.85546875" customWidth="1"/>
    <col min="6877" max="6877" width="4.42578125" customWidth="1"/>
    <col min="6878" max="6878" width="4.28515625" customWidth="1"/>
    <col min="6879" max="6879" width="3.42578125" customWidth="1"/>
    <col min="6880" max="6881" width="4" customWidth="1"/>
    <col min="6882" max="6882" width="4.28515625" customWidth="1"/>
    <col min="6883" max="6883" width="4.140625" customWidth="1"/>
    <col min="6884" max="6884" width="3.85546875" customWidth="1"/>
    <col min="6885" max="6886" width="4" customWidth="1"/>
    <col min="6887" max="6887" width="4.28515625" customWidth="1"/>
    <col min="6888" max="6888" width="4" customWidth="1"/>
    <col min="6889" max="6889" width="4.140625" customWidth="1"/>
    <col min="6890" max="6890" width="4.28515625" customWidth="1"/>
    <col min="6891" max="6892" width="4.140625" customWidth="1"/>
    <col min="6893" max="6894" width="4.28515625" customWidth="1"/>
    <col min="6895" max="6907" width="3.42578125" customWidth="1"/>
    <col min="6908" max="6908" width="8.42578125" customWidth="1"/>
    <col min="6910" max="6910" width="11.5703125" customWidth="1"/>
    <col min="7112" max="7112" width="37.7109375" customWidth="1"/>
    <col min="7113" max="7113" width="7.28515625" customWidth="1"/>
    <col min="7114" max="7114" width="16.5703125" customWidth="1"/>
    <col min="7115" max="7115" width="7.5703125" customWidth="1"/>
    <col min="7116" max="7120" width="3.42578125" customWidth="1"/>
    <col min="7121" max="7121" width="4" customWidth="1"/>
    <col min="7122" max="7126" width="3.42578125" customWidth="1"/>
    <col min="7127" max="7127" width="3.7109375" customWidth="1"/>
    <col min="7128" max="7128" width="3.42578125" customWidth="1"/>
    <col min="7129" max="7129" width="4.140625" customWidth="1"/>
    <col min="7130" max="7130" width="4" customWidth="1"/>
    <col min="7131" max="7131" width="4.42578125" customWidth="1"/>
    <col min="7132" max="7132" width="3.85546875" customWidth="1"/>
    <col min="7133" max="7133" width="4.42578125" customWidth="1"/>
    <col min="7134" max="7134" width="4.28515625" customWidth="1"/>
    <col min="7135" max="7135" width="3.42578125" customWidth="1"/>
    <col min="7136" max="7137" width="4" customWidth="1"/>
    <col min="7138" max="7138" width="4.28515625" customWidth="1"/>
    <col min="7139" max="7139" width="4.140625" customWidth="1"/>
    <col min="7140" max="7140" width="3.85546875" customWidth="1"/>
    <col min="7141" max="7142" width="4" customWidth="1"/>
    <col min="7143" max="7143" width="4.28515625" customWidth="1"/>
    <col min="7144" max="7144" width="4" customWidth="1"/>
    <col min="7145" max="7145" width="4.140625" customWidth="1"/>
    <col min="7146" max="7146" width="4.28515625" customWidth="1"/>
    <col min="7147" max="7148" width="4.140625" customWidth="1"/>
    <col min="7149" max="7150" width="4.28515625" customWidth="1"/>
    <col min="7151" max="7163" width="3.42578125" customWidth="1"/>
    <col min="7164" max="7164" width="8.42578125" customWidth="1"/>
    <col min="7166" max="7166" width="11.5703125" customWidth="1"/>
    <col min="7368" max="7368" width="37.7109375" customWidth="1"/>
    <col min="7369" max="7369" width="7.28515625" customWidth="1"/>
    <col min="7370" max="7370" width="16.5703125" customWidth="1"/>
    <col min="7371" max="7371" width="7.5703125" customWidth="1"/>
    <col min="7372" max="7376" width="3.42578125" customWidth="1"/>
    <col min="7377" max="7377" width="4" customWidth="1"/>
    <col min="7378" max="7382" width="3.42578125" customWidth="1"/>
    <col min="7383" max="7383" width="3.7109375" customWidth="1"/>
    <col min="7384" max="7384" width="3.42578125" customWidth="1"/>
    <col min="7385" max="7385" width="4.140625" customWidth="1"/>
    <col min="7386" max="7386" width="4" customWidth="1"/>
    <col min="7387" max="7387" width="4.42578125" customWidth="1"/>
    <col min="7388" max="7388" width="3.85546875" customWidth="1"/>
    <col min="7389" max="7389" width="4.42578125" customWidth="1"/>
    <col min="7390" max="7390" width="4.28515625" customWidth="1"/>
    <col min="7391" max="7391" width="3.42578125" customWidth="1"/>
    <col min="7392" max="7393" width="4" customWidth="1"/>
    <col min="7394" max="7394" width="4.28515625" customWidth="1"/>
    <col min="7395" max="7395" width="4.140625" customWidth="1"/>
    <col min="7396" max="7396" width="3.85546875" customWidth="1"/>
    <col min="7397" max="7398" width="4" customWidth="1"/>
    <col min="7399" max="7399" width="4.28515625" customWidth="1"/>
    <col min="7400" max="7400" width="4" customWidth="1"/>
    <col min="7401" max="7401" width="4.140625" customWidth="1"/>
    <col min="7402" max="7402" width="4.28515625" customWidth="1"/>
    <col min="7403" max="7404" width="4.140625" customWidth="1"/>
    <col min="7405" max="7406" width="4.28515625" customWidth="1"/>
    <col min="7407" max="7419" width="3.42578125" customWidth="1"/>
    <col min="7420" max="7420" width="8.42578125" customWidth="1"/>
    <col min="7422" max="7422" width="11.5703125" customWidth="1"/>
    <col min="7624" max="7624" width="37.7109375" customWidth="1"/>
    <col min="7625" max="7625" width="7.28515625" customWidth="1"/>
    <col min="7626" max="7626" width="16.5703125" customWidth="1"/>
    <col min="7627" max="7627" width="7.5703125" customWidth="1"/>
    <col min="7628" max="7632" width="3.42578125" customWidth="1"/>
    <col min="7633" max="7633" width="4" customWidth="1"/>
    <col min="7634" max="7638" width="3.42578125" customWidth="1"/>
    <col min="7639" max="7639" width="3.7109375" customWidth="1"/>
    <col min="7640" max="7640" width="3.42578125" customWidth="1"/>
    <col min="7641" max="7641" width="4.140625" customWidth="1"/>
    <col min="7642" max="7642" width="4" customWidth="1"/>
    <col min="7643" max="7643" width="4.42578125" customWidth="1"/>
    <col min="7644" max="7644" width="3.85546875" customWidth="1"/>
    <col min="7645" max="7645" width="4.42578125" customWidth="1"/>
    <col min="7646" max="7646" width="4.28515625" customWidth="1"/>
    <col min="7647" max="7647" width="3.42578125" customWidth="1"/>
    <col min="7648" max="7649" width="4" customWidth="1"/>
    <col min="7650" max="7650" width="4.28515625" customWidth="1"/>
    <col min="7651" max="7651" width="4.140625" customWidth="1"/>
    <col min="7652" max="7652" width="3.85546875" customWidth="1"/>
    <col min="7653" max="7654" width="4" customWidth="1"/>
    <col min="7655" max="7655" width="4.28515625" customWidth="1"/>
    <col min="7656" max="7656" width="4" customWidth="1"/>
    <col min="7657" max="7657" width="4.140625" customWidth="1"/>
    <col min="7658" max="7658" width="4.28515625" customWidth="1"/>
    <col min="7659" max="7660" width="4.140625" customWidth="1"/>
    <col min="7661" max="7662" width="4.28515625" customWidth="1"/>
    <col min="7663" max="7675" width="3.42578125" customWidth="1"/>
    <col min="7676" max="7676" width="8.42578125" customWidth="1"/>
    <col min="7678" max="7678" width="11.5703125" customWidth="1"/>
    <col min="7880" max="7880" width="37.7109375" customWidth="1"/>
    <col min="7881" max="7881" width="7.28515625" customWidth="1"/>
    <col min="7882" max="7882" width="16.5703125" customWidth="1"/>
    <col min="7883" max="7883" width="7.5703125" customWidth="1"/>
    <col min="7884" max="7888" width="3.42578125" customWidth="1"/>
    <col min="7889" max="7889" width="4" customWidth="1"/>
    <col min="7890" max="7894" width="3.42578125" customWidth="1"/>
    <col min="7895" max="7895" width="3.7109375" customWidth="1"/>
    <col min="7896" max="7896" width="3.42578125" customWidth="1"/>
    <col min="7897" max="7897" width="4.140625" customWidth="1"/>
    <col min="7898" max="7898" width="4" customWidth="1"/>
    <col min="7899" max="7899" width="4.42578125" customWidth="1"/>
    <col min="7900" max="7900" width="3.85546875" customWidth="1"/>
    <col min="7901" max="7901" width="4.42578125" customWidth="1"/>
    <col min="7902" max="7902" width="4.28515625" customWidth="1"/>
    <col min="7903" max="7903" width="3.42578125" customWidth="1"/>
    <col min="7904" max="7905" width="4" customWidth="1"/>
    <col min="7906" max="7906" width="4.28515625" customWidth="1"/>
    <col min="7907" max="7907" width="4.140625" customWidth="1"/>
    <col min="7908" max="7908" width="3.85546875" customWidth="1"/>
    <col min="7909" max="7910" width="4" customWidth="1"/>
    <col min="7911" max="7911" width="4.28515625" customWidth="1"/>
    <col min="7912" max="7912" width="4" customWidth="1"/>
    <col min="7913" max="7913" width="4.140625" customWidth="1"/>
    <col min="7914" max="7914" width="4.28515625" customWidth="1"/>
    <col min="7915" max="7916" width="4.140625" customWidth="1"/>
    <col min="7917" max="7918" width="4.28515625" customWidth="1"/>
    <col min="7919" max="7931" width="3.42578125" customWidth="1"/>
    <col min="7932" max="7932" width="8.42578125" customWidth="1"/>
    <col min="7934" max="7934" width="11.5703125" customWidth="1"/>
    <col min="8136" max="8136" width="37.7109375" customWidth="1"/>
    <col min="8137" max="8137" width="7.28515625" customWidth="1"/>
    <col min="8138" max="8138" width="16.5703125" customWidth="1"/>
    <col min="8139" max="8139" width="7.5703125" customWidth="1"/>
    <col min="8140" max="8144" width="3.42578125" customWidth="1"/>
    <col min="8145" max="8145" width="4" customWidth="1"/>
    <col min="8146" max="8150" width="3.42578125" customWidth="1"/>
    <col min="8151" max="8151" width="3.7109375" customWidth="1"/>
    <col min="8152" max="8152" width="3.42578125" customWidth="1"/>
    <col min="8153" max="8153" width="4.140625" customWidth="1"/>
    <col min="8154" max="8154" width="4" customWidth="1"/>
    <col min="8155" max="8155" width="4.42578125" customWidth="1"/>
    <col min="8156" max="8156" width="3.85546875" customWidth="1"/>
    <col min="8157" max="8157" width="4.42578125" customWidth="1"/>
    <col min="8158" max="8158" width="4.28515625" customWidth="1"/>
    <col min="8159" max="8159" width="3.42578125" customWidth="1"/>
    <col min="8160" max="8161" width="4" customWidth="1"/>
    <col min="8162" max="8162" width="4.28515625" customWidth="1"/>
    <col min="8163" max="8163" width="4.140625" customWidth="1"/>
    <col min="8164" max="8164" width="3.85546875" customWidth="1"/>
    <col min="8165" max="8166" width="4" customWidth="1"/>
    <col min="8167" max="8167" width="4.28515625" customWidth="1"/>
    <col min="8168" max="8168" width="4" customWidth="1"/>
    <col min="8169" max="8169" width="4.140625" customWidth="1"/>
    <col min="8170" max="8170" width="4.28515625" customWidth="1"/>
    <col min="8171" max="8172" width="4.140625" customWidth="1"/>
    <col min="8173" max="8174" width="4.28515625" customWidth="1"/>
    <col min="8175" max="8187" width="3.42578125" customWidth="1"/>
    <col min="8188" max="8188" width="8.42578125" customWidth="1"/>
    <col min="8190" max="8190" width="11.5703125" customWidth="1"/>
    <col min="8392" max="8392" width="37.7109375" customWidth="1"/>
    <col min="8393" max="8393" width="7.28515625" customWidth="1"/>
    <col min="8394" max="8394" width="16.5703125" customWidth="1"/>
    <col min="8395" max="8395" width="7.5703125" customWidth="1"/>
    <col min="8396" max="8400" width="3.42578125" customWidth="1"/>
    <col min="8401" max="8401" width="4" customWidth="1"/>
    <col min="8402" max="8406" width="3.42578125" customWidth="1"/>
    <col min="8407" max="8407" width="3.7109375" customWidth="1"/>
    <col min="8408" max="8408" width="3.42578125" customWidth="1"/>
    <col min="8409" max="8409" width="4.140625" customWidth="1"/>
    <col min="8410" max="8410" width="4" customWidth="1"/>
    <col min="8411" max="8411" width="4.42578125" customWidth="1"/>
    <col min="8412" max="8412" width="3.85546875" customWidth="1"/>
    <col min="8413" max="8413" width="4.42578125" customWidth="1"/>
    <col min="8414" max="8414" width="4.28515625" customWidth="1"/>
    <col min="8415" max="8415" width="3.42578125" customWidth="1"/>
    <col min="8416" max="8417" width="4" customWidth="1"/>
    <col min="8418" max="8418" width="4.28515625" customWidth="1"/>
    <col min="8419" max="8419" width="4.140625" customWidth="1"/>
    <col min="8420" max="8420" width="3.85546875" customWidth="1"/>
    <col min="8421" max="8422" width="4" customWidth="1"/>
    <col min="8423" max="8423" width="4.28515625" customWidth="1"/>
    <col min="8424" max="8424" width="4" customWidth="1"/>
    <col min="8425" max="8425" width="4.140625" customWidth="1"/>
    <col min="8426" max="8426" width="4.28515625" customWidth="1"/>
    <col min="8427" max="8428" width="4.140625" customWidth="1"/>
    <col min="8429" max="8430" width="4.28515625" customWidth="1"/>
    <col min="8431" max="8443" width="3.42578125" customWidth="1"/>
    <col min="8444" max="8444" width="8.42578125" customWidth="1"/>
    <col min="8446" max="8446" width="11.5703125" customWidth="1"/>
    <col min="8648" max="8648" width="37.7109375" customWidth="1"/>
    <col min="8649" max="8649" width="7.28515625" customWidth="1"/>
    <col min="8650" max="8650" width="16.5703125" customWidth="1"/>
    <col min="8651" max="8651" width="7.5703125" customWidth="1"/>
    <col min="8652" max="8656" width="3.42578125" customWidth="1"/>
    <col min="8657" max="8657" width="4" customWidth="1"/>
    <col min="8658" max="8662" width="3.42578125" customWidth="1"/>
    <col min="8663" max="8663" width="3.7109375" customWidth="1"/>
    <col min="8664" max="8664" width="3.42578125" customWidth="1"/>
    <col min="8665" max="8665" width="4.140625" customWidth="1"/>
    <col min="8666" max="8666" width="4" customWidth="1"/>
    <col min="8667" max="8667" width="4.42578125" customWidth="1"/>
    <col min="8668" max="8668" width="3.85546875" customWidth="1"/>
    <col min="8669" max="8669" width="4.42578125" customWidth="1"/>
    <col min="8670" max="8670" width="4.28515625" customWidth="1"/>
    <col min="8671" max="8671" width="3.42578125" customWidth="1"/>
    <col min="8672" max="8673" width="4" customWidth="1"/>
    <col min="8674" max="8674" width="4.28515625" customWidth="1"/>
    <col min="8675" max="8675" width="4.140625" customWidth="1"/>
    <col min="8676" max="8676" width="3.85546875" customWidth="1"/>
    <col min="8677" max="8678" width="4" customWidth="1"/>
    <col min="8679" max="8679" width="4.28515625" customWidth="1"/>
    <col min="8680" max="8680" width="4" customWidth="1"/>
    <col min="8681" max="8681" width="4.140625" customWidth="1"/>
    <col min="8682" max="8682" width="4.28515625" customWidth="1"/>
    <col min="8683" max="8684" width="4.140625" customWidth="1"/>
    <col min="8685" max="8686" width="4.28515625" customWidth="1"/>
    <col min="8687" max="8699" width="3.42578125" customWidth="1"/>
    <col min="8700" max="8700" width="8.42578125" customWidth="1"/>
    <col min="8702" max="8702" width="11.5703125" customWidth="1"/>
    <col min="8904" max="8904" width="37.7109375" customWidth="1"/>
    <col min="8905" max="8905" width="7.28515625" customWidth="1"/>
    <col min="8906" max="8906" width="16.5703125" customWidth="1"/>
    <col min="8907" max="8907" width="7.5703125" customWidth="1"/>
    <col min="8908" max="8912" width="3.42578125" customWidth="1"/>
    <col min="8913" max="8913" width="4" customWidth="1"/>
    <col min="8914" max="8918" width="3.42578125" customWidth="1"/>
    <col min="8919" max="8919" width="3.7109375" customWidth="1"/>
    <col min="8920" max="8920" width="3.42578125" customWidth="1"/>
    <col min="8921" max="8921" width="4.140625" customWidth="1"/>
    <col min="8922" max="8922" width="4" customWidth="1"/>
    <col min="8923" max="8923" width="4.42578125" customWidth="1"/>
    <col min="8924" max="8924" width="3.85546875" customWidth="1"/>
    <col min="8925" max="8925" width="4.42578125" customWidth="1"/>
    <col min="8926" max="8926" width="4.28515625" customWidth="1"/>
    <col min="8927" max="8927" width="3.42578125" customWidth="1"/>
    <col min="8928" max="8929" width="4" customWidth="1"/>
    <col min="8930" max="8930" width="4.28515625" customWidth="1"/>
    <col min="8931" max="8931" width="4.140625" customWidth="1"/>
    <col min="8932" max="8932" width="3.85546875" customWidth="1"/>
    <col min="8933" max="8934" width="4" customWidth="1"/>
    <col min="8935" max="8935" width="4.28515625" customWidth="1"/>
    <col min="8936" max="8936" width="4" customWidth="1"/>
    <col min="8937" max="8937" width="4.140625" customWidth="1"/>
    <col min="8938" max="8938" width="4.28515625" customWidth="1"/>
    <col min="8939" max="8940" width="4.140625" customWidth="1"/>
    <col min="8941" max="8942" width="4.28515625" customWidth="1"/>
    <col min="8943" max="8955" width="3.42578125" customWidth="1"/>
    <col min="8956" max="8956" width="8.42578125" customWidth="1"/>
    <col min="8958" max="8958" width="11.5703125" customWidth="1"/>
    <col min="9160" max="9160" width="37.7109375" customWidth="1"/>
    <col min="9161" max="9161" width="7.28515625" customWidth="1"/>
    <col min="9162" max="9162" width="16.5703125" customWidth="1"/>
    <col min="9163" max="9163" width="7.5703125" customWidth="1"/>
    <col min="9164" max="9168" width="3.42578125" customWidth="1"/>
    <col min="9169" max="9169" width="4" customWidth="1"/>
    <col min="9170" max="9174" width="3.42578125" customWidth="1"/>
    <col min="9175" max="9175" width="3.7109375" customWidth="1"/>
    <col min="9176" max="9176" width="3.42578125" customWidth="1"/>
    <col min="9177" max="9177" width="4.140625" customWidth="1"/>
    <col min="9178" max="9178" width="4" customWidth="1"/>
    <col min="9179" max="9179" width="4.42578125" customWidth="1"/>
    <col min="9180" max="9180" width="3.85546875" customWidth="1"/>
    <col min="9181" max="9181" width="4.42578125" customWidth="1"/>
    <col min="9182" max="9182" width="4.28515625" customWidth="1"/>
    <col min="9183" max="9183" width="3.42578125" customWidth="1"/>
    <col min="9184" max="9185" width="4" customWidth="1"/>
    <col min="9186" max="9186" width="4.28515625" customWidth="1"/>
    <col min="9187" max="9187" width="4.140625" customWidth="1"/>
    <col min="9188" max="9188" width="3.85546875" customWidth="1"/>
    <col min="9189" max="9190" width="4" customWidth="1"/>
    <col min="9191" max="9191" width="4.28515625" customWidth="1"/>
    <col min="9192" max="9192" width="4" customWidth="1"/>
    <col min="9193" max="9193" width="4.140625" customWidth="1"/>
    <col min="9194" max="9194" width="4.28515625" customWidth="1"/>
    <col min="9195" max="9196" width="4.140625" customWidth="1"/>
    <col min="9197" max="9198" width="4.28515625" customWidth="1"/>
    <col min="9199" max="9211" width="3.42578125" customWidth="1"/>
    <col min="9212" max="9212" width="8.42578125" customWidth="1"/>
    <col min="9214" max="9214" width="11.5703125" customWidth="1"/>
    <col min="9416" max="9416" width="37.7109375" customWidth="1"/>
    <col min="9417" max="9417" width="7.28515625" customWidth="1"/>
    <col min="9418" max="9418" width="16.5703125" customWidth="1"/>
    <col min="9419" max="9419" width="7.5703125" customWidth="1"/>
    <col min="9420" max="9424" width="3.42578125" customWidth="1"/>
    <col min="9425" max="9425" width="4" customWidth="1"/>
    <col min="9426" max="9430" width="3.42578125" customWidth="1"/>
    <col min="9431" max="9431" width="3.7109375" customWidth="1"/>
    <col min="9432" max="9432" width="3.42578125" customWidth="1"/>
    <col min="9433" max="9433" width="4.140625" customWidth="1"/>
    <col min="9434" max="9434" width="4" customWidth="1"/>
    <col min="9435" max="9435" width="4.42578125" customWidth="1"/>
    <col min="9436" max="9436" width="3.85546875" customWidth="1"/>
    <col min="9437" max="9437" width="4.42578125" customWidth="1"/>
    <col min="9438" max="9438" width="4.28515625" customWidth="1"/>
    <col min="9439" max="9439" width="3.42578125" customWidth="1"/>
    <col min="9440" max="9441" width="4" customWidth="1"/>
    <col min="9442" max="9442" width="4.28515625" customWidth="1"/>
    <col min="9443" max="9443" width="4.140625" customWidth="1"/>
    <col min="9444" max="9444" width="3.85546875" customWidth="1"/>
    <col min="9445" max="9446" width="4" customWidth="1"/>
    <col min="9447" max="9447" width="4.28515625" customWidth="1"/>
    <col min="9448" max="9448" width="4" customWidth="1"/>
    <col min="9449" max="9449" width="4.140625" customWidth="1"/>
    <col min="9450" max="9450" width="4.28515625" customWidth="1"/>
    <col min="9451" max="9452" width="4.140625" customWidth="1"/>
    <col min="9453" max="9454" width="4.28515625" customWidth="1"/>
    <col min="9455" max="9467" width="3.42578125" customWidth="1"/>
    <col min="9468" max="9468" width="8.42578125" customWidth="1"/>
    <col min="9470" max="9470" width="11.5703125" customWidth="1"/>
    <col min="9672" max="9672" width="37.7109375" customWidth="1"/>
    <col min="9673" max="9673" width="7.28515625" customWidth="1"/>
    <col min="9674" max="9674" width="16.5703125" customWidth="1"/>
    <col min="9675" max="9675" width="7.5703125" customWidth="1"/>
    <col min="9676" max="9680" width="3.42578125" customWidth="1"/>
    <col min="9681" max="9681" width="4" customWidth="1"/>
    <col min="9682" max="9686" width="3.42578125" customWidth="1"/>
    <col min="9687" max="9687" width="3.7109375" customWidth="1"/>
    <col min="9688" max="9688" width="3.42578125" customWidth="1"/>
    <col min="9689" max="9689" width="4.140625" customWidth="1"/>
    <col min="9690" max="9690" width="4" customWidth="1"/>
    <col min="9691" max="9691" width="4.42578125" customWidth="1"/>
    <col min="9692" max="9692" width="3.85546875" customWidth="1"/>
    <col min="9693" max="9693" width="4.42578125" customWidth="1"/>
    <col min="9694" max="9694" width="4.28515625" customWidth="1"/>
    <col min="9695" max="9695" width="3.42578125" customWidth="1"/>
    <col min="9696" max="9697" width="4" customWidth="1"/>
    <col min="9698" max="9698" width="4.28515625" customWidth="1"/>
    <col min="9699" max="9699" width="4.140625" customWidth="1"/>
    <col min="9700" max="9700" width="3.85546875" customWidth="1"/>
    <col min="9701" max="9702" width="4" customWidth="1"/>
    <col min="9703" max="9703" width="4.28515625" customWidth="1"/>
    <col min="9704" max="9704" width="4" customWidth="1"/>
    <col min="9705" max="9705" width="4.140625" customWidth="1"/>
    <col min="9706" max="9706" width="4.28515625" customWidth="1"/>
    <col min="9707" max="9708" width="4.140625" customWidth="1"/>
    <col min="9709" max="9710" width="4.28515625" customWidth="1"/>
    <col min="9711" max="9723" width="3.42578125" customWidth="1"/>
    <col min="9724" max="9724" width="8.42578125" customWidth="1"/>
    <col min="9726" max="9726" width="11.5703125" customWidth="1"/>
    <col min="9928" max="9928" width="37.7109375" customWidth="1"/>
    <col min="9929" max="9929" width="7.28515625" customWidth="1"/>
    <col min="9930" max="9930" width="16.5703125" customWidth="1"/>
    <col min="9931" max="9931" width="7.5703125" customWidth="1"/>
    <col min="9932" max="9936" width="3.42578125" customWidth="1"/>
    <col min="9937" max="9937" width="4" customWidth="1"/>
    <col min="9938" max="9942" width="3.42578125" customWidth="1"/>
    <col min="9943" max="9943" width="3.7109375" customWidth="1"/>
    <col min="9944" max="9944" width="3.42578125" customWidth="1"/>
    <col min="9945" max="9945" width="4.140625" customWidth="1"/>
    <col min="9946" max="9946" width="4" customWidth="1"/>
    <col min="9947" max="9947" width="4.42578125" customWidth="1"/>
    <col min="9948" max="9948" width="3.85546875" customWidth="1"/>
    <col min="9949" max="9949" width="4.42578125" customWidth="1"/>
    <col min="9950" max="9950" width="4.28515625" customWidth="1"/>
    <col min="9951" max="9951" width="3.42578125" customWidth="1"/>
    <col min="9952" max="9953" width="4" customWidth="1"/>
    <col min="9954" max="9954" width="4.28515625" customWidth="1"/>
    <col min="9955" max="9955" width="4.140625" customWidth="1"/>
    <col min="9956" max="9956" width="3.85546875" customWidth="1"/>
    <col min="9957" max="9958" width="4" customWidth="1"/>
    <col min="9959" max="9959" width="4.28515625" customWidth="1"/>
    <col min="9960" max="9960" width="4" customWidth="1"/>
    <col min="9961" max="9961" width="4.140625" customWidth="1"/>
    <col min="9962" max="9962" width="4.28515625" customWidth="1"/>
    <col min="9963" max="9964" width="4.140625" customWidth="1"/>
    <col min="9965" max="9966" width="4.28515625" customWidth="1"/>
    <col min="9967" max="9979" width="3.42578125" customWidth="1"/>
    <col min="9980" max="9980" width="8.42578125" customWidth="1"/>
    <col min="9982" max="9982" width="11.5703125" customWidth="1"/>
    <col min="10184" max="10184" width="37.7109375" customWidth="1"/>
    <col min="10185" max="10185" width="7.28515625" customWidth="1"/>
    <col min="10186" max="10186" width="16.5703125" customWidth="1"/>
    <col min="10187" max="10187" width="7.5703125" customWidth="1"/>
    <col min="10188" max="10192" width="3.42578125" customWidth="1"/>
    <col min="10193" max="10193" width="4" customWidth="1"/>
    <col min="10194" max="10198" width="3.42578125" customWidth="1"/>
    <col min="10199" max="10199" width="3.7109375" customWidth="1"/>
    <col min="10200" max="10200" width="3.42578125" customWidth="1"/>
    <col min="10201" max="10201" width="4.140625" customWidth="1"/>
    <col min="10202" max="10202" width="4" customWidth="1"/>
    <col min="10203" max="10203" width="4.42578125" customWidth="1"/>
    <col min="10204" max="10204" width="3.85546875" customWidth="1"/>
    <col min="10205" max="10205" width="4.42578125" customWidth="1"/>
    <col min="10206" max="10206" width="4.28515625" customWidth="1"/>
    <col min="10207" max="10207" width="3.42578125" customWidth="1"/>
    <col min="10208" max="10209" width="4" customWidth="1"/>
    <col min="10210" max="10210" width="4.28515625" customWidth="1"/>
    <col min="10211" max="10211" width="4.140625" customWidth="1"/>
    <col min="10212" max="10212" width="3.85546875" customWidth="1"/>
    <col min="10213" max="10214" width="4" customWidth="1"/>
    <col min="10215" max="10215" width="4.28515625" customWidth="1"/>
    <col min="10216" max="10216" width="4" customWidth="1"/>
    <col min="10217" max="10217" width="4.140625" customWidth="1"/>
    <col min="10218" max="10218" width="4.28515625" customWidth="1"/>
    <col min="10219" max="10220" width="4.140625" customWidth="1"/>
    <col min="10221" max="10222" width="4.28515625" customWidth="1"/>
    <col min="10223" max="10235" width="3.42578125" customWidth="1"/>
    <col min="10236" max="10236" width="8.42578125" customWidth="1"/>
    <col min="10238" max="10238" width="11.5703125" customWidth="1"/>
    <col min="10440" max="10440" width="37.7109375" customWidth="1"/>
    <col min="10441" max="10441" width="7.28515625" customWidth="1"/>
    <col min="10442" max="10442" width="16.5703125" customWidth="1"/>
    <col min="10443" max="10443" width="7.5703125" customWidth="1"/>
    <col min="10444" max="10448" width="3.42578125" customWidth="1"/>
    <col min="10449" max="10449" width="4" customWidth="1"/>
    <col min="10450" max="10454" width="3.42578125" customWidth="1"/>
    <col min="10455" max="10455" width="3.7109375" customWidth="1"/>
    <col min="10456" max="10456" width="3.42578125" customWidth="1"/>
    <col min="10457" max="10457" width="4.140625" customWidth="1"/>
    <col min="10458" max="10458" width="4" customWidth="1"/>
    <col min="10459" max="10459" width="4.42578125" customWidth="1"/>
    <col min="10460" max="10460" width="3.85546875" customWidth="1"/>
    <col min="10461" max="10461" width="4.42578125" customWidth="1"/>
    <col min="10462" max="10462" width="4.28515625" customWidth="1"/>
    <col min="10463" max="10463" width="3.42578125" customWidth="1"/>
    <col min="10464" max="10465" width="4" customWidth="1"/>
    <col min="10466" max="10466" width="4.28515625" customWidth="1"/>
    <col min="10467" max="10467" width="4.140625" customWidth="1"/>
    <col min="10468" max="10468" width="3.85546875" customWidth="1"/>
    <col min="10469" max="10470" width="4" customWidth="1"/>
    <col min="10471" max="10471" width="4.28515625" customWidth="1"/>
    <col min="10472" max="10472" width="4" customWidth="1"/>
    <col min="10473" max="10473" width="4.140625" customWidth="1"/>
    <col min="10474" max="10474" width="4.28515625" customWidth="1"/>
    <col min="10475" max="10476" width="4.140625" customWidth="1"/>
    <col min="10477" max="10478" width="4.28515625" customWidth="1"/>
    <col min="10479" max="10491" width="3.42578125" customWidth="1"/>
    <col min="10492" max="10492" width="8.42578125" customWidth="1"/>
    <col min="10494" max="10494" width="11.5703125" customWidth="1"/>
    <col min="10696" max="10696" width="37.7109375" customWidth="1"/>
    <col min="10697" max="10697" width="7.28515625" customWidth="1"/>
    <col min="10698" max="10698" width="16.5703125" customWidth="1"/>
    <col min="10699" max="10699" width="7.5703125" customWidth="1"/>
    <col min="10700" max="10704" width="3.42578125" customWidth="1"/>
    <col min="10705" max="10705" width="4" customWidth="1"/>
    <col min="10706" max="10710" width="3.42578125" customWidth="1"/>
    <col min="10711" max="10711" width="3.7109375" customWidth="1"/>
    <col min="10712" max="10712" width="3.42578125" customWidth="1"/>
    <col min="10713" max="10713" width="4.140625" customWidth="1"/>
    <col min="10714" max="10714" width="4" customWidth="1"/>
    <col min="10715" max="10715" width="4.42578125" customWidth="1"/>
    <col min="10716" max="10716" width="3.85546875" customWidth="1"/>
    <col min="10717" max="10717" width="4.42578125" customWidth="1"/>
    <col min="10718" max="10718" width="4.28515625" customWidth="1"/>
    <col min="10719" max="10719" width="3.42578125" customWidth="1"/>
    <col min="10720" max="10721" width="4" customWidth="1"/>
    <col min="10722" max="10722" width="4.28515625" customWidth="1"/>
    <col min="10723" max="10723" width="4.140625" customWidth="1"/>
    <col min="10724" max="10724" width="3.85546875" customWidth="1"/>
    <col min="10725" max="10726" width="4" customWidth="1"/>
    <col min="10727" max="10727" width="4.28515625" customWidth="1"/>
    <col min="10728" max="10728" width="4" customWidth="1"/>
    <col min="10729" max="10729" width="4.140625" customWidth="1"/>
    <col min="10730" max="10730" width="4.28515625" customWidth="1"/>
    <col min="10731" max="10732" width="4.140625" customWidth="1"/>
    <col min="10733" max="10734" width="4.28515625" customWidth="1"/>
    <col min="10735" max="10747" width="3.42578125" customWidth="1"/>
    <col min="10748" max="10748" width="8.42578125" customWidth="1"/>
    <col min="10750" max="10750" width="11.5703125" customWidth="1"/>
    <col min="10952" max="10952" width="37.7109375" customWidth="1"/>
    <col min="10953" max="10953" width="7.28515625" customWidth="1"/>
    <col min="10954" max="10954" width="16.5703125" customWidth="1"/>
    <col min="10955" max="10955" width="7.5703125" customWidth="1"/>
    <col min="10956" max="10960" width="3.42578125" customWidth="1"/>
    <col min="10961" max="10961" width="4" customWidth="1"/>
    <col min="10962" max="10966" width="3.42578125" customWidth="1"/>
    <col min="10967" max="10967" width="3.7109375" customWidth="1"/>
    <col min="10968" max="10968" width="3.42578125" customWidth="1"/>
    <col min="10969" max="10969" width="4.140625" customWidth="1"/>
    <col min="10970" max="10970" width="4" customWidth="1"/>
    <col min="10971" max="10971" width="4.42578125" customWidth="1"/>
    <col min="10972" max="10972" width="3.85546875" customWidth="1"/>
    <col min="10973" max="10973" width="4.42578125" customWidth="1"/>
    <col min="10974" max="10974" width="4.28515625" customWidth="1"/>
    <col min="10975" max="10975" width="3.42578125" customWidth="1"/>
    <col min="10976" max="10977" width="4" customWidth="1"/>
    <col min="10978" max="10978" width="4.28515625" customWidth="1"/>
    <col min="10979" max="10979" width="4.140625" customWidth="1"/>
    <col min="10980" max="10980" width="3.85546875" customWidth="1"/>
    <col min="10981" max="10982" width="4" customWidth="1"/>
    <col min="10983" max="10983" width="4.28515625" customWidth="1"/>
    <col min="10984" max="10984" width="4" customWidth="1"/>
    <col min="10985" max="10985" width="4.140625" customWidth="1"/>
    <col min="10986" max="10986" width="4.28515625" customWidth="1"/>
    <col min="10987" max="10988" width="4.140625" customWidth="1"/>
    <col min="10989" max="10990" width="4.28515625" customWidth="1"/>
    <col min="10991" max="11003" width="3.42578125" customWidth="1"/>
    <col min="11004" max="11004" width="8.42578125" customWidth="1"/>
    <col min="11006" max="11006" width="11.5703125" customWidth="1"/>
    <col min="11208" max="11208" width="37.7109375" customWidth="1"/>
    <col min="11209" max="11209" width="7.28515625" customWidth="1"/>
    <col min="11210" max="11210" width="16.5703125" customWidth="1"/>
    <col min="11211" max="11211" width="7.5703125" customWidth="1"/>
    <col min="11212" max="11216" width="3.42578125" customWidth="1"/>
    <col min="11217" max="11217" width="4" customWidth="1"/>
    <col min="11218" max="11222" width="3.42578125" customWidth="1"/>
    <col min="11223" max="11223" width="3.7109375" customWidth="1"/>
    <col min="11224" max="11224" width="3.42578125" customWidth="1"/>
    <col min="11225" max="11225" width="4.140625" customWidth="1"/>
    <col min="11226" max="11226" width="4" customWidth="1"/>
    <col min="11227" max="11227" width="4.42578125" customWidth="1"/>
    <col min="11228" max="11228" width="3.85546875" customWidth="1"/>
    <col min="11229" max="11229" width="4.42578125" customWidth="1"/>
    <col min="11230" max="11230" width="4.28515625" customWidth="1"/>
    <col min="11231" max="11231" width="3.42578125" customWidth="1"/>
    <col min="11232" max="11233" width="4" customWidth="1"/>
    <col min="11234" max="11234" width="4.28515625" customWidth="1"/>
    <col min="11235" max="11235" width="4.140625" customWidth="1"/>
    <col min="11236" max="11236" width="3.85546875" customWidth="1"/>
    <col min="11237" max="11238" width="4" customWidth="1"/>
    <col min="11239" max="11239" width="4.28515625" customWidth="1"/>
    <col min="11240" max="11240" width="4" customWidth="1"/>
    <col min="11241" max="11241" width="4.140625" customWidth="1"/>
    <col min="11242" max="11242" width="4.28515625" customWidth="1"/>
    <col min="11243" max="11244" width="4.140625" customWidth="1"/>
    <col min="11245" max="11246" width="4.28515625" customWidth="1"/>
    <col min="11247" max="11259" width="3.42578125" customWidth="1"/>
    <col min="11260" max="11260" width="8.42578125" customWidth="1"/>
    <col min="11262" max="11262" width="11.5703125" customWidth="1"/>
    <col min="11464" max="11464" width="37.7109375" customWidth="1"/>
    <col min="11465" max="11465" width="7.28515625" customWidth="1"/>
    <col min="11466" max="11466" width="16.5703125" customWidth="1"/>
    <col min="11467" max="11467" width="7.5703125" customWidth="1"/>
    <col min="11468" max="11472" width="3.42578125" customWidth="1"/>
    <col min="11473" max="11473" width="4" customWidth="1"/>
    <col min="11474" max="11478" width="3.42578125" customWidth="1"/>
    <col min="11479" max="11479" width="3.7109375" customWidth="1"/>
    <col min="11480" max="11480" width="3.42578125" customWidth="1"/>
    <col min="11481" max="11481" width="4.140625" customWidth="1"/>
    <col min="11482" max="11482" width="4" customWidth="1"/>
    <col min="11483" max="11483" width="4.42578125" customWidth="1"/>
    <col min="11484" max="11484" width="3.85546875" customWidth="1"/>
    <col min="11485" max="11485" width="4.42578125" customWidth="1"/>
    <col min="11486" max="11486" width="4.28515625" customWidth="1"/>
    <col min="11487" max="11487" width="3.42578125" customWidth="1"/>
    <col min="11488" max="11489" width="4" customWidth="1"/>
    <col min="11490" max="11490" width="4.28515625" customWidth="1"/>
    <col min="11491" max="11491" width="4.140625" customWidth="1"/>
    <col min="11492" max="11492" width="3.85546875" customWidth="1"/>
    <col min="11493" max="11494" width="4" customWidth="1"/>
    <col min="11495" max="11495" width="4.28515625" customWidth="1"/>
    <col min="11496" max="11496" width="4" customWidth="1"/>
    <col min="11497" max="11497" width="4.140625" customWidth="1"/>
    <col min="11498" max="11498" width="4.28515625" customWidth="1"/>
    <col min="11499" max="11500" width="4.140625" customWidth="1"/>
    <col min="11501" max="11502" width="4.28515625" customWidth="1"/>
    <col min="11503" max="11515" width="3.42578125" customWidth="1"/>
    <col min="11516" max="11516" width="8.42578125" customWidth="1"/>
    <col min="11518" max="11518" width="11.5703125" customWidth="1"/>
    <col min="11720" max="11720" width="37.7109375" customWidth="1"/>
    <col min="11721" max="11721" width="7.28515625" customWidth="1"/>
    <col min="11722" max="11722" width="16.5703125" customWidth="1"/>
    <col min="11723" max="11723" width="7.5703125" customWidth="1"/>
    <col min="11724" max="11728" width="3.42578125" customWidth="1"/>
    <col min="11729" max="11729" width="4" customWidth="1"/>
    <col min="11730" max="11734" width="3.42578125" customWidth="1"/>
    <col min="11735" max="11735" width="3.7109375" customWidth="1"/>
    <col min="11736" max="11736" width="3.42578125" customWidth="1"/>
    <col min="11737" max="11737" width="4.140625" customWidth="1"/>
    <col min="11738" max="11738" width="4" customWidth="1"/>
    <col min="11739" max="11739" width="4.42578125" customWidth="1"/>
    <col min="11740" max="11740" width="3.85546875" customWidth="1"/>
    <col min="11741" max="11741" width="4.42578125" customWidth="1"/>
    <col min="11742" max="11742" width="4.28515625" customWidth="1"/>
    <col min="11743" max="11743" width="3.42578125" customWidth="1"/>
    <col min="11744" max="11745" width="4" customWidth="1"/>
    <col min="11746" max="11746" width="4.28515625" customWidth="1"/>
    <col min="11747" max="11747" width="4.140625" customWidth="1"/>
    <col min="11748" max="11748" width="3.85546875" customWidth="1"/>
    <col min="11749" max="11750" width="4" customWidth="1"/>
    <col min="11751" max="11751" width="4.28515625" customWidth="1"/>
    <col min="11752" max="11752" width="4" customWidth="1"/>
    <col min="11753" max="11753" width="4.140625" customWidth="1"/>
    <col min="11754" max="11754" width="4.28515625" customWidth="1"/>
    <col min="11755" max="11756" width="4.140625" customWidth="1"/>
    <col min="11757" max="11758" width="4.28515625" customWidth="1"/>
    <col min="11759" max="11771" width="3.42578125" customWidth="1"/>
    <col min="11772" max="11772" width="8.42578125" customWidth="1"/>
    <col min="11774" max="11774" width="11.5703125" customWidth="1"/>
    <col min="11976" max="11976" width="37.7109375" customWidth="1"/>
    <col min="11977" max="11977" width="7.28515625" customWidth="1"/>
    <col min="11978" max="11978" width="16.5703125" customWidth="1"/>
    <col min="11979" max="11979" width="7.5703125" customWidth="1"/>
    <col min="11980" max="11984" width="3.42578125" customWidth="1"/>
    <col min="11985" max="11985" width="4" customWidth="1"/>
    <col min="11986" max="11990" width="3.42578125" customWidth="1"/>
    <col min="11991" max="11991" width="3.7109375" customWidth="1"/>
    <col min="11992" max="11992" width="3.42578125" customWidth="1"/>
    <col min="11993" max="11993" width="4.140625" customWidth="1"/>
    <col min="11994" max="11994" width="4" customWidth="1"/>
    <col min="11995" max="11995" width="4.42578125" customWidth="1"/>
    <col min="11996" max="11996" width="3.85546875" customWidth="1"/>
    <col min="11997" max="11997" width="4.42578125" customWidth="1"/>
    <col min="11998" max="11998" width="4.28515625" customWidth="1"/>
    <col min="11999" max="11999" width="3.42578125" customWidth="1"/>
    <col min="12000" max="12001" width="4" customWidth="1"/>
    <col min="12002" max="12002" width="4.28515625" customWidth="1"/>
    <col min="12003" max="12003" width="4.140625" customWidth="1"/>
    <col min="12004" max="12004" width="3.85546875" customWidth="1"/>
    <col min="12005" max="12006" width="4" customWidth="1"/>
    <col min="12007" max="12007" width="4.28515625" customWidth="1"/>
    <col min="12008" max="12008" width="4" customWidth="1"/>
    <col min="12009" max="12009" width="4.140625" customWidth="1"/>
    <col min="12010" max="12010" width="4.28515625" customWidth="1"/>
    <col min="12011" max="12012" width="4.140625" customWidth="1"/>
    <col min="12013" max="12014" width="4.28515625" customWidth="1"/>
    <col min="12015" max="12027" width="3.42578125" customWidth="1"/>
    <col min="12028" max="12028" width="8.42578125" customWidth="1"/>
    <col min="12030" max="12030" width="11.5703125" customWidth="1"/>
    <col min="12232" max="12232" width="37.7109375" customWidth="1"/>
    <col min="12233" max="12233" width="7.28515625" customWidth="1"/>
    <col min="12234" max="12234" width="16.5703125" customWidth="1"/>
    <col min="12235" max="12235" width="7.5703125" customWidth="1"/>
    <col min="12236" max="12240" width="3.42578125" customWidth="1"/>
    <col min="12241" max="12241" width="4" customWidth="1"/>
    <col min="12242" max="12246" width="3.42578125" customWidth="1"/>
    <col min="12247" max="12247" width="3.7109375" customWidth="1"/>
    <col min="12248" max="12248" width="3.42578125" customWidth="1"/>
    <col min="12249" max="12249" width="4.140625" customWidth="1"/>
    <col min="12250" max="12250" width="4" customWidth="1"/>
    <col min="12251" max="12251" width="4.42578125" customWidth="1"/>
    <col min="12252" max="12252" width="3.85546875" customWidth="1"/>
    <col min="12253" max="12253" width="4.42578125" customWidth="1"/>
    <col min="12254" max="12254" width="4.28515625" customWidth="1"/>
    <col min="12255" max="12255" width="3.42578125" customWidth="1"/>
    <col min="12256" max="12257" width="4" customWidth="1"/>
    <col min="12258" max="12258" width="4.28515625" customWidth="1"/>
    <col min="12259" max="12259" width="4.140625" customWidth="1"/>
    <col min="12260" max="12260" width="3.85546875" customWidth="1"/>
    <col min="12261" max="12262" width="4" customWidth="1"/>
    <col min="12263" max="12263" width="4.28515625" customWidth="1"/>
    <col min="12264" max="12264" width="4" customWidth="1"/>
    <col min="12265" max="12265" width="4.140625" customWidth="1"/>
    <col min="12266" max="12266" width="4.28515625" customWidth="1"/>
    <col min="12267" max="12268" width="4.140625" customWidth="1"/>
    <col min="12269" max="12270" width="4.28515625" customWidth="1"/>
    <col min="12271" max="12283" width="3.42578125" customWidth="1"/>
    <col min="12284" max="12284" width="8.42578125" customWidth="1"/>
    <col min="12286" max="12286" width="11.5703125" customWidth="1"/>
    <col min="12488" max="12488" width="37.7109375" customWidth="1"/>
    <col min="12489" max="12489" width="7.28515625" customWidth="1"/>
    <col min="12490" max="12490" width="16.5703125" customWidth="1"/>
    <col min="12491" max="12491" width="7.5703125" customWidth="1"/>
    <col min="12492" max="12496" width="3.42578125" customWidth="1"/>
    <col min="12497" max="12497" width="4" customWidth="1"/>
    <col min="12498" max="12502" width="3.42578125" customWidth="1"/>
    <col min="12503" max="12503" width="3.7109375" customWidth="1"/>
    <col min="12504" max="12504" width="3.42578125" customWidth="1"/>
    <col min="12505" max="12505" width="4.140625" customWidth="1"/>
    <col min="12506" max="12506" width="4" customWidth="1"/>
    <col min="12507" max="12507" width="4.42578125" customWidth="1"/>
    <col min="12508" max="12508" width="3.85546875" customWidth="1"/>
    <col min="12509" max="12509" width="4.42578125" customWidth="1"/>
    <col min="12510" max="12510" width="4.28515625" customWidth="1"/>
    <col min="12511" max="12511" width="3.42578125" customWidth="1"/>
    <col min="12512" max="12513" width="4" customWidth="1"/>
    <col min="12514" max="12514" width="4.28515625" customWidth="1"/>
    <col min="12515" max="12515" width="4.140625" customWidth="1"/>
    <col min="12516" max="12516" width="3.85546875" customWidth="1"/>
    <col min="12517" max="12518" width="4" customWidth="1"/>
    <col min="12519" max="12519" width="4.28515625" customWidth="1"/>
    <col min="12520" max="12520" width="4" customWidth="1"/>
    <col min="12521" max="12521" width="4.140625" customWidth="1"/>
    <col min="12522" max="12522" width="4.28515625" customWidth="1"/>
    <col min="12523" max="12524" width="4.140625" customWidth="1"/>
    <col min="12525" max="12526" width="4.28515625" customWidth="1"/>
    <col min="12527" max="12539" width="3.42578125" customWidth="1"/>
    <col min="12540" max="12540" width="8.42578125" customWidth="1"/>
    <col min="12542" max="12542" width="11.5703125" customWidth="1"/>
    <col min="12744" max="12744" width="37.7109375" customWidth="1"/>
    <col min="12745" max="12745" width="7.28515625" customWidth="1"/>
    <col min="12746" max="12746" width="16.5703125" customWidth="1"/>
    <col min="12747" max="12747" width="7.5703125" customWidth="1"/>
    <col min="12748" max="12752" width="3.42578125" customWidth="1"/>
    <col min="12753" max="12753" width="4" customWidth="1"/>
    <col min="12754" max="12758" width="3.42578125" customWidth="1"/>
    <col min="12759" max="12759" width="3.7109375" customWidth="1"/>
    <col min="12760" max="12760" width="3.42578125" customWidth="1"/>
    <col min="12761" max="12761" width="4.140625" customWidth="1"/>
    <col min="12762" max="12762" width="4" customWidth="1"/>
    <col min="12763" max="12763" width="4.42578125" customWidth="1"/>
    <col min="12764" max="12764" width="3.85546875" customWidth="1"/>
    <col min="12765" max="12765" width="4.42578125" customWidth="1"/>
    <col min="12766" max="12766" width="4.28515625" customWidth="1"/>
    <col min="12767" max="12767" width="3.42578125" customWidth="1"/>
    <col min="12768" max="12769" width="4" customWidth="1"/>
    <col min="12770" max="12770" width="4.28515625" customWidth="1"/>
    <col min="12771" max="12771" width="4.140625" customWidth="1"/>
    <col min="12772" max="12772" width="3.85546875" customWidth="1"/>
    <col min="12773" max="12774" width="4" customWidth="1"/>
    <col min="12775" max="12775" width="4.28515625" customWidth="1"/>
    <col min="12776" max="12776" width="4" customWidth="1"/>
    <col min="12777" max="12777" width="4.140625" customWidth="1"/>
    <col min="12778" max="12778" width="4.28515625" customWidth="1"/>
    <col min="12779" max="12780" width="4.140625" customWidth="1"/>
    <col min="12781" max="12782" width="4.28515625" customWidth="1"/>
    <col min="12783" max="12795" width="3.42578125" customWidth="1"/>
    <col min="12796" max="12796" width="8.42578125" customWidth="1"/>
    <col min="12798" max="12798" width="11.5703125" customWidth="1"/>
    <col min="13000" max="13000" width="37.7109375" customWidth="1"/>
    <col min="13001" max="13001" width="7.28515625" customWidth="1"/>
    <col min="13002" max="13002" width="16.5703125" customWidth="1"/>
    <col min="13003" max="13003" width="7.5703125" customWidth="1"/>
    <col min="13004" max="13008" width="3.42578125" customWidth="1"/>
    <col min="13009" max="13009" width="4" customWidth="1"/>
    <col min="13010" max="13014" width="3.42578125" customWidth="1"/>
    <col min="13015" max="13015" width="3.7109375" customWidth="1"/>
    <col min="13016" max="13016" width="3.42578125" customWidth="1"/>
    <col min="13017" max="13017" width="4.140625" customWidth="1"/>
    <col min="13018" max="13018" width="4" customWidth="1"/>
    <col min="13019" max="13019" width="4.42578125" customWidth="1"/>
    <col min="13020" max="13020" width="3.85546875" customWidth="1"/>
    <col min="13021" max="13021" width="4.42578125" customWidth="1"/>
    <col min="13022" max="13022" width="4.28515625" customWidth="1"/>
    <col min="13023" max="13023" width="3.42578125" customWidth="1"/>
    <col min="13024" max="13025" width="4" customWidth="1"/>
    <col min="13026" max="13026" width="4.28515625" customWidth="1"/>
    <col min="13027" max="13027" width="4.140625" customWidth="1"/>
    <col min="13028" max="13028" width="3.85546875" customWidth="1"/>
    <col min="13029" max="13030" width="4" customWidth="1"/>
    <col min="13031" max="13031" width="4.28515625" customWidth="1"/>
    <col min="13032" max="13032" width="4" customWidth="1"/>
    <col min="13033" max="13033" width="4.140625" customWidth="1"/>
    <col min="13034" max="13034" width="4.28515625" customWidth="1"/>
    <col min="13035" max="13036" width="4.140625" customWidth="1"/>
    <col min="13037" max="13038" width="4.28515625" customWidth="1"/>
    <col min="13039" max="13051" width="3.42578125" customWidth="1"/>
    <col min="13052" max="13052" width="8.42578125" customWidth="1"/>
    <col min="13054" max="13054" width="11.5703125" customWidth="1"/>
    <col min="13256" max="13256" width="37.7109375" customWidth="1"/>
    <col min="13257" max="13257" width="7.28515625" customWidth="1"/>
    <col min="13258" max="13258" width="16.5703125" customWidth="1"/>
    <col min="13259" max="13259" width="7.5703125" customWidth="1"/>
    <col min="13260" max="13264" width="3.42578125" customWidth="1"/>
    <col min="13265" max="13265" width="4" customWidth="1"/>
    <col min="13266" max="13270" width="3.42578125" customWidth="1"/>
    <col min="13271" max="13271" width="3.7109375" customWidth="1"/>
    <col min="13272" max="13272" width="3.42578125" customWidth="1"/>
    <col min="13273" max="13273" width="4.140625" customWidth="1"/>
    <col min="13274" max="13274" width="4" customWidth="1"/>
    <col min="13275" max="13275" width="4.42578125" customWidth="1"/>
    <col min="13276" max="13276" width="3.85546875" customWidth="1"/>
    <col min="13277" max="13277" width="4.42578125" customWidth="1"/>
    <col min="13278" max="13278" width="4.28515625" customWidth="1"/>
    <col min="13279" max="13279" width="3.42578125" customWidth="1"/>
    <col min="13280" max="13281" width="4" customWidth="1"/>
    <col min="13282" max="13282" width="4.28515625" customWidth="1"/>
    <col min="13283" max="13283" width="4.140625" customWidth="1"/>
    <col min="13284" max="13284" width="3.85546875" customWidth="1"/>
    <col min="13285" max="13286" width="4" customWidth="1"/>
    <col min="13287" max="13287" width="4.28515625" customWidth="1"/>
    <col min="13288" max="13288" width="4" customWidth="1"/>
    <col min="13289" max="13289" width="4.140625" customWidth="1"/>
    <col min="13290" max="13290" width="4.28515625" customWidth="1"/>
    <col min="13291" max="13292" width="4.140625" customWidth="1"/>
    <col min="13293" max="13294" width="4.28515625" customWidth="1"/>
    <col min="13295" max="13307" width="3.42578125" customWidth="1"/>
    <col min="13308" max="13308" width="8.42578125" customWidth="1"/>
    <col min="13310" max="13310" width="11.5703125" customWidth="1"/>
    <col min="13512" max="13512" width="37.7109375" customWidth="1"/>
    <col min="13513" max="13513" width="7.28515625" customWidth="1"/>
    <col min="13514" max="13514" width="16.5703125" customWidth="1"/>
    <col min="13515" max="13515" width="7.5703125" customWidth="1"/>
    <col min="13516" max="13520" width="3.42578125" customWidth="1"/>
    <col min="13521" max="13521" width="4" customWidth="1"/>
    <col min="13522" max="13526" width="3.42578125" customWidth="1"/>
    <col min="13527" max="13527" width="3.7109375" customWidth="1"/>
    <col min="13528" max="13528" width="3.42578125" customWidth="1"/>
    <col min="13529" max="13529" width="4.140625" customWidth="1"/>
    <col min="13530" max="13530" width="4" customWidth="1"/>
    <col min="13531" max="13531" width="4.42578125" customWidth="1"/>
    <col min="13532" max="13532" width="3.85546875" customWidth="1"/>
    <col min="13533" max="13533" width="4.42578125" customWidth="1"/>
    <col min="13534" max="13534" width="4.28515625" customWidth="1"/>
    <col min="13535" max="13535" width="3.42578125" customWidth="1"/>
    <col min="13536" max="13537" width="4" customWidth="1"/>
    <col min="13538" max="13538" width="4.28515625" customWidth="1"/>
    <col min="13539" max="13539" width="4.140625" customWidth="1"/>
    <col min="13540" max="13540" width="3.85546875" customWidth="1"/>
    <col min="13541" max="13542" width="4" customWidth="1"/>
    <col min="13543" max="13543" width="4.28515625" customWidth="1"/>
    <col min="13544" max="13544" width="4" customWidth="1"/>
    <col min="13545" max="13545" width="4.140625" customWidth="1"/>
    <col min="13546" max="13546" width="4.28515625" customWidth="1"/>
    <col min="13547" max="13548" width="4.140625" customWidth="1"/>
    <col min="13549" max="13550" width="4.28515625" customWidth="1"/>
    <col min="13551" max="13563" width="3.42578125" customWidth="1"/>
    <col min="13564" max="13564" width="8.42578125" customWidth="1"/>
    <col min="13566" max="13566" width="11.5703125" customWidth="1"/>
    <col min="13768" max="13768" width="37.7109375" customWidth="1"/>
    <col min="13769" max="13769" width="7.28515625" customWidth="1"/>
    <col min="13770" max="13770" width="16.5703125" customWidth="1"/>
    <col min="13771" max="13771" width="7.5703125" customWidth="1"/>
    <col min="13772" max="13776" width="3.42578125" customWidth="1"/>
    <col min="13777" max="13777" width="4" customWidth="1"/>
    <col min="13778" max="13782" width="3.42578125" customWidth="1"/>
    <col min="13783" max="13783" width="3.7109375" customWidth="1"/>
    <col min="13784" max="13784" width="3.42578125" customWidth="1"/>
    <col min="13785" max="13785" width="4.140625" customWidth="1"/>
    <col min="13786" max="13786" width="4" customWidth="1"/>
    <col min="13787" max="13787" width="4.42578125" customWidth="1"/>
    <col min="13788" max="13788" width="3.85546875" customWidth="1"/>
    <col min="13789" max="13789" width="4.42578125" customWidth="1"/>
    <col min="13790" max="13790" width="4.28515625" customWidth="1"/>
    <col min="13791" max="13791" width="3.42578125" customWidth="1"/>
    <col min="13792" max="13793" width="4" customWidth="1"/>
    <col min="13794" max="13794" width="4.28515625" customWidth="1"/>
    <col min="13795" max="13795" width="4.140625" customWidth="1"/>
    <col min="13796" max="13796" width="3.85546875" customWidth="1"/>
    <col min="13797" max="13798" width="4" customWidth="1"/>
    <col min="13799" max="13799" width="4.28515625" customWidth="1"/>
    <col min="13800" max="13800" width="4" customWidth="1"/>
    <col min="13801" max="13801" width="4.140625" customWidth="1"/>
    <col min="13802" max="13802" width="4.28515625" customWidth="1"/>
    <col min="13803" max="13804" width="4.140625" customWidth="1"/>
    <col min="13805" max="13806" width="4.28515625" customWidth="1"/>
    <col min="13807" max="13819" width="3.42578125" customWidth="1"/>
    <col min="13820" max="13820" width="8.42578125" customWidth="1"/>
    <col min="13822" max="13822" width="11.5703125" customWidth="1"/>
    <col min="14024" max="14024" width="37.7109375" customWidth="1"/>
    <col min="14025" max="14025" width="7.28515625" customWidth="1"/>
    <col min="14026" max="14026" width="16.5703125" customWidth="1"/>
    <col min="14027" max="14027" width="7.5703125" customWidth="1"/>
    <col min="14028" max="14032" width="3.42578125" customWidth="1"/>
    <col min="14033" max="14033" width="4" customWidth="1"/>
    <col min="14034" max="14038" width="3.42578125" customWidth="1"/>
    <col min="14039" max="14039" width="3.7109375" customWidth="1"/>
    <col min="14040" max="14040" width="3.42578125" customWidth="1"/>
    <col min="14041" max="14041" width="4.140625" customWidth="1"/>
    <col min="14042" max="14042" width="4" customWidth="1"/>
    <col min="14043" max="14043" width="4.42578125" customWidth="1"/>
    <col min="14044" max="14044" width="3.85546875" customWidth="1"/>
    <col min="14045" max="14045" width="4.42578125" customWidth="1"/>
    <col min="14046" max="14046" width="4.28515625" customWidth="1"/>
    <col min="14047" max="14047" width="3.42578125" customWidth="1"/>
    <col min="14048" max="14049" width="4" customWidth="1"/>
    <col min="14050" max="14050" width="4.28515625" customWidth="1"/>
    <col min="14051" max="14051" width="4.140625" customWidth="1"/>
    <col min="14052" max="14052" width="3.85546875" customWidth="1"/>
    <col min="14053" max="14054" width="4" customWidth="1"/>
    <col min="14055" max="14055" width="4.28515625" customWidth="1"/>
    <col min="14056" max="14056" width="4" customWidth="1"/>
    <col min="14057" max="14057" width="4.140625" customWidth="1"/>
    <col min="14058" max="14058" width="4.28515625" customWidth="1"/>
    <col min="14059" max="14060" width="4.140625" customWidth="1"/>
    <col min="14061" max="14062" width="4.28515625" customWidth="1"/>
    <col min="14063" max="14075" width="3.42578125" customWidth="1"/>
    <col min="14076" max="14076" width="8.42578125" customWidth="1"/>
    <col min="14078" max="14078" width="11.5703125" customWidth="1"/>
    <col min="14280" max="14280" width="37.7109375" customWidth="1"/>
    <col min="14281" max="14281" width="7.28515625" customWidth="1"/>
    <col min="14282" max="14282" width="16.5703125" customWidth="1"/>
    <col min="14283" max="14283" width="7.5703125" customWidth="1"/>
    <col min="14284" max="14288" width="3.42578125" customWidth="1"/>
    <col min="14289" max="14289" width="4" customWidth="1"/>
    <col min="14290" max="14294" width="3.42578125" customWidth="1"/>
    <col min="14295" max="14295" width="3.7109375" customWidth="1"/>
    <col min="14296" max="14296" width="3.42578125" customWidth="1"/>
    <col min="14297" max="14297" width="4.140625" customWidth="1"/>
    <col min="14298" max="14298" width="4" customWidth="1"/>
    <col min="14299" max="14299" width="4.42578125" customWidth="1"/>
    <col min="14300" max="14300" width="3.85546875" customWidth="1"/>
    <col min="14301" max="14301" width="4.42578125" customWidth="1"/>
    <col min="14302" max="14302" width="4.28515625" customWidth="1"/>
    <col min="14303" max="14303" width="3.42578125" customWidth="1"/>
    <col min="14304" max="14305" width="4" customWidth="1"/>
    <col min="14306" max="14306" width="4.28515625" customWidth="1"/>
    <col min="14307" max="14307" width="4.140625" customWidth="1"/>
    <col min="14308" max="14308" width="3.85546875" customWidth="1"/>
    <col min="14309" max="14310" width="4" customWidth="1"/>
    <col min="14311" max="14311" width="4.28515625" customWidth="1"/>
    <col min="14312" max="14312" width="4" customWidth="1"/>
    <col min="14313" max="14313" width="4.140625" customWidth="1"/>
    <col min="14314" max="14314" width="4.28515625" customWidth="1"/>
    <col min="14315" max="14316" width="4.140625" customWidth="1"/>
    <col min="14317" max="14318" width="4.28515625" customWidth="1"/>
    <col min="14319" max="14331" width="3.42578125" customWidth="1"/>
    <col min="14332" max="14332" width="8.42578125" customWidth="1"/>
    <col min="14334" max="14334" width="11.5703125" customWidth="1"/>
    <col min="14536" max="14536" width="37.7109375" customWidth="1"/>
    <col min="14537" max="14537" width="7.28515625" customWidth="1"/>
    <col min="14538" max="14538" width="16.5703125" customWidth="1"/>
    <col min="14539" max="14539" width="7.5703125" customWidth="1"/>
    <col min="14540" max="14544" width="3.42578125" customWidth="1"/>
    <col min="14545" max="14545" width="4" customWidth="1"/>
    <col min="14546" max="14550" width="3.42578125" customWidth="1"/>
    <col min="14551" max="14551" width="3.7109375" customWidth="1"/>
    <col min="14552" max="14552" width="3.42578125" customWidth="1"/>
    <col min="14553" max="14553" width="4.140625" customWidth="1"/>
    <col min="14554" max="14554" width="4" customWidth="1"/>
    <col min="14555" max="14555" width="4.42578125" customWidth="1"/>
    <col min="14556" max="14556" width="3.85546875" customWidth="1"/>
    <col min="14557" max="14557" width="4.42578125" customWidth="1"/>
    <col min="14558" max="14558" width="4.28515625" customWidth="1"/>
    <col min="14559" max="14559" width="3.42578125" customWidth="1"/>
    <col min="14560" max="14561" width="4" customWidth="1"/>
    <col min="14562" max="14562" width="4.28515625" customWidth="1"/>
    <col min="14563" max="14563" width="4.140625" customWidth="1"/>
    <col min="14564" max="14564" width="3.85546875" customWidth="1"/>
    <col min="14565" max="14566" width="4" customWidth="1"/>
    <col min="14567" max="14567" width="4.28515625" customWidth="1"/>
    <col min="14568" max="14568" width="4" customWidth="1"/>
    <col min="14569" max="14569" width="4.140625" customWidth="1"/>
    <col min="14570" max="14570" width="4.28515625" customWidth="1"/>
    <col min="14571" max="14572" width="4.140625" customWidth="1"/>
    <col min="14573" max="14574" width="4.28515625" customWidth="1"/>
    <col min="14575" max="14587" width="3.42578125" customWidth="1"/>
    <col min="14588" max="14588" width="8.42578125" customWidth="1"/>
    <col min="14590" max="14590" width="11.5703125" customWidth="1"/>
    <col min="14792" max="14792" width="37.7109375" customWidth="1"/>
    <col min="14793" max="14793" width="7.28515625" customWidth="1"/>
    <col min="14794" max="14794" width="16.5703125" customWidth="1"/>
    <col min="14795" max="14795" width="7.5703125" customWidth="1"/>
    <col min="14796" max="14800" width="3.42578125" customWidth="1"/>
    <col min="14801" max="14801" width="4" customWidth="1"/>
    <col min="14802" max="14806" width="3.42578125" customWidth="1"/>
    <col min="14807" max="14807" width="3.7109375" customWidth="1"/>
    <col min="14808" max="14808" width="3.42578125" customWidth="1"/>
    <col min="14809" max="14809" width="4.140625" customWidth="1"/>
    <col min="14810" max="14810" width="4" customWidth="1"/>
    <col min="14811" max="14811" width="4.42578125" customWidth="1"/>
    <col min="14812" max="14812" width="3.85546875" customWidth="1"/>
    <col min="14813" max="14813" width="4.42578125" customWidth="1"/>
    <col min="14814" max="14814" width="4.28515625" customWidth="1"/>
    <col min="14815" max="14815" width="3.42578125" customWidth="1"/>
    <col min="14816" max="14817" width="4" customWidth="1"/>
    <col min="14818" max="14818" width="4.28515625" customWidth="1"/>
    <col min="14819" max="14819" width="4.140625" customWidth="1"/>
    <col min="14820" max="14820" width="3.85546875" customWidth="1"/>
    <col min="14821" max="14822" width="4" customWidth="1"/>
    <col min="14823" max="14823" width="4.28515625" customWidth="1"/>
    <col min="14824" max="14824" width="4" customWidth="1"/>
    <col min="14825" max="14825" width="4.140625" customWidth="1"/>
    <col min="14826" max="14826" width="4.28515625" customWidth="1"/>
    <col min="14827" max="14828" width="4.140625" customWidth="1"/>
    <col min="14829" max="14830" width="4.28515625" customWidth="1"/>
    <col min="14831" max="14843" width="3.42578125" customWidth="1"/>
    <col min="14844" max="14844" width="8.42578125" customWidth="1"/>
    <col min="14846" max="14846" width="11.5703125" customWidth="1"/>
    <col min="15048" max="15048" width="37.7109375" customWidth="1"/>
    <col min="15049" max="15049" width="7.28515625" customWidth="1"/>
    <col min="15050" max="15050" width="16.5703125" customWidth="1"/>
    <col min="15051" max="15051" width="7.5703125" customWidth="1"/>
    <col min="15052" max="15056" width="3.42578125" customWidth="1"/>
    <col min="15057" max="15057" width="4" customWidth="1"/>
    <col min="15058" max="15062" width="3.42578125" customWidth="1"/>
    <col min="15063" max="15063" width="3.7109375" customWidth="1"/>
    <col min="15064" max="15064" width="3.42578125" customWidth="1"/>
    <col min="15065" max="15065" width="4.140625" customWidth="1"/>
    <col min="15066" max="15066" width="4" customWidth="1"/>
    <col min="15067" max="15067" width="4.42578125" customWidth="1"/>
    <col min="15068" max="15068" width="3.85546875" customWidth="1"/>
    <col min="15069" max="15069" width="4.42578125" customWidth="1"/>
    <col min="15070" max="15070" width="4.28515625" customWidth="1"/>
    <col min="15071" max="15071" width="3.42578125" customWidth="1"/>
    <col min="15072" max="15073" width="4" customWidth="1"/>
    <col min="15074" max="15074" width="4.28515625" customWidth="1"/>
    <col min="15075" max="15075" width="4.140625" customWidth="1"/>
    <col min="15076" max="15076" width="3.85546875" customWidth="1"/>
    <col min="15077" max="15078" width="4" customWidth="1"/>
    <col min="15079" max="15079" width="4.28515625" customWidth="1"/>
    <col min="15080" max="15080" width="4" customWidth="1"/>
    <col min="15081" max="15081" width="4.140625" customWidth="1"/>
    <col min="15082" max="15082" width="4.28515625" customWidth="1"/>
    <col min="15083" max="15084" width="4.140625" customWidth="1"/>
    <col min="15085" max="15086" width="4.28515625" customWidth="1"/>
    <col min="15087" max="15099" width="3.42578125" customWidth="1"/>
    <col min="15100" max="15100" width="8.42578125" customWidth="1"/>
    <col min="15102" max="15102" width="11.5703125" customWidth="1"/>
    <col min="15304" max="15304" width="37.7109375" customWidth="1"/>
    <col min="15305" max="15305" width="7.28515625" customWidth="1"/>
    <col min="15306" max="15306" width="16.5703125" customWidth="1"/>
    <col min="15307" max="15307" width="7.5703125" customWidth="1"/>
    <col min="15308" max="15312" width="3.42578125" customWidth="1"/>
    <col min="15313" max="15313" width="4" customWidth="1"/>
    <col min="15314" max="15318" width="3.42578125" customWidth="1"/>
    <col min="15319" max="15319" width="3.7109375" customWidth="1"/>
    <col min="15320" max="15320" width="3.42578125" customWidth="1"/>
    <col min="15321" max="15321" width="4.140625" customWidth="1"/>
    <col min="15322" max="15322" width="4" customWidth="1"/>
    <col min="15323" max="15323" width="4.42578125" customWidth="1"/>
    <col min="15324" max="15324" width="3.85546875" customWidth="1"/>
    <col min="15325" max="15325" width="4.42578125" customWidth="1"/>
    <col min="15326" max="15326" width="4.28515625" customWidth="1"/>
    <col min="15327" max="15327" width="3.42578125" customWidth="1"/>
    <col min="15328" max="15329" width="4" customWidth="1"/>
    <col min="15330" max="15330" width="4.28515625" customWidth="1"/>
    <col min="15331" max="15331" width="4.140625" customWidth="1"/>
    <col min="15332" max="15332" width="3.85546875" customWidth="1"/>
    <col min="15333" max="15334" width="4" customWidth="1"/>
    <col min="15335" max="15335" width="4.28515625" customWidth="1"/>
    <col min="15336" max="15336" width="4" customWidth="1"/>
    <col min="15337" max="15337" width="4.140625" customWidth="1"/>
    <col min="15338" max="15338" width="4.28515625" customWidth="1"/>
    <col min="15339" max="15340" width="4.140625" customWidth="1"/>
    <col min="15341" max="15342" width="4.28515625" customWidth="1"/>
    <col min="15343" max="15355" width="3.42578125" customWidth="1"/>
    <col min="15356" max="15356" width="8.42578125" customWidth="1"/>
    <col min="15358" max="15358" width="11.5703125" customWidth="1"/>
    <col min="15560" max="15560" width="37.7109375" customWidth="1"/>
    <col min="15561" max="15561" width="7.28515625" customWidth="1"/>
    <col min="15562" max="15562" width="16.5703125" customWidth="1"/>
    <col min="15563" max="15563" width="7.5703125" customWidth="1"/>
    <col min="15564" max="15568" width="3.42578125" customWidth="1"/>
    <col min="15569" max="15569" width="4" customWidth="1"/>
    <col min="15570" max="15574" width="3.42578125" customWidth="1"/>
    <col min="15575" max="15575" width="3.7109375" customWidth="1"/>
    <col min="15576" max="15576" width="3.42578125" customWidth="1"/>
    <col min="15577" max="15577" width="4.140625" customWidth="1"/>
    <col min="15578" max="15578" width="4" customWidth="1"/>
    <col min="15579" max="15579" width="4.42578125" customWidth="1"/>
    <col min="15580" max="15580" width="3.85546875" customWidth="1"/>
    <col min="15581" max="15581" width="4.42578125" customWidth="1"/>
    <col min="15582" max="15582" width="4.28515625" customWidth="1"/>
    <col min="15583" max="15583" width="3.42578125" customWidth="1"/>
    <col min="15584" max="15585" width="4" customWidth="1"/>
    <col min="15586" max="15586" width="4.28515625" customWidth="1"/>
    <col min="15587" max="15587" width="4.140625" customWidth="1"/>
    <col min="15588" max="15588" width="3.85546875" customWidth="1"/>
    <col min="15589" max="15590" width="4" customWidth="1"/>
    <col min="15591" max="15591" width="4.28515625" customWidth="1"/>
    <col min="15592" max="15592" width="4" customWidth="1"/>
    <col min="15593" max="15593" width="4.140625" customWidth="1"/>
    <col min="15594" max="15594" width="4.28515625" customWidth="1"/>
    <col min="15595" max="15596" width="4.140625" customWidth="1"/>
    <col min="15597" max="15598" width="4.28515625" customWidth="1"/>
    <col min="15599" max="15611" width="3.42578125" customWidth="1"/>
    <col min="15612" max="15612" width="8.42578125" customWidth="1"/>
    <col min="15614" max="15614" width="11.5703125" customWidth="1"/>
    <col min="15816" max="15816" width="37.7109375" customWidth="1"/>
    <col min="15817" max="15817" width="7.28515625" customWidth="1"/>
    <col min="15818" max="15818" width="16.5703125" customWidth="1"/>
    <col min="15819" max="15819" width="7.5703125" customWidth="1"/>
    <col min="15820" max="15824" width="3.42578125" customWidth="1"/>
    <col min="15825" max="15825" width="4" customWidth="1"/>
    <col min="15826" max="15830" width="3.42578125" customWidth="1"/>
    <col min="15831" max="15831" width="3.7109375" customWidth="1"/>
    <col min="15832" max="15832" width="3.42578125" customWidth="1"/>
    <col min="15833" max="15833" width="4.140625" customWidth="1"/>
    <col min="15834" max="15834" width="4" customWidth="1"/>
    <col min="15835" max="15835" width="4.42578125" customWidth="1"/>
    <col min="15836" max="15836" width="3.85546875" customWidth="1"/>
    <col min="15837" max="15837" width="4.42578125" customWidth="1"/>
    <col min="15838" max="15838" width="4.28515625" customWidth="1"/>
    <col min="15839" max="15839" width="3.42578125" customWidth="1"/>
    <col min="15840" max="15841" width="4" customWidth="1"/>
    <col min="15842" max="15842" width="4.28515625" customWidth="1"/>
    <col min="15843" max="15843" width="4.140625" customWidth="1"/>
    <col min="15844" max="15844" width="3.85546875" customWidth="1"/>
    <col min="15845" max="15846" width="4" customWidth="1"/>
    <col min="15847" max="15847" width="4.28515625" customWidth="1"/>
    <col min="15848" max="15848" width="4" customWidth="1"/>
    <col min="15849" max="15849" width="4.140625" customWidth="1"/>
    <col min="15850" max="15850" width="4.28515625" customWidth="1"/>
    <col min="15851" max="15852" width="4.140625" customWidth="1"/>
    <col min="15853" max="15854" width="4.28515625" customWidth="1"/>
    <col min="15855" max="15867" width="3.42578125" customWidth="1"/>
    <col min="15868" max="15868" width="8.42578125" customWidth="1"/>
    <col min="15870" max="15870" width="11.5703125" customWidth="1"/>
    <col min="16072" max="16072" width="37.7109375" customWidth="1"/>
    <col min="16073" max="16073" width="7.28515625" customWidth="1"/>
    <col min="16074" max="16074" width="16.5703125" customWidth="1"/>
    <col min="16075" max="16075" width="7.5703125" customWidth="1"/>
    <col min="16076" max="16080" width="3.42578125" customWidth="1"/>
    <col min="16081" max="16081" width="4" customWidth="1"/>
    <col min="16082" max="16086" width="3.42578125" customWidth="1"/>
    <col min="16087" max="16087" width="3.7109375" customWidth="1"/>
    <col min="16088" max="16088" width="3.42578125" customWidth="1"/>
    <col min="16089" max="16089" width="4.140625" customWidth="1"/>
    <col min="16090" max="16090" width="4" customWidth="1"/>
    <col min="16091" max="16091" width="4.42578125" customWidth="1"/>
    <col min="16092" max="16092" width="3.85546875" customWidth="1"/>
    <col min="16093" max="16093" width="4.42578125" customWidth="1"/>
    <col min="16094" max="16094" width="4.28515625" customWidth="1"/>
    <col min="16095" max="16095" width="3.42578125" customWidth="1"/>
    <col min="16096" max="16097" width="4" customWidth="1"/>
    <col min="16098" max="16098" width="4.28515625" customWidth="1"/>
    <col min="16099" max="16099" width="4.140625" customWidth="1"/>
    <col min="16100" max="16100" width="3.85546875" customWidth="1"/>
    <col min="16101" max="16102" width="4" customWidth="1"/>
    <col min="16103" max="16103" width="4.28515625" customWidth="1"/>
    <col min="16104" max="16104" width="4" customWidth="1"/>
    <col min="16105" max="16105" width="4.140625" customWidth="1"/>
    <col min="16106" max="16106" width="4.28515625" customWidth="1"/>
    <col min="16107" max="16108" width="4.140625" customWidth="1"/>
    <col min="16109" max="16110" width="4.28515625" customWidth="1"/>
    <col min="16111" max="16123" width="3.42578125" customWidth="1"/>
    <col min="16124" max="16124" width="8.42578125" customWidth="1"/>
    <col min="16126" max="16126" width="11.5703125" customWidth="1"/>
  </cols>
  <sheetData>
    <row r="1" spans="1:55" s="29" customFormat="1" ht="27.75" customHeight="1" x14ac:dyDescent="0.2">
      <c r="A1" s="44"/>
      <c r="B1" s="44"/>
      <c r="C1" s="44"/>
      <c r="D1" s="44"/>
      <c r="E1" s="227"/>
      <c r="F1" s="227"/>
      <c r="G1" s="227"/>
      <c r="H1" s="227"/>
      <c r="I1" s="44"/>
      <c r="J1" s="44"/>
      <c r="K1" s="44"/>
      <c r="L1" s="44"/>
      <c r="M1" s="226"/>
      <c r="N1" s="226"/>
      <c r="O1" s="226"/>
      <c r="P1" s="226"/>
      <c r="Q1" s="226"/>
      <c r="R1" s="226"/>
      <c r="S1" s="226"/>
      <c r="T1" s="226"/>
      <c r="U1" s="226"/>
      <c r="V1" s="226"/>
      <c r="W1" s="226"/>
      <c r="X1" s="226"/>
      <c r="Y1" s="226"/>
      <c r="Z1" s="226"/>
      <c r="AA1" s="226"/>
      <c r="AB1" s="226"/>
      <c r="AC1" s="44"/>
      <c r="AD1" s="226"/>
      <c r="AE1" s="44"/>
      <c r="AF1" s="44"/>
      <c r="AG1" s="226"/>
      <c r="AH1" s="226"/>
      <c r="AI1" s="226"/>
      <c r="AJ1" s="226"/>
      <c r="AK1" s="226"/>
      <c r="AL1" s="226"/>
      <c r="AM1" s="226"/>
      <c r="AN1" s="226"/>
      <c r="AO1" s="44"/>
      <c r="AP1" s="44"/>
      <c r="AQ1" s="44"/>
      <c r="AR1" s="44"/>
      <c r="AS1" s="44"/>
      <c r="AT1" s="44"/>
      <c r="AU1" s="44"/>
      <c r="AV1" s="44"/>
      <c r="AW1" s="44"/>
      <c r="AX1" s="44"/>
      <c r="AY1" s="44"/>
      <c r="AZ1" s="44"/>
      <c r="BA1" s="44"/>
      <c r="BB1" s="44"/>
      <c r="BC1" s="44"/>
    </row>
    <row r="2" spans="1:55" s="29" customFormat="1" ht="17.25" customHeight="1" x14ac:dyDescent="0.3">
      <c r="A2" s="405" t="s">
        <v>2977</v>
      </c>
      <c r="B2" s="406"/>
      <c r="C2" s="406"/>
      <c r="D2" s="406"/>
      <c r="E2" s="406"/>
      <c r="F2" s="406"/>
      <c r="G2" s="406"/>
      <c r="H2" s="406"/>
      <c r="I2" s="406"/>
      <c r="J2" s="406"/>
      <c r="K2" s="406"/>
      <c r="L2" s="406"/>
      <c r="M2" s="406"/>
      <c r="N2" s="406"/>
      <c r="O2" s="406"/>
      <c r="P2" s="406"/>
      <c r="Q2" s="406"/>
      <c r="R2" s="406"/>
      <c r="S2" s="406"/>
      <c r="T2" s="406"/>
      <c r="U2" s="406"/>
      <c r="V2" s="406"/>
      <c r="W2" s="406"/>
      <c r="X2" s="406"/>
      <c r="Y2" s="406"/>
      <c r="Z2" s="406"/>
      <c r="AA2" s="406"/>
      <c r="AB2" s="406"/>
      <c r="AC2" s="406"/>
      <c r="AD2" s="406"/>
      <c r="AE2" s="406"/>
      <c r="AF2" s="406"/>
      <c r="AG2" s="406"/>
      <c r="AH2" s="406"/>
      <c r="AI2" s="406"/>
      <c r="AJ2" s="406"/>
      <c r="AK2" s="406"/>
      <c r="AL2" s="406"/>
      <c r="AM2" s="406"/>
      <c r="AN2" s="406"/>
      <c r="AO2" s="406"/>
      <c r="AP2" s="406"/>
      <c r="AQ2" s="406"/>
      <c r="AR2" s="406"/>
      <c r="AS2" s="406"/>
      <c r="AT2" s="406"/>
      <c r="AU2" s="406"/>
      <c r="AV2" s="406"/>
      <c r="AW2" s="406"/>
      <c r="AX2" s="406"/>
      <c r="AY2" s="406"/>
      <c r="AZ2" s="406"/>
      <c r="BA2" s="406"/>
      <c r="BB2" s="406"/>
      <c r="BC2" s="406"/>
    </row>
    <row r="3" spans="1:55" s="29" customFormat="1" ht="17.25" customHeight="1" x14ac:dyDescent="0.2">
      <c r="A3" s="43"/>
      <c r="B3" s="43"/>
      <c r="C3" s="43"/>
      <c r="D3" s="47"/>
      <c r="E3" s="230"/>
      <c r="F3" s="230"/>
      <c r="G3" s="230"/>
      <c r="H3" s="230"/>
      <c r="I3" s="231"/>
      <c r="J3" s="231"/>
      <c r="K3" s="231"/>
      <c r="L3" s="231"/>
      <c r="M3" s="232"/>
      <c r="N3" s="232"/>
      <c r="O3" s="232"/>
      <c r="P3" s="232"/>
      <c r="Q3" s="232"/>
      <c r="R3" s="232"/>
      <c r="S3" s="232"/>
      <c r="T3" s="232"/>
      <c r="U3" s="232"/>
      <c r="V3" s="232"/>
      <c r="W3" s="232"/>
      <c r="X3" s="232"/>
      <c r="Y3" s="232"/>
      <c r="Z3" s="232"/>
      <c r="AA3" s="232"/>
      <c r="AB3" s="232"/>
      <c r="AC3" s="231"/>
      <c r="AD3" s="232"/>
      <c r="AE3" s="231"/>
      <c r="AF3" s="231"/>
      <c r="AG3" s="232"/>
      <c r="AH3" s="232"/>
      <c r="AI3" s="232"/>
      <c r="AJ3" s="232"/>
      <c r="AK3" s="232"/>
      <c r="AL3" s="232"/>
      <c r="AM3" s="232"/>
      <c r="AN3" s="232"/>
      <c r="AO3" s="231"/>
      <c r="AP3" s="43"/>
      <c r="AQ3" s="43"/>
      <c r="AR3" s="43"/>
      <c r="AS3" s="43"/>
      <c r="AT3" s="43"/>
      <c r="AU3" s="43"/>
      <c r="AV3" s="43"/>
      <c r="AW3" s="43"/>
      <c r="AX3" s="43"/>
      <c r="AY3" s="43"/>
      <c r="AZ3" s="43"/>
      <c r="BA3" s="43"/>
      <c r="BB3" s="43"/>
      <c r="BC3" s="43"/>
    </row>
    <row r="4" spans="1:55" s="29" customFormat="1" ht="16.5" customHeight="1" x14ac:dyDescent="0.2">
      <c r="A4" s="407" t="s">
        <v>129</v>
      </c>
      <c r="B4" s="409" t="s">
        <v>130</v>
      </c>
      <c r="C4" s="391" t="s">
        <v>131</v>
      </c>
      <c r="D4" s="373" t="s">
        <v>132</v>
      </c>
      <c r="E4" s="368" t="s">
        <v>2841</v>
      </c>
      <c r="F4" s="397"/>
      <c r="G4" s="397"/>
      <c r="H4" s="397"/>
      <c r="I4" s="397"/>
      <c r="J4" s="397"/>
      <c r="K4" s="397"/>
      <c r="L4" s="397"/>
      <c r="M4" s="397"/>
      <c r="N4" s="397"/>
      <c r="O4" s="397"/>
      <c r="P4" s="369"/>
      <c r="Q4" s="368" t="s">
        <v>2842</v>
      </c>
      <c r="R4" s="397"/>
      <c r="S4" s="397"/>
      <c r="T4" s="397"/>
      <c r="U4" s="397"/>
      <c r="V4" s="397"/>
      <c r="W4" s="397"/>
      <c r="X4" s="397"/>
      <c r="Y4" s="397"/>
      <c r="Z4" s="397"/>
      <c r="AA4" s="397"/>
      <c r="AB4" s="369"/>
      <c r="AC4" s="368" t="s">
        <v>2843</v>
      </c>
      <c r="AD4" s="397"/>
      <c r="AE4" s="397"/>
      <c r="AF4" s="397"/>
      <c r="AG4" s="397"/>
      <c r="AH4" s="397"/>
      <c r="AI4" s="397"/>
      <c r="AJ4" s="397"/>
      <c r="AK4" s="397"/>
      <c r="AL4" s="397"/>
      <c r="AM4" s="397"/>
      <c r="AN4" s="369"/>
      <c r="AO4" s="368" t="s">
        <v>2844</v>
      </c>
      <c r="AP4" s="397"/>
      <c r="AQ4" s="397"/>
      <c r="AR4" s="397"/>
      <c r="AS4" s="397"/>
      <c r="AT4" s="397"/>
      <c r="AU4" s="397"/>
      <c r="AV4" s="397"/>
      <c r="AW4" s="397"/>
      <c r="AX4" s="397"/>
      <c r="AY4" s="397"/>
      <c r="AZ4" s="369"/>
      <c r="BA4" s="413" t="s">
        <v>1550</v>
      </c>
      <c r="BB4" s="416" t="s">
        <v>137</v>
      </c>
      <c r="BC4" s="417"/>
    </row>
    <row r="5" spans="1:55" s="29" customFormat="1" ht="16.5" customHeight="1" x14ac:dyDescent="0.2">
      <c r="A5" s="408"/>
      <c r="B5" s="410"/>
      <c r="C5" s="412"/>
      <c r="D5" s="390"/>
      <c r="E5" s="386" t="s">
        <v>2845</v>
      </c>
      <c r="F5" s="422"/>
      <c r="G5" s="422"/>
      <c r="H5" s="387"/>
      <c r="I5" s="368" t="s">
        <v>2846</v>
      </c>
      <c r="J5" s="397"/>
      <c r="K5" s="397"/>
      <c r="L5" s="369"/>
      <c r="M5" s="393" t="s">
        <v>5</v>
      </c>
      <c r="N5" s="394"/>
      <c r="O5" s="394"/>
      <c r="P5" s="395"/>
      <c r="Q5" s="393" t="s">
        <v>2847</v>
      </c>
      <c r="R5" s="394"/>
      <c r="S5" s="394"/>
      <c r="T5" s="395"/>
      <c r="U5" s="393" t="s">
        <v>6</v>
      </c>
      <c r="V5" s="394"/>
      <c r="W5" s="394"/>
      <c r="X5" s="395"/>
      <c r="Y5" s="393" t="s">
        <v>7</v>
      </c>
      <c r="Z5" s="394"/>
      <c r="AA5" s="394"/>
      <c r="AB5" s="395"/>
      <c r="AC5" s="368" t="s">
        <v>2848</v>
      </c>
      <c r="AD5" s="397"/>
      <c r="AE5" s="397"/>
      <c r="AF5" s="369"/>
      <c r="AG5" s="393" t="s">
        <v>2849</v>
      </c>
      <c r="AH5" s="394"/>
      <c r="AI5" s="394"/>
      <c r="AJ5" s="395"/>
      <c r="AK5" s="393" t="s">
        <v>9</v>
      </c>
      <c r="AL5" s="394"/>
      <c r="AM5" s="394"/>
      <c r="AN5" s="395"/>
      <c r="AO5" s="388" t="s">
        <v>2850</v>
      </c>
      <c r="AP5" s="396"/>
      <c r="AQ5" s="396"/>
      <c r="AR5" s="389"/>
      <c r="AS5" s="388" t="s">
        <v>2851</v>
      </c>
      <c r="AT5" s="396"/>
      <c r="AU5" s="396"/>
      <c r="AV5" s="389"/>
      <c r="AW5" s="368" t="s">
        <v>2852</v>
      </c>
      <c r="AX5" s="397"/>
      <c r="AY5" s="397"/>
      <c r="AZ5" s="369"/>
      <c r="BA5" s="414"/>
      <c r="BB5" s="418"/>
      <c r="BC5" s="419"/>
    </row>
    <row r="6" spans="1:55" s="29" customFormat="1" ht="18" customHeight="1" x14ac:dyDescent="0.2">
      <c r="A6" s="408"/>
      <c r="B6" s="411"/>
      <c r="C6" s="412"/>
      <c r="D6" s="374"/>
      <c r="E6" s="233">
        <v>1</v>
      </c>
      <c r="F6" s="233">
        <v>2</v>
      </c>
      <c r="G6" s="233">
        <v>3</v>
      </c>
      <c r="H6" s="233">
        <v>4</v>
      </c>
      <c r="I6" s="234">
        <v>1</v>
      </c>
      <c r="J6" s="234">
        <v>2</v>
      </c>
      <c r="K6" s="234">
        <v>3</v>
      </c>
      <c r="L6" s="234">
        <v>4</v>
      </c>
      <c r="M6" s="49">
        <v>1</v>
      </c>
      <c r="N6" s="49">
        <v>2</v>
      </c>
      <c r="O6" s="49">
        <v>3</v>
      </c>
      <c r="P6" s="49">
        <v>4</v>
      </c>
      <c r="Q6" s="49">
        <v>1</v>
      </c>
      <c r="R6" s="49">
        <v>2</v>
      </c>
      <c r="S6" s="49">
        <v>3</v>
      </c>
      <c r="T6" s="49">
        <v>4</v>
      </c>
      <c r="U6" s="49">
        <v>1</v>
      </c>
      <c r="V6" s="49">
        <v>2</v>
      </c>
      <c r="W6" s="49">
        <v>3</v>
      </c>
      <c r="X6" s="49">
        <v>4</v>
      </c>
      <c r="Y6" s="49">
        <v>1</v>
      </c>
      <c r="Z6" s="49">
        <v>2</v>
      </c>
      <c r="AA6" s="49">
        <v>3</v>
      </c>
      <c r="AB6" s="49">
        <v>4</v>
      </c>
      <c r="AC6" s="234">
        <v>1</v>
      </c>
      <c r="AD6" s="49">
        <v>2</v>
      </c>
      <c r="AE6" s="234">
        <v>3</v>
      </c>
      <c r="AF6" s="234">
        <v>4</v>
      </c>
      <c r="AG6" s="49">
        <v>1</v>
      </c>
      <c r="AH6" s="49">
        <v>2</v>
      </c>
      <c r="AI6" s="49">
        <v>3</v>
      </c>
      <c r="AJ6" s="49">
        <v>4</v>
      </c>
      <c r="AK6" s="49">
        <v>1</v>
      </c>
      <c r="AL6" s="49">
        <v>2</v>
      </c>
      <c r="AM6" s="49">
        <v>3</v>
      </c>
      <c r="AN6" s="49">
        <v>4</v>
      </c>
      <c r="AO6" s="49">
        <v>1</v>
      </c>
      <c r="AP6" s="49">
        <v>2</v>
      </c>
      <c r="AQ6" s="49">
        <v>3</v>
      </c>
      <c r="AR6" s="49">
        <v>4</v>
      </c>
      <c r="AS6" s="49">
        <v>1</v>
      </c>
      <c r="AT6" s="49">
        <v>2</v>
      </c>
      <c r="AU6" s="49">
        <v>3</v>
      </c>
      <c r="AV6" s="49">
        <v>4</v>
      </c>
      <c r="AW6" s="49">
        <v>1</v>
      </c>
      <c r="AX6" s="49">
        <v>2</v>
      </c>
      <c r="AY6" s="49">
        <v>3</v>
      </c>
      <c r="AZ6" s="49">
        <v>4</v>
      </c>
      <c r="BA6" s="415"/>
      <c r="BB6" s="420"/>
      <c r="BC6" s="421"/>
    </row>
    <row r="7" spans="1:55" s="29" customFormat="1" ht="18" customHeight="1" x14ac:dyDescent="0.2">
      <c r="A7" s="235">
        <v>1</v>
      </c>
      <c r="B7" s="195">
        <v>2</v>
      </c>
      <c r="C7" s="50">
        <v>3</v>
      </c>
      <c r="D7" s="197">
        <v>4</v>
      </c>
      <c r="E7" s="236">
        <v>5</v>
      </c>
      <c r="F7" s="236">
        <v>6</v>
      </c>
      <c r="G7" s="236">
        <v>7</v>
      </c>
      <c r="H7" s="236">
        <v>8</v>
      </c>
      <c r="I7" s="50">
        <v>9</v>
      </c>
      <c r="J7" s="50">
        <v>10</v>
      </c>
      <c r="K7" s="50">
        <v>11</v>
      </c>
      <c r="L7" s="50">
        <v>12</v>
      </c>
      <c r="M7" s="51">
        <v>13</v>
      </c>
      <c r="N7" s="51">
        <v>14</v>
      </c>
      <c r="O7" s="51">
        <v>15</v>
      </c>
      <c r="P7" s="51">
        <v>16</v>
      </c>
      <c r="Q7" s="51">
        <v>17</v>
      </c>
      <c r="R7" s="51">
        <v>18</v>
      </c>
      <c r="S7" s="51">
        <v>19</v>
      </c>
      <c r="T7" s="51">
        <v>20</v>
      </c>
      <c r="U7" s="51">
        <v>21</v>
      </c>
      <c r="V7" s="51">
        <v>22</v>
      </c>
      <c r="W7" s="51">
        <v>23</v>
      </c>
      <c r="X7" s="51">
        <v>24</v>
      </c>
      <c r="Y7" s="51">
        <v>25</v>
      </c>
      <c r="Z7" s="51">
        <v>26</v>
      </c>
      <c r="AA7" s="51">
        <v>27</v>
      </c>
      <c r="AB7" s="51">
        <v>28</v>
      </c>
      <c r="AC7" s="50">
        <v>29</v>
      </c>
      <c r="AD7" s="51">
        <v>30</v>
      </c>
      <c r="AE7" s="50">
        <v>31</v>
      </c>
      <c r="AF7" s="50">
        <v>32</v>
      </c>
      <c r="AG7" s="51">
        <v>33</v>
      </c>
      <c r="AH7" s="51">
        <v>34</v>
      </c>
      <c r="AI7" s="51">
        <v>35</v>
      </c>
      <c r="AJ7" s="51">
        <v>36</v>
      </c>
      <c r="AK7" s="51">
        <v>37</v>
      </c>
      <c r="AL7" s="51">
        <v>38</v>
      </c>
      <c r="AM7" s="51">
        <v>39</v>
      </c>
      <c r="AN7" s="51">
        <v>40</v>
      </c>
      <c r="AO7" s="51">
        <v>41</v>
      </c>
      <c r="AP7" s="51">
        <v>42</v>
      </c>
      <c r="AQ7" s="51">
        <v>43</v>
      </c>
      <c r="AR7" s="51">
        <v>44</v>
      </c>
      <c r="AS7" s="51">
        <v>45</v>
      </c>
      <c r="AT7" s="51">
        <v>46</v>
      </c>
      <c r="AU7" s="51">
        <v>47</v>
      </c>
      <c r="AV7" s="51">
        <v>48</v>
      </c>
      <c r="AW7" s="51">
        <v>49</v>
      </c>
      <c r="AX7" s="51">
        <v>50</v>
      </c>
      <c r="AY7" s="51">
        <v>51</v>
      </c>
      <c r="AZ7" s="51">
        <v>52</v>
      </c>
      <c r="BA7" s="237">
        <v>53</v>
      </c>
      <c r="BB7" s="398">
        <v>54</v>
      </c>
      <c r="BC7" s="399"/>
    </row>
    <row r="8" spans="1:55" s="29" customFormat="1" ht="15" customHeight="1" x14ac:dyDescent="0.2">
      <c r="A8" s="372" t="s">
        <v>150</v>
      </c>
      <c r="B8" s="372"/>
      <c r="C8" s="372"/>
      <c r="D8" s="238"/>
      <c r="E8" s="239"/>
      <c r="F8" s="239"/>
      <c r="G8" s="239"/>
      <c r="H8" s="239"/>
      <c r="I8" s="240"/>
      <c r="J8" s="240"/>
      <c r="K8" s="240"/>
      <c r="L8" s="240"/>
      <c r="M8" s="53"/>
      <c r="N8" s="53"/>
      <c r="O8" s="53"/>
      <c r="P8" s="53"/>
      <c r="Q8" s="53"/>
      <c r="R8" s="53"/>
      <c r="S8" s="53"/>
      <c r="T8" s="53"/>
      <c r="U8" s="53"/>
      <c r="V8" s="53"/>
      <c r="W8" s="53"/>
      <c r="X8" s="53"/>
      <c r="Y8" s="53"/>
      <c r="Z8" s="53"/>
      <c r="AA8" s="53"/>
      <c r="AB8" s="53"/>
      <c r="AC8" s="240"/>
      <c r="AD8" s="53"/>
      <c r="AE8" s="240"/>
      <c r="AF8" s="240"/>
      <c r="AG8" s="53"/>
      <c r="AH8" s="53"/>
      <c r="AI8" s="53"/>
      <c r="AJ8" s="53"/>
      <c r="AK8" s="53"/>
      <c r="AL8" s="53"/>
      <c r="AM8" s="53"/>
      <c r="AN8" s="53"/>
      <c r="AO8" s="240"/>
      <c r="AP8" s="240"/>
      <c r="AQ8" s="240"/>
      <c r="AR8" s="240"/>
      <c r="AS8" s="240"/>
      <c r="AT8" s="240"/>
      <c r="AU8" s="240"/>
      <c r="AV8" s="240"/>
      <c r="AW8" s="240"/>
      <c r="AX8" s="240"/>
      <c r="AY8" s="240"/>
      <c r="AZ8" s="240"/>
      <c r="BA8" s="241"/>
      <c r="BB8" s="368"/>
      <c r="BC8" s="369"/>
    </row>
    <row r="9" spans="1:55" s="29" customFormat="1" ht="15" customHeight="1" x14ac:dyDescent="0.2">
      <c r="A9" s="372"/>
      <c r="B9" s="372"/>
      <c r="C9" s="372"/>
      <c r="D9" s="242"/>
      <c r="E9" s="239"/>
      <c r="F9" s="239"/>
      <c r="G9" s="239"/>
      <c r="H9" s="239"/>
      <c r="I9" s="240"/>
      <c r="J9" s="240"/>
      <c r="K9" s="240"/>
      <c r="L9" s="240"/>
      <c r="M9" s="53"/>
      <c r="N9" s="53"/>
      <c r="O9" s="53"/>
      <c r="P9" s="53"/>
      <c r="Q9" s="53"/>
      <c r="R9" s="53"/>
      <c r="S9" s="53"/>
      <c r="T9" s="53"/>
      <c r="U9" s="53"/>
      <c r="V9" s="53"/>
      <c r="W9" s="53"/>
      <c r="X9" s="53"/>
      <c r="Y9" s="53"/>
      <c r="Z9" s="53"/>
      <c r="AA9" s="53"/>
      <c r="AB9" s="53"/>
      <c r="AC9" s="240"/>
      <c r="AD9" s="53"/>
      <c r="AE9" s="240"/>
      <c r="AF9" s="240"/>
      <c r="AG9" s="53"/>
      <c r="AH9" s="53"/>
      <c r="AI9" s="53"/>
      <c r="AJ9" s="53"/>
      <c r="AK9" s="53"/>
      <c r="AL9" s="53"/>
      <c r="AM9" s="53"/>
      <c r="AN9" s="53"/>
      <c r="AO9" s="240"/>
      <c r="AP9" s="240"/>
      <c r="AQ9" s="240"/>
      <c r="AR9" s="240"/>
      <c r="AS9" s="240"/>
      <c r="AT9" s="240"/>
      <c r="AU9" s="240"/>
      <c r="AV9" s="240"/>
      <c r="AW9" s="240"/>
      <c r="AX9" s="240"/>
      <c r="AY9" s="240"/>
      <c r="AZ9" s="240"/>
      <c r="BA9" s="241"/>
      <c r="BB9" s="400"/>
      <c r="BC9" s="401"/>
    </row>
    <row r="10" spans="1:55" s="29" customFormat="1" ht="15" customHeight="1" x14ac:dyDescent="0.2">
      <c r="A10" s="379" t="s">
        <v>2853</v>
      </c>
      <c r="B10" s="367"/>
      <c r="C10" s="367">
        <v>100001006</v>
      </c>
      <c r="D10" s="36" t="s">
        <v>151</v>
      </c>
      <c r="E10" s="236"/>
      <c r="F10" s="236"/>
      <c r="G10" s="236"/>
      <c r="H10" s="236"/>
      <c r="I10" s="50"/>
      <c r="J10" s="50"/>
      <c r="K10" s="50"/>
      <c r="L10" s="50"/>
      <c r="M10" s="51"/>
      <c r="N10" s="51"/>
      <c r="O10" s="51"/>
      <c r="P10" s="51"/>
      <c r="Q10" s="51"/>
      <c r="R10" s="51"/>
      <c r="S10" s="51"/>
      <c r="T10" s="51"/>
      <c r="U10" s="51"/>
      <c r="V10" s="243"/>
      <c r="W10" s="243"/>
      <c r="X10" s="51"/>
      <c r="Y10" s="51"/>
      <c r="Z10" s="51"/>
      <c r="AA10" s="51"/>
      <c r="AB10" s="51"/>
      <c r="AC10" s="50"/>
      <c r="AD10" s="51"/>
      <c r="AE10" s="56"/>
      <c r="AF10" s="50"/>
      <c r="AG10" s="72"/>
      <c r="AH10" s="51" t="s">
        <v>152</v>
      </c>
      <c r="AI10" s="51"/>
      <c r="AJ10" s="51"/>
      <c r="AK10" s="51"/>
      <c r="AL10" s="51"/>
      <c r="AM10" s="51"/>
      <c r="AN10" s="51"/>
      <c r="AO10" s="50"/>
      <c r="AP10" s="50"/>
      <c r="AQ10" s="50"/>
      <c r="AR10" s="50"/>
      <c r="AS10" s="50"/>
      <c r="AT10" s="50"/>
      <c r="AU10" s="50"/>
      <c r="AV10" s="50"/>
      <c r="AW10" s="50"/>
      <c r="AX10" s="50"/>
      <c r="AY10" s="50"/>
      <c r="AZ10" s="50"/>
      <c r="BA10" s="192">
        <v>1</v>
      </c>
      <c r="BB10" s="368" t="s">
        <v>153</v>
      </c>
      <c r="BC10" s="369"/>
    </row>
    <row r="11" spans="1:55" s="29" customFormat="1" ht="24.75" customHeight="1" x14ac:dyDescent="0.2">
      <c r="A11" s="379"/>
      <c r="B11" s="373"/>
      <c r="C11" s="373"/>
      <c r="D11" s="36" t="s">
        <v>154</v>
      </c>
      <c r="E11" s="236"/>
      <c r="F11" s="236"/>
      <c r="G11" s="236"/>
      <c r="H11" s="236"/>
      <c r="I11" s="50"/>
      <c r="J11" s="50"/>
      <c r="K11" s="50"/>
      <c r="L11" s="50"/>
      <c r="M11" s="51"/>
      <c r="N11" s="51"/>
      <c r="O11" s="51"/>
      <c r="P11" s="51"/>
      <c r="Q11" s="51"/>
      <c r="R11" s="51"/>
      <c r="S11" s="51"/>
      <c r="T11" s="51"/>
      <c r="U11" s="51"/>
      <c r="V11" s="243"/>
      <c r="W11" s="243"/>
      <c r="X11" s="51"/>
      <c r="Y11" s="51"/>
      <c r="Z11" s="51"/>
      <c r="AA11" s="51"/>
      <c r="AB11" s="51"/>
      <c r="AC11" s="50"/>
      <c r="AD11" s="51"/>
      <c r="AE11" s="50"/>
      <c r="AF11" s="50"/>
      <c r="AG11" s="51"/>
      <c r="AH11" s="51"/>
      <c r="AI11" s="51"/>
      <c r="AJ11" s="51"/>
      <c r="AK11" s="51"/>
      <c r="AL11" s="51"/>
      <c r="AM11" s="51"/>
      <c r="AN11" s="51"/>
      <c r="AO11" s="50"/>
      <c r="AP11" s="50"/>
      <c r="AQ11" s="50"/>
      <c r="AR11" s="50"/>
      <c r="AS11" s="50"/>
      <c r="AT11" s="50"/>
      <c r="AU11" s="50"/>
      <c r="AV11" s="50"/>
      <c r="AW11" s="50"/>
      <c r="AX11" s="50"/>
      <c r="AY11" s="50"/>
      <c r="AZ11" s="50"/>
      <c r="BA11" s="192"/>
      <c r="BB11" s="368"/>
      <c r="BC11" s="369"/>
    </row>
    <row r="12" spans="1:55" s="29" customFormat="1" ht="14.25" customHeight="1" x14ac:dyDescent="0.2">
      <c r="A12" s="379" t="s">
        <v>2854</v>
      </c>
      <c r="B12" s="373"/>
      <c r="C12" s="367">
        <v>100002913</v>
      </c>
      <c r="D12" s="244" t="s">
        <v>151</v>
      </c>
      <c r="E12" s="236"/>
      <c r="F12" s="236"/>
      <c r="G12" s="236"/>
      <c r="H12" s="236"/>
      <c r="I12" s="50"/>
      <c r="J12" s="50"/>
      <c r="K12" s="50"/>
      <c r="L12" s="50"/>
      <c r="M12" s="51"/>
      <c r="N12" s="51"/>
      <c r="O12" s="51"/>
      <c r="P12" s="51"/>
      <c r="Q12" s="51"/>
      <c r="R12" s="51"/>
      <c r="S12" s="51"/>
      <c r="T12" s="51"/>
      <c r="U12" s="51"/>
      <c r="V12" s="243"/>
      <c r="W12" s="243"/>
      <c r="X12" s="51"/>
      <c r="Y12" s="51"/>
      <c r="Z12" s="51"/>
      <c r="AA12" s="51"/>
      <c r="AB12" s="51"/>
      <c r="AC12" s="50"/>
      <c r="AD12" s="51"/>
      <c r="AE12" s="50"/>
      <c r="AF12" s="50"/>
      <c r="AG12" s="56"/>
      <c r="AH12" s="51" t="s">
        <v>152</v>
      </c>
      <c r="AI12" s="51"/>
      <c r="AJ12" s="51"/>
      <c r="AK12" s="51"/>
      <c r="AL12" s="51"/>
      <c r="AM12" s="51"/>
      <c r="AN12" s="51"/>
      <c r="AO12" s="50"/>
      <c r="AP12" s="50"/>
      <c r="AQ12" s="50"/>
      <c r="AR12" s="50"/>
      <c r="AS12" s="50"/>
      <c r="AT12" s="50"/>
      <c r="AU12" s="50"/>
      <c r="AV12" s="50"/>
      <c r="AW12" s="50"/>
      <c r="AX12" s="50"/>
      <c r="AY12" s="50"/>
      <c r="AZ12" s="50"/>
      <c r="BA12" s="192">
        <v>1</v>
      </c>
      <c r="BB12" s="368" t="s">
        <v>153</v>
      </c>
      <c r="BC12" s="369"/>
    </row>
    <row r="13" spans="1:55" s="29" customFormat="1" ht="25.5" customHeight="1" x14ac:dyDescent="0.2">
      <c r="A13" s="379"/>
      <c r="B13" s="374"/>
      <c r="C13" s="373"/>
      <c r="D13" s="244" t="s">
        <v>154</v>
      </c>
      <c r="E13" s="236"/>
      <c r="F13" s="236"/>
      <c r="G13" s="236"/>
      <c r="H13" s="236"/>
      <c r="I13" s="50"/>
      <c r="J13" s="50"/>
      <c r="K13" s="50"/>
      <c r="L13" s="50"/>
      <c r="M13" s="51"/>
      <c r="N13" s="51"/>
      <c r="O13" s="51"/>
      <c r="P13" s="51"/>
      <c r="Q13" s="51"/>
      <c r="R13" s="51"/>
      <c r="S13" s="51"/>
      <c r="T13" s="51"/>
      <c r="U13" s="51"/>
      <c r="V13" s="243"/>
      <c r="W13" s="243"/>
      <c r="X13" s="51"/>
      <c r="Y13" s="51"/>
      <c r="Z13" s="51"/>
      <c r="AA13" s="51"/>
      <c r="AB13" s="51"/>
      <c r="AC13" s="50"/>
      <c r="AD13" s="51"/>
      <c r="AE13" s="50"/>
      <c r="AF13" s="50"/>
      <c r="AG13" s="51"/>
      <c r="AH13" s="51"/>
      <c r="AI13" s="51"/>
      <c r="AJ13" s="51"/>
      <c r="AK13" s="51"/>
      <c r="AL13" s="51"/>
      <c r="AM13" s="51"/>
      <c r="AN13" s="51"/>
      <c r="AO13" s="50"/>
      <c r="AP13" s="50"/>
      <c r="AQ13" s="50"/>
      <c r="AR13" s="50"/>
      <c r="AS13" s="50"/>
      <c r="AT13" s="50"/>
      <c r="AU13" s="50"/>
      <c r="AV13" s="50"/>
      <c r="AW13" s="50"/>
      <c r="AX13" s="50"/>
      <c r="AY13" s="50"/>
      <c r="AZ13" s="50"/>
      <c r="BA13" s="192"/>
      <c r="BB13" s="368"/>
      <c r="BC13" s="369"/>
    </row>
    <row r="14" spans="1:55" s="29" customFormat="1" ht="14.25" customHeight="1" x14ac:dyDescent="0.2">
      <c r="A14" s="366" t="s">
        <v>2855</v>
      </c>
      <c r="B14" s="367"/>
      <c r="C14" s="367">
        <v>100002906</v>
      </c>
      <c r="D14" s="244" t="s">
        <v>151</v>
      </c>
      <c r="E14" s="236"/>
      <c r="F14" s="236"/>
      <c r="G14" s="236"/>
      <c r="H14" s="236"/>
      <c r="I14" s="50"/>
      <c r="J14" s="50"/>
      <c r="K14" s="50"/>
      <c r="L14" s="50"/>
      <c r="M14" s="51"/>
      <c r="N14" s="51"/>
      <c r="O14" s="51"/>
      <c r="P14" s="51"/>
      <c r="Q14" s="51"/>
      <c r="R14" s="51"/>
      <c r="S14" s="51"/>
      <c r="T14" s="51"/>
      <c r="U14" s="51"/>
      <c r="V14" s="243"/>
      <c r="W14" s="243"/>
      <c r="X14" s="51"/>
      <c r="Y14" s="51"/>
      <c r="Z14" s="51"/>
      <c r="AA14" s="51"/>
      <c r="AB14" s="51"/>
      <c r="AC14" s="50"/>
      <c r="AD14" s="51"/>
      <c r="AE14" s="50"/>
      <c r="AF14" s="50"/>
      <c r="AG14" s="51"/>
      <c r="AH14" s="51" t="s">
        <v>152</v>
      </c>
      <c r="AI14" s="51"/>
      <c r="AJ14" s="51"/>
      <c r="AK14" s="51"/>
      <c r="AL14" s="51"/>
      <c r="AM14" s="51"/>
      <c r="AN14" s="51"/>
      <c r="AO14" s="50"/>
      <c r="AP14" s="50"/>
      <c r="AQ14" s="50"/>
      <c r="AR14" s="50"/>
      <c r="AS14" s="50"/>
      <c r="AT14" s="50"/>
      <c r="AU14" s="50"/>
      <c r="AV14" s="50"/>
      <c r="AW14" s="50"/>
      <c r="AX14" s="50"/>
      <c r="AY14" s="50"/>
      <c r="AZ14" s="50"/>
      <c r="BA14" s="192">
        <v>1</v>
      </c>
      <c r="BB14" s="368" t="s">
        <v>153</v>
      </c>
      <c r="BC14" s="369"/>
    </row>
    <row r="15" spans="1:55" s="29" customFormat="1" ht="14.25" customHeight="1" x14ac:dyDescent="0.2">
      <c r="A15" s="366"/>
      <c r="B15" s="367"/>
      <c r="C15" s="367"/>
      <c r="D15" s="244" t="s">
        <v>154</v>
      </c>
      <c r="E15" s="236"/>
      <c r="F15" s="236"/>
      <c r="G15" s="236"/>
      <c r="H15" s="236"/>
      <c r="I15" s="50"/>
      <c r="J15" s="50"/>
      <c r="K15" s="50"/>
      <c r="L15" s="50"/>
      <c r="M15" s="51"/>
      <c r="N15" s="51"/>
      <c r="O15" s="51"/>
      <c r="P15" s="51"/>
      <c r="Q15" s="51"/>
      <c r="R15" s="51"/>
      <c r="S15" s="51"/>
      <c r="T15" s="51"/>
      <c r="U15" s="51"/>
      <c r="V15" s="243"/>
      <c r="W15" s="243"/>
      <c r="X15" s="51"/>
      <c r="Y15" s="51"/>
      <c r="Z15" s="51"/>
      <c r="AA15" s="51"/>
      <c r="AB15" s="51"/>
      <c r="AC15" s="50"/>
      <c r="AD15" s="51"/>
      <c r="AE15" s="50"/>
      <c r="AF15" s="50"/>
      <c r="AG15" s="51"/>
      <c r="AH15" s="51"/>
      <c r="AI15" s="51"/>
      <c r="AJ15" s="51"/>
      <c r="AK15" s="51"/>
      <c r="AL15" s="51"/>
      <c r="AM15" s="51"/>
      <c r="AN15" s="51"/>
      <c r="AO15" s="50"/>
      <c r="AP15" s="50"/>
      <c r="AQ15" s="50"/>
      <c r="AR15" s="50"/>
      <c r="AS15" s="50"/>
      <c r="AT15" s="50"/>
      <c r="AU15" s="50"/>
      <c r="AV15" s="50"/>
      <c r="AW15" s="50"/>
      <c r="AX15" s="50"/>
      <c r="AY15" s="50"/>
      <c r="AZ15" s="50"/>
      <c r="BA15" s="192"/>
      <c r="BB15" s="368"/>
      <c r="BC15" s="369"/>
    </row>
    <row r="16" spans="1:55" s="29" customFormat="1" ht="14.25" customHeight="1" x14ac:dyDescent="0.2">
      <c r="A16" s="366" t="s">
        <v>2856</v>
      </c>
      <c r="B16" s="367"/>
      <c r="C16" s="367">
        <v>100002912</v>
      </c>
      <c r="D16" s="244" t="s">
        <v>151</v>
      </c>
      <c r="E16" s="236"/>
      <c r="F16" s="236"/>
      <c r="G16" s="236"/>
      <c r="H16" s="236"/>
      <c r="I16" s="50"/>
      <c r="J16" s="50"/>
      <c r="K16" s="50"/>
      <c r="L16" s="50"/>
      <c r="M16" s="51"/>
      <c r="N16" s="51"/>
      <c r="O16" s="51"/>
      <c r="P16" s="51"/>
      <c r="Q16" s="51"/>
      <c r="R16" s="51"/>
      <c r="S16" s="51"/>
      <c r="T16" s="51"/>
      <c r="U16" s="56"/>
      <c r="V16" s="243"/>
      <c r="W16" s="243"/>
      <c r="X16" s="51"/>
      <c r="Y16" s="51"/>
      <c r="Z16" s="51"/>
      <c r="AA16" s="51"/>
      <c r="AB16" s="51"/>
      <c r="AC16" s="50"/>
      <c r="AD16" s="51"/>
      <c r="AE16" s="50"/>
      <c r="AF16" s="50"/>
      <c r="AG16" s="51"/>
      <c r="AH16" s="51" t="s">
        <v>152</v>
      </c>
      <c r="AI16" s="51"/>
      <c r="AJ16" s="51"/>
      <c r="AK16" s="51"/>
      <c r="AL16" s="51"/>
      <c r="AM16" s="51"/>
      <c r="AN16" s="51"/>
      <c r="AO16" s="50"/>
      <c r="AP16" s="50"/>
      <c r="AQ16" s="50"/>
      <c r="AR16" s="50"/>
      <c r="AS16" s="50"/>
      <c r="AT16" s="50"/>
      <c r="AU16" s="50"/>
      <c r="AV16" s="50"/>
      <c r="AW16" s="50"/>
      <c r="AX16" s="50"/>
      <c r="AY16" s="50"/>
      <c r="AZ16" s="50"/>
      <c r="BA16" s="192">
        <v>1</v>
      </c>
      <c r="BB16" s="368" t="s">
        <v>153</v>
      </c>
      <c r="BC16" s="369"/>
    </row>
    <row r="17" spans="1:55" s="29" customFormat="1" ht="24.75" customHeight="1" x14ac:dyDescent="0.2">
      <c r="A17" s="366"/>
      <c r="B17" s="367"/>
      <c r="C17" s="367"/>
      <c r="D17" s="244" t="s">
        <v>154</v>
      </c>
      <c r="E17" s="236"/>
      <c r="F17" s="236"/>
      <c r="G17" s="236"/>
      <c r="H17" s="236"/>
      <c r="I17" s="50"/>
      <c r="J17" s="50"/>
      <c r="K17" s="50"/>
      <c r="L17" s="50"/>
      <c r="M17" s="51"/>
      <c r="N17" s="51"/>
      <c r="O17" s="51"/>
      <c r="P17" s="51"/>
      <c r="Q17" s="51"/>
      <c r="R17" s="51"/>
      <c r="S17" s="51"/>
      <c r="T17" s="51"/>
      <c r="U17" s="51"/>
      <c r="V17" s="243"/>
      <c r="W17" s="243"/>
      <c r="X17" s="51"/>
      <c r="Y17" s="51"/>
      <c r="Z17" s="51"/>
      <c r="AA17" s="51"/>
      <c r="AB17" s="51"/>
      <c r="AC17" s="50"/>
      <c r="AD17" s="51"/>
      <c r="AE17" s="50"/>
      <c r="AF17" s="50"/>
      <c r="AG17" s="51"/>
      <c r="AH17" s="51"/>
      <c r="AI17" s="51"/>
      <c r="AJ17" s="51"/>
      <c r="AK17" s="51"/>
      <c r="AL17" s="51"/>
      <c r="AM17" s="51"/>
      <c r="AN17" s="51"/>
      <c r="AO17" s="50"/>
      <c r="AP17" s="50"/>
      <c r="AQ17" s="50"/>
      <c r="AR17" s="50"/>
      <c r="AS17" s="50"/>
      <c r="AT17" s="50"/>
      <c r="AU17" s="50"/>
      <c r="AV17" s="50"/>
      <c r="AW17" s="50"/>
      <c r="AX17" s="50"/>
      <c r="AY17" s="50"/>
      <c r="AZ17" s="50"/>
      <c r="BA17" s="192"/>
      <c r="BB17" s="368"/>
      <c r="BC17" s="369"/>
    </row>
    <row r="18" spans="1:55" s="29" customFormat="1" ht="14.25" customHeight="1" x14ac:dyDescent="0.2">
      <c r="A18" s="366" t="s">
        <v>2857</v>
      </c>
      <c r="B18" s="367"/>
      <c r="C18" s="367">
        <v>100002908</v>
      </c>
      <c r="D18" s="244" t="s">
        <v>151</v>
      </c>
      <c r="E18" s="236"/>
      <c r="F18" s="236"/>
      <c r="G18" s="236"/>
      <c r="H18" s="236"/>
      <c r="I18" s="50"/>
      <c r="J18" s="50"/>
      <c r="K18" s="50"/>
      <c r="L18" s="50"/>
      <c r="M18" s="51"/>
      <c r="N18" s="51"/>
      <c r="O18" s="51"/>
      <c r="P18" s="51"/>
      <c r="Q18" s="51"/>
      <c r="R18" s="51"/>
      <c r="S18" s="51"/>
      <c r="T18" s="51"/>
      <c r="U18" s="56"/>
      <c r="V18" s="243"/>
      <c r="W18" s="243"/>
      <c r="X18" s="51"/>
      <c r="Y18" s="51"/>
      <c r="Z18" s="51"/>
      <c r="AA18" s="51"/>
      <c r="AB18" s="51"/>
      <c r="AC18" s="50"/>
      <c r="AD18" s="51"/>
      <c r="AE18" s="50"/>
      <c r="AF18" s="50"/>
      <c r="AG18" s="51"/>
      <c r="AH18" s="51" t="s">
        <v>152</v>
      </c>
      <c r="AI18" s="51"/>
      <c r="AJ18" s="51"/>
      <c r="AK18" s="51"/>
      <c r="AL18" s="51"/>
      <c r="AM18" s="51"/>
      <c r="AN18" s="51"/>
      <c r="AO18" s="50"/>
      <c r="AP18" s="50"/>
      <c r="AQ18" s="50"/>
      <c r="AR18" s="50"/>
      <c r="AS18" s="50"/>
      <c r="AT18" s="50"/>
      <c r="AU18" s="50"/>
      <c r="AV18" s="50"/>
      <c r="AW18" s="50"/>
      <c r="AX18" s="50"/>
      <c r="AY18" s="50"/>
      <c r="AZ18" s="50"/>
      <c r="BA18" s="192">
        <v>1</v>
      </c>
      <c r="BB18" s="368" t="s">
        <v>153</v>
      </c>
      <c r="BC18" s="369"/>
    </row>
    <row r="19" spans="1:55" s="29" customFormat="1" ht="14.25" customHeight="1" x14ac:dyDescent="0.2">
      <c r="A19" s="366"/>
      <c r="B19" s="367"/>
      <c r="C19" s="367"/>
      <c r="D19" s="244" t="s">
        <v>154</v>
      </c>
      <c r="E19" s="236"/>
      <c r="F19" s="236"/>
      <c r="G19" s="236"/>
      <c r="H19" s="236"/>
      <c r="I19" s="50"/>
      <c r="J19" s="50"/>
      <c r="K19" s="50"/>
      <c r="L19" s="50"/>
      <c r="M19" s="51"/>
      <c r="N19" s="51"/>
      <c r="O19" s="51"/>
      <c r="P19" s="51"/>
      <c r="Q19" s="51"/>
      <c r="R19" s="51"/>
      <c r="S19" s="51"/>
      <c r="T19" s="51"/>
      <c r="U19" s="51"/>
      <c r="V19" s="243"/>
      <c r="W19" s="243"/>
      <c r="X19" s="51"/>
      <c r="Y19" s="51"/>
      <c r="Z19" s="51"/>
      <c r="AA19" s="51"/>
      <c r="AB19" s="51"/>
      <c r="AC19" s="50"/>
      <c r="AD19" s="51"/>
      <c r="AE19" s="50"/>
      <c r="AF19" s="50"/>
      <c r="AG19" s="51"/>
      <c r="AH19" s="51"/>
      <c r="AI19" s="51"/>
      <c r="AJ19" s="51"/>
      <c r="AK19" s="51"/>
      <c r="AL19" s="51"/>
      <c r="AM19" s="51"/>
      <c r="AN19" s="51"/>
      <c r="AO19" s="50"/>
      <c r="AP19" s="50"/>
      <c r="AQ19" s="50"/>
      <c r="AR19" s="50"/>
      <c r="AS19" s="50"/>
      <c r="AT19" s="50"/>
      <c r="AU19" s="50"/>
      <c r="AV19" s="50"/>
      <c r="AW19" s="50"/>
      <c r="AX19" s="50"/>
      <c r="AY19" s="50"/>
      <c r="AZ19" s="50"/>
      <c r="BA19" s="192"/>
      <c r="BB19" s="368"/>
      <c r="BC19" s="369"/>
    </row>
    <row r="20" spans="1:55" s="29" customFormat="1" ht="14.25" customHeight="1" x14ac:dyDescent="0.2">
      <c r="A20" s="366" t="s">
        <v>2858</v>
      </c>
      <c r="B20" s="373"/>
      <c r="C20" s="375">
        <v>230414744</v>
      </c>
      <c r="D20" s="245" t="s">
        <v>151</v>
      </c>
      <c r="E20" s="236"/>
      <c r="F20" s="236"/>
      <c r="G20" s="236"/>
      <c r="H20" s="236"/>
      <c r="I20" s="50"/>
      <c r="J20" s="50"/>
      <c r="K20" s="50"/>
      <c r="L20" s="50"/>
      <c r="M20" s="51"/>
      <c r="N20" s="51"/>
      <c r="O20" s="51"/>
      <c r="P20" s="51"/>
      <c r="Q20" s="51"/>
      <c r="R20" s="51"/>
      <c r="S20" s="51"/>
      <c r="T20" s="51"/>
      <c r="U20" s="51"/>
      <c r="V20" s="246"/>
      <c r="W20" s="246"/>
      <c r="X20" s="56"/>
      <c r="Y20" s="51"/>
      <c r="Z20" s="51"/>
      <c r="AA20" s="51"/>
      <c r="AB20" s="51"/>
      <c r="AC20" s="50"/>
      <c r="AD20" s="51"/>
      <c r="AE20" s="50"/>
      <c r="AF20" s="50"/>
      <c r="AG20" s="51"/>
      <c r="AH20" s="51" t="s">
        <v>152</v>
      </c>
      <c r="AI20" s="51"/>
      <c r="AJ20" s="51"/>
      <c r="AK20" s="51"/>
      <c r="AL20" s="51"/>
      <c r="AM20" s="51"/>
      <c r="AN20" s="51"/>
      <c r="AO20" s="50"/>
      <c r="AP20" s="50"/>
      <c r="AQ20" s="50"/>
      <c r="AR20" s="50"/>
      <c r="AS20" s="50"/>
      <c r="AT20" s="50"/>
      <c r="AU20" s="50"/>
      <c r="AV20" s="50"/>
      <c r="AW20" s="50"/>
      <c r="AX20" s="50"/>
      <c r="AY20" s="50"/>
      <c r="AZ20" s="50"/>
      <c r="BA20" s="192">
        <v>1</v>
      </c>
      <c r="BB20" s="368" t="s">
        <v>153</v>
      </c>
      <c r="BC20" s="369"/>
    </row>
    <row r="21" spans="1:55" s="29" customFormat="1" ht="14.25" customHeight="1" x14ac:dyDescent="0.2">
      <c r="A21" s="366"/>
      <c r="B21" s="374"/>
      <c r="C21" s="376"/>
      <c r="D21" s="245" t="s">
        <v>154</v>
      </c>
      <c r="E21" s="236"/>
      <c r="F21" s="236"/>
      <c r="G21" s="236"/>
      <c r="H21" s="236"/>
      <c r="I21" s="50"/>
      <c r="J21" s="50"/>
      <c r="K21" s="50"/>
      <c r="L21" s="50"/>
      <c r="M21" s="51"/>
      <c r="N21" s="51"/>
      <c r="O21" s="51"/>
      <c r="P21" s="51"/>
      <c r="Q21" s="51"/>
      <c r="R21" s="51"/>
      <c r="S21" s="51"/>
      <c r="T21" s="51"/>
      <c r="U21" s="51"/>
      <c r="V21" s="246"/>
      <c r="W21" s="246"/>
      <c r="X21" s="51"/>
      <c r="Y21" s="51"/>
      <c r="Z21" s="51"/>
      <c r="AA21" s="51"/>
      <c r="AB21" s="51"/>
      <c r="AC21" s="50"/>
      <c r="AD21" s="51"/>
      <c r="AE21" s="50"/>
      <c r="AF21" s="50"/>
      <c r="AG21" s="51"/>
      <c r="AH21" s="51"/>
      <c r="AI21" s="51"/>
      <c r="AJ21" s="51"/>
      <c r="AK21" s="51"/>
      <c r="AL21" s="51"/>
      <c r="AM21" s="51"/>
      <c r="AN21" s="51"/>
      <c r="AO21" s="50"/>
      <c r="AP21" s="50"/>
      <c r="AQ21" s="50"/>
      <c r="AR21" s="50"/>
      <c r="AS21" s="50"/>
      <c r="AT21" s="50"/>
      <c r="AU21" s="50"/>
      <c r="AV21" s="50"/>
      <c r="AW21" s="50"/>
      <c r="AX21" s="50"/>
      <c r="AY21" s="50"/>
      <c r="AZ21" s="50"/>
      <c r="BA21" s="192"/>
      <c r="BB21" s="368"/>
      <c r="BC21" s="369"/>
    </row>
    <row r="22" spans="1:55" s="29" customFormat="1" ht="14.25" customHeight="1" x14ac:dyDescent="0.2">
      <c r="A22" s="366" t="s">
        <v>2859</v>
      </c>
      <c r="B22" s="373"/>
      <c r="C22" s="373">
        <v>100000180</v>
      </c>
      <c r="D22" s="245" t="s">
        <v>151</v>
      </c>
      <c r="E22" s="236"/>
      <c r="F22" s="236"/>
      <c r="G22" s="236"/>
      <c r="H22" s="236"/>
      <c r="I22" s="50"/>
      <c r="J22" s="50"/>
      <c r="K22" s="50"/>
      <c r="L22" s="50"/>
      <c r="M22" s="51"/>
      <c r="N22" s="51"/>
      <c r="O22" s="51"/>
      <c r="P22" s="51"/>
      <c r="Q22" s="51"/>
      <c r="R22" s="51"/>
      <c r="S22" s="51"/>
      <c r="T22" s="51"/>
      <c r="U22" s="51"/>
      <c r="V22" s="246"/>
      <c r="W22" s="246"/>
      <c r="X22" s="51"/>
      <c r="Y22" s="51"/>
      <c r="Z22" s="51"/>
      <c r="AA22" s="51"/>
      <c r="AB22" s="56"/>
      <c r="AC22" s="50"/>
      <c r="AD22" s="51"/>
      <c r="AE22" s="50"/>
      <c r="AF22" s="50"/>
      <c r="AG22" s="51"/>
      <c r="AH22" s="51" t="s">
        <v>152</v>
      </c>
      <c r="AI22" s="51"/>
      <c r="AJ22" s="51"/>
      <c r="AK22" s="51"/>
      <c r="AL22" s="51"/>
      <c r="AM22" s="51"/>
      <c r="AN22" s="51"/>
      <c r="AO22" s="50"/>
      <c r="AP22" s="50"/>
      <c r="AQ22" s="50"/>
      <c r="AR22" s="50"/>
      <c r="AS22" s="50"/>
      <c r="AT22" s="50"/>
      <c r="AU22" s="50"/>
      <c r="AV22" s="50"/>
      <c r="AW22" s="50"/>
      <c r="AX22" s="50"/>
      <c r="AY22" s="50"/>
      <c r="AZ22" s="50"/>
      <c r="BA22" s="192">
        <v>1</v>
      </c>
      <c r="BB22" s="368" t="s">
        <v>153</v>
      </c>
      <c r="BC22" s="369"/>
    </row>
    <row r="23" spans="1:55" s="29" customFormat="1" ht="14.25" customHeight="1" x14ac:dyDescent="0.2">
      <c r="A23" s="366"/>
      <c r="B23" s="374"/>
      <c r="C23" s="374"/>
      <c r="D23" s="245" t="s">
        <v>154</v>
      </c>
      <c r="E23" s="236"/>
      <c r="F23" s="236"/>
      <c r="G23" s="236"/>
      <c r="H23" s="236"/>
      <c r="I23" s="50"/>
      <c r="J23" s="50"/>
      <c r="K23" s="50"/>
      <c r="L23" s="50"/>
      <c r="M23" s="51"/>
      <c r="N23" s="51"/>
      <c r="O23" s="51"/>
      <c r="P23" s="51"/>
      <c r="Q23" s="51"/>
      <c r="R23" s="51"/>
      <c r="S23" s="51"/>
      <c r="T23" s="51"/>
      <c r="U23" s="51"/>
      <c r="V23" s="246"/>
      <c r="W23" s="246"/>
      <c r="X23" s="51"/>
      <c r="Y23" s="51"/>
      <c r="Z23" s="51"/>
      <c r="AA23" s="51"/>
      <c r="AB23" s="51"/>
      <c r="AC23" s="50"/>
      <c r="AD23" s="51"/>
      <c r="AE23" s="50"/>
      <c r="AF23" s="50"/>
      <c r="AG23" s="51"/>
      <c r="AH23" s="51"/>
      <c r="AI23" s="51"/>
      <c r="AJ23" s="51"/>
      <c r="AK23" s="51"/>
      <c r="AL23" s="51"/>
      <c r="AM23" s="51"/>
      <c r="AN23" s="51"/>
      <c r="AO23" s="50"/>
      <c r="AP23" s="50"/>
      <c r="AQ23" s="50"/>
      <c r="AR23" s="50"/>
      <c r="AS23" s="50"/>
      <c r="AT23" s="50"/>
      <c r="AU23" s="50"/>
      <c r="AV23" s="50"/>
      <c r="AW23" s="50"/>
      <c r="AX23" s="50"/>
      <c r="AY23" s="50"/>
      <c r="AZ23" s="50"/>
      <c r="BA23" s="192"/>
      <c r="BB23" s="368"/>
      <c r="BC23" s="369"/>
    </row>
    <row r="24" spans="1:55" s="29" customFormat="1" ht="14.25" customHeight="1" x14ac:dyDescent="0.2">
      <c r="A24" s="366" t="s">
        <v>2860</v>
      </c>
      <c r="B24" s="373"/>
      <c r="C24" s="373" t="s">
        <v>155</v>
      </c>
      <c r="D24" s="245" t="s">
        <v>151</v>
      </c>
      <c r="E24" s="236"/>
      <c r="F24" s="236"/>
      <c r="G24" s="236"/>
      <c r="H24" s="236"/>
      <c r="I24" s="50"/>
      <c r="J24" s="50"/>
      <c r="K24" s="50"/>
      <c r="L24" s="50"/>
      <c r="M24" s="51"/>
      <c r="N24" s="51"/>
      <c r="O24" s="51"/>
      <c r="P24" s="51"/>
      <c r="Q24" s="51"/>
      <c r="R24" s="51"/>
      <c r="S24" s="51"/>
      <c r="T24" s="51"/>
      <c r="U24" s="51"/>
      <c r="V24" s="246"/>
      <c r="W24" s="246"/>
      <c r="X24" s="51"/>
      <c r="Y24" s="51"/>
      <c r="Z24" s="51"/>
      <c r="AA24" s="51"/>
      <c r="AB24" s="51"/>
      <c r="AC24" s="50"/>
      <c r="AD24" s="51"/>
      <c r="AE24" s="50"/>
      <c r="AF24" s="50"/>
      <c r="AG24" s="51"/>
      <c r="AH24" s="51" t="s">
        <v>152</v>
      </c>
      <c r="AI24" s="51"/>
      <c r="AJ24" s="51"/>
      <c r="AK24" s="56"/>
      <c r="AL24" s="51"/>
      <c r="AM24" s="51"/>
      <c r="AN24" s="51"/>
      <c r="AO24" s="50"/>
      <c r="AP24" s="50"/>
      <c r="AQ24" s="50"/>
      <c r="AR24" s="50"/>
      <c r="AS24" s="50"/>
      <c r="AT24" s="50"/>
      <c r="AU24" s="50"/>
      <c r="AV24" s="50"/>
      <c r="AW24" s="50"/>
      <c r="AX24" s="50"/>
      <c r="AY24" s="50"/>
      <c r="AZ24" s="50"/>
      <c r="BA24" s="192">
        <v>1</v>
      </c>
      <c r="BB24" s="368" t="s">
        <v>153</v>
      </c>
      <c r="BC24" s="369"/>
    </row>
    <row r="25" spans="1:55" s="29" customFormat="1" ht="14.25" customHeight="1" x14ac:dyDescent="0.2">
      <c r="A25" s="366"/>
      <c r="B25" s="374"/>
      <c r="C25" s="374"/>
      <c r="D25" s="245" t="s">
        <v>154</v>
      </c>
      <c r="E25" s="236"/>
      <c r="F25" s="236"/>
      <c r="G25" s="236"/>
      <c r="H25" s="236"/>
      <c r="I25" s="50"/>
      <c r="J25" s="50"/>
      <c r="K25" s="50"/>
      <c r="L25" s="50"/>
      <c r="M25" s="51"/>
      <c r="N25" s="51"/>
      <c r="O25" s="51"/>
      <c r="P25" s="51"/>
      <c r="Q25" s="51"/>
      <c r="R25" s="51"/>
      <c r="S25" s="51"/>
      <c r="T25" s="51"/>
      <c r="U25" s="51"/>
      <c r="V25" s="246"/>
      <c r="W25" s="246"/>
      <c r="X25" s="51"/>
      <c r="Y25" s="51"/>
      <c r="Z25" s="51"/>
      <c r="AA25" s="51"/>
      <c r="AB25" s="51"/>
      <c r="AC25" s="50"/>
      <c r="AD25" s="51"/>
      <c r="AE25" s="50"/>
      <c r="AF25" s="50"/>
      <c r="AG25" s="51"/>
      <c r="AH25" s="51"/>
      <c r="AI25" s="51"/>
      <c r="AJ25" s="51"/>
      <c r="AK25" s="51"/>
      <c r="AL25" s="51"/>
      <c r="AM25" s="51"/>
      <c r="AN25" s="51"/>
      <c r="AO25" s="50"/>
      <c r="AP25" s="50"/>
      <c r="AQ25" s="50"/>
      <c r="AR25" s="50"/>
      <c r="AS25" s="50"/>
      <c r="AT25" s="50"/>
      <c r="AU25" s="50"/>
      <c r="AV25" s="50"/>
      <c r="AW25" s="50"/>
      <c r="AX25" s="50"/>
      <c r="AY25" s="50"/>
      <c r="AZ25" s="50"/>
      <c r="BA25" s="192"/>
      <c r="BB25" s="368"/>
      <c r="BC25" s="369"/>
    </row>
    <row r="26" spans="1:55" s="29" customFormat="1" ht="14.25" customHeight="1" x14ac:dyDescent="0.2">
      <c r="A26" s="366" t="s">
        <v>2861</v>
      </c>
      <c r="B26" s="373"/>
      <c r="C26" s="367">
        <v>230414791</v>
      </c>
      <c r="D26" s="245" t="s">
        <v>151</v>
      </c>
      <c r="E26" s="236"/>
      <c r="F26" s="236"/>
      <c r="G26" s="236"/>
      <c r="H26" s="236"/>
      <c r="I26" s="50"/>
      <c r="J26" s="50"/>
      <c r="K26" s="50"/>
      <c r="L26" s="50"/>
      <c r="M26" s="56"/>
      <c r="N26" s="51"/>
      <c r="O26" s="51"/>
      <c r="P26" s="51"/>
      <c r="Q26" s="51"/>
      <c r="R26" s="51"/>
      <c r="S26" s="51"/>
      <c r="T26" s="51"/>
      <c r="U26" s="51"/>
      <c r="V26" s="246"/>
      <c r="W26" s="246"/>
      <c r="X26" s="51"/>
      <c r="Y26" s="51"/>
      <c r="Z26" s="51"/>
      <c r="AA26" s="51"/>
      <c r="AB26" s="51"/>
      <c r="AC26" s="50"/>
      <c r="AD26" s="51"/>
      <c r="AE26" s="50"/>
      <c r="AF26" s="50"/>
      <c r="AG26" s="51"/>
      <c r="AH26" s="51" t="s">
        <v>152</v>
      </c>
      <c r="AI26" s="51"/>
      <c r="AJ26" s="51"/>
      <c r="AK26" s="51"/>
      <c r="AL26" s="51"/>
      <c r="AM26" s="51"/>
      <c r="AN26" s="51"/>
      <c r="AO26" s="50"/>
      <c r="AP26" s="50"/>
      <c r="AQ26" s="50"/>
      <c r="AR26" s="50"/>
      <c r="AS26" s="50"/>
      <c r="AT26" s="50"/>
      <c r="AU26" s="50"/>
      <c r="AV26" s="50"/>
      <c r="AW26" s="50"/>
      <c r="AX26" s="50"/>
      <c r="AY26" s="50"/>
      <c r="AZ26" s="50"/>
      <c r="BA26" s="192">
        <v>1</v>
      </c>
      <c r="BB26" s="368" t="s">
        <v>153</v>
      </c>
      <c r="BC26" s="369"/>
    </row>
    <row r="27" spans="1:55" s="29" customFormat="1" ht="14.25" customHeight="1" x14ac:dyDescent="0.2">
      <c r="A27" s="366"/>
      <c r="B27" s="374"/>
      <c r="C27" s="367"/>
      <c r="D27" s="245" t="s">
        <v>154</v>
      </c>
      <c r="E27" s="236"/>
      <c r="F27" s="236"/>
      <c r="G27" s="236"/>
      <c r="H27" s="236"/>
      <c r="I27" s="50"/>
      <c r="J27" s="50"/>
      <c r="K27" s="50"/>
      <c r="L27" s="50"/>
      <c r="M27" s="51"/>
      <c r="N27" s="51"/>
      <c r="O27" s="51"/>
      <c r="P27" s="51"/>
      <c r="Q27" s="51"/>
      <c r="R27" s="51"/>
      <c r="S27" s="51"/>
      <c r="T27" s="51"/>
      <c r="U27" s="51"/>
      <c r="V27" s="246"/>
      <c r="W27" s="246"/>
      <c r="X27" s="51"/>
      <c r="Y27" s="51"/>
      <c r="Z27" s="51"/>
      <c r="AA27" s="51"/>
      <c r="AB27" s="51"/>
      <c r="AC27" s="50"/>
      <c r="AD27" s="51"/>
      <c r="AE27" s="50"/>
      <c r="AF27" s="50"/>
      <c r="AG27" s="51"/>
      <c r="AH27" s="51"/>
      <c r="AI27" s="51"/>
      <c r="AJ27" s="51"/>
      <c r="AK27" s="51"/>
      <c r="AL27" s="51"/>
      <c r="AM27" s="51"/>
      <c r="AN27" s="51"/>
      <c r="AO27" s="50"/>
      <c r="AP27" s="50"/>
      <c r="AQ27" s="50"/>
      <c r="AR27" s="50"/>
      <c r="AS27" s="50"/>
      <c r="AT27" s="50"/>
      <c r="AU27" s="50"/>
      <c r="AV27" s="50"/>
      <c r="AW27" s="50"/>
      <c r="AX27" s="50"/>
      <c r="AY27" s="50"/>
      <c r="AZ27" s="50"/>
      <c r="BA27" s="192"/>
      <c r="BB27" s="368"/>
      <c r="BC27" s="369"/>
    </row>
    <row r="28" spans="1:55" s="29" customFormat="1" ht="18" customHeight="1" x14ac:dyDescent="0.2">
      <c r="A28" s="366" t="s">
        <v>2862</v>
      </c>
      <c r="B28" s="375"/>
      <c r="C28" s="367">
        <v>230414791</v>
      </c>
      <c r="D28" s="245" t="s">
        <v>151</v>
      </c>
      <c r="E28" s="236"/>
      <c r="F28" s="236"/>
      <c r="G28" s="236"/>
      <c r="H28" s="236"/>
      <c r="I28" s="50"/>
      <c r="J28" s="50"/>
      <c r="K28" s="50"/>
      <c r="L28" s="50"/>
      <c r="M28" s="51"/>
      <c r="N28" s="51"/>
      <c r="O28" s="51"/>
      <c r="P28" s="51"/>
      <c r="Q28" s="51"/>
      <c r="R28" s="51"/>
      <c r="S28" s="51"/>
      <c r="T28" s="51"/>
      <c r="U28" s="51"/>
      <c r="V28" s="246"/>
      <c r="W28" s="246"/>
      <c r="X28" s="51"/>
      <c r="Y28" s="51"/>
      <c r="Z28" s="51"/>
      <c r="AA28" s="51"/>
      <c r="AB28" s="51"/>
      <c r="AC28" s="50"/>
      <c r="AD28" s="51"/>
      <c r="AE28" s="50"/>
      <c r="AF28" s="50"/>
      <c r="AG28" s="51"/>
      <c r="AH28" s="51" t="s">
        <v>152</v>
      </c>
      <c r="AI28" s="51"/>
      <c r="AJ28" s="51"/>
      <c r="AK28" s="51"/>
      <c r="AL28" s="51"/>
      <c r="AM28" s="51"/>
      <c r="AN28" s="51"/>
      <c r="AO28" s="50"/>
      <c r="AP28" s="50"/>
      <c r="AQ28" s="50"/>
      <c r="AR28" s="50"/>
      <c r="AS28" s="50"/>
      <c r="AT28" s="50"/>
      <c r="AU28" s="50"/>
      <c r="AV28" s="50"/>
      <c r="AW28" s="50"/>
      <c r="AX28" s="50"/>
      <c r="AY28" s="50"/>
      <c r="AZ28" s="50"/>
      <c r="BA28" s="192">
        <v>1</v>
      </c>
      <c r="BB28" s="368" t="s">
        <v>153</v>
      </c>
      <c r="BC28" s="369"/>
    </row>
    <row r="29" spans="1:55" s="29" customFormat="1" ht="17.25" customHeight="1" x14ac:dyDescent="0.2">
      <c r="A29" s="366"/>
      <c r="B29" s="376"/>
      <c r="C29" s="367"/>
      <c r="D29" s="245" t="s">
        <v>154</v>
      </c>
      <c r="E29" s="236"/>
      <c r="F29" s="236"/>
      <c r="G29" s="236"/>
      <c r="H29" s="236"/>
      <c r="I29" s="50"/>
      <c r="J29" s="50"/>
      <c r="K29" s="50"/>
      <c r="L29" s="50"/>
      <c r="M29" s="51"/>
      <c r="N29" s="51"/>
      <c r="O29" s="51"/>
      <c r="P29" s="51"/>
      <c r="Q29" s="51"/>
      <c r="R29" s="51"/>
      <c r="S29" s="51"/>
      <c r="T29" s="51"/>
      <c r="U29" s="51"/>
      <c r="V29" s="246"/>
      <c r="W29" s="246"/>
      <c r="X29" s="51"/>
      <c r="Y29" s="51"/>
      <c r="Z29" s="51"/>
      <c r="AA29" s="51"/>
      <c r="AB29" s="51"/>
      <c r="AC29" s="50"/>
      <c r="AD29" s="51"/>
      <c r="AE29" s="50"/>
      <c r="AF29" s="50"/>
      <c r="AG29" s="51"/>
      <c r="AH29" s="51"/>
      <c r="AI29" s="51"/>
      <c r="AJ29" s="51"/>
      <c r="AK29" s="51"/>
      <c r="AL29" s="51"/>
      <c r="AM29" s="51"/>
      <c r="AN29" s="51"/>
      <c r="AO29" s="50"/>
      <c r="AP29" s="50"/>
      <c r="AQ29" s="50"/>
      <c r="AR29" s="50"/>
      <c r="AS29" s="50"/>
      <c r="AT29" s="50"/>
      <c r="AU29" s="50"/>
      <c r="AV29" s="50"/>
      <c r="AW29" s="50"/>
      <c r="AX29" s="50"/>
      <c r="AY29" s="50"/>
      <c r="AZ29" s="50"/>
      <c r="BA29" s="192"/>
      <c r="BB29" s="368"/>
      <c r="BC29" s="369"/>
    </row>
    <row r="30" spans="1:55" s="29" customFormat="1" ht="17.25" customHeight="1" x14ac:dyDescent="0.2">
      <c r="A30" s="391" t="s">
        <v>2863</v>
      </c>
      <c r="B30" s="375"/>
      <c r="C30" s="367">
        <v>230414791</v>
      </c>
      <c r="D30" s="245" t="s">
        <v>151</v>
      </c>
      <c r="E30" s="236"/>
      <c r="F30" s="236"/>
      <c r="G30" s="236"/>
      <c r="H30" s="236"/>
      <c r="I30" s="50"/>
      <c r="J30" s="50"/>
      <c r="K30" s="50"/>
      <c r="L30" s="50"/>
      <c r="M30" s="56"/>
      <c r="N30" s="51"/>
      <c r="O30" s="51"/>
      <c r="P30" s="51"/>
      <c r="Q30" s="51"/>
      <c r="R30" s="51"/>
      <c r="S30" s="51"/>
      <c r="T30" s="51"/>
      <c r="U30" s="51"/>
      <c r="V30" s="246"/>
      <c r="W30" s="246"/>
      <c r="X30" s="51"/>
      <c r="Y30" s="51"/>
      <c r="Z30" s="51"/>
      <c r="AA30" s="51"/>
      <c r="AB30" s="51"/>
      <c r="AC30" s="50"/>
      <c r="AD30" s="51"/>
      <c r="AE30" s="50"/>
      <c r="AF30" s="50"/>
      <c r="AG30" s="51"/>
      <c r="AH30" s="51" t="s">
        <v>2864</v>
      </c>
      <c r="AI30" s="51"/>
      <c r="AJ30" s="51"/>
      <c r="AK30" s="51"/>
      <c r="AL30" s="51"/>
      <c r="AM30" s="51"/>
      <c r="AN30" s="51"/>
      <c r="AO30" s="50"/>
      <c r="AP30" s="50"/>
      <c r="AQ30" s="50"/>
      <c r="AR30" s="50"/>
      <c r="AS30" s="50"/>
      <c r="AT30" s="50"/>
      <c r="AU30" s="50"/>
      <c r="AV30" s="50"/>
      <c r="AW30" s="50"/>
      <c r="AX30" s="50"/>
      <c r="AY30" s="50"/>
      <c r="AZ30" s="50"/>
      <c r="BA30" s="192">
        <v>1</v>
      </c>
      <c r="BB30" s="368" t="s">
        <v>153</v>
      </c>
      <c r="BC30" s="369"/>
    </row>
    <row r="31" spans="1:55" s="29" customFormat="1" ht="17.25" customHeight="1" x14ac:dyDescent="0.2">
      <c r="A31" s="392"/>
      <c r="B31" s="376"/>
      <c r="C31" s="367"/>
      <c r="D31" s="245" t="s">
        <v>154</v>
      </c>
      <c r="E31" s="236"/>
      <c r="F31" s="236"/>
      <c r="G31" s="236"/>
      <c r="H31" s="236"/>
      <c r="I31" s="50"/>
      <c r="J31" s="50"/>
      <c r="K31" s="50"/>
      <c r="L31" s="50"/>
      <c r="M31" s="51"/>
      <c r="N31" s="51"/>
      <c r="O31" s="51"/>
      <c r="P31" s="51"/>
      <c r="Q31" s="51"/>
      <c r="R31" s="51"/>
      <c r="S31" s="51"/>
      <c r="T31" s="51"/>
      <c r="U31" s="51"/>
      <c r="V31" s="246"/>
      <c r="W31" s="246"/>
      <c r="X31" s="51"/>
      <c r="Y31" s="51"/>
      <c r="Z31" s="51"/>
      <c r="AA31" s="51"/>
      <c r="AB31" s="51"/>
      <c r="AC31" s="50"/>
      <c r="AD31" s="51"/>
      <c r="AE31" s="50"/>
      <c r="AF31" s="50"/>
      <c r="AG31" s="51"/>
      <c r="AH31" s="51"/>
      <c r="AI31" s="51"/>
      <c r="AJ31" s="51"/>
      <c r="AK31" s="51"/>
      <c r="AL31" s="51"/>
      <c r="AM31" s="51"/>
      <c r="AN31" s="51"/>
      <c r="AO31" s="50"/>
      <c r="AP31" s="50"/>
      <c r="AQ31" s="50"/>
      <c r="AR31" s="50"/>
      <c r="AS31" s="50"/>
      <c r="AT31" s="50"/>
      <c r="AU31" s="50"/>
      <c r="AV31" s="50"/>
      <c r="AW31" s="50"/>
      <c r="AX31" s="50"/>
      <c r="AY31" s="50"/>
      <c r="AZ31" s="50"/>
      <c r="BA31" s="192"/>
      <c r="BB31" s="368"/>
      <c r="BC31" s="369"/>
    </row>
    <row r="32" spans="1:55" s="29" customFormat="1" ht="15.75" customHeight="1" x14ac:dyDescent="0.2">
      <c r="A32" s="366" t="s">
        <v>2865</v>
      </c>
      <c r="B32" s="367"/>
      <c r="C32" s="367">
        <v>23041791</v>
      </c>
      <c r="D32" s="245" t="s">
        <v>151</v>
      </c>
      <c r="E32" s="236"/>
      <c r="F32" s="236"/>
      <c r="G32" s="236"/>
      <c r="H32" s="236"/>
      <c r="I32" s="50"/>
      <c r="J32" s="50"/>
      <c r="K32" s="50"/>
      <c r="L32" s="50"/>
      <c r="M32" s="51"/>
      <c r="N32" s="51"/>
      <c r="O32" s="51"/>
      <c r="P32" s="51"/>
      <c r="Q32" s="51"/>
      <c r="R32" s="51"/>
      <c r="S32" s="51"/>
      <c r="T32" s="51"/>
      <c r="U32" s="51"/>
      <c r="V32" s="246"/>
      <c r="W32" s="246"/>
      <c r="X32" s="51"/>
      <c r="Y32" s="51"/>
      <c r="Z32" s="51"/>
      <c r="AA32" s="51"/>
      <c r="AB32" s="51"/>
      <c r="AC32" s="56"/>
      <c r="AD32" s="51"/>
      <c r="AE32" s="50"/>
      <c r="AF32" s="50"/>
      <c r="AG32" s="51"/>
      <c r="AH32" s="51" t="s">
        <v>152</v>
      </c>
      <c r="AI32" s="51"/>
      <c r="AJ32" s="51"/>
      <c r="AK32" s="51"/>
      <c r="AL32" s="51"/>
      <c r="AM32" s="51"/>
      <c r="AN32" s="51"/>
      <c r="AO32" s="50"/>
      <c r="AP32" s="50"/>
      <c r="AQ32" s="50"/>
      <c r="AR32" s="50"/>
      <c r="AS32" s="50"/>
      <c r="AT32" s="50"/>
      <c r="AU32" s="50"/>
      <c r="AV32" s="50"/>
      <c r="AW32" s="50"/>
      <c r="AX32" s="50"/>
      <c r="AY32" s="50"/>
      <c r="AZ32" s="50"/>
      <c r="BA32" s="192">
        <v>1</v>
      </c>
      <c r="BB32" s="368" t="s">
        <v>153</v>
      </c>
      <c r="BC32" s="369"/>
    </row>
    <row r="33" spans="1:55" s="29" customFormat="1" ht="15.75" customHeight="1" x14ac:dyDescent="0.2">
      <c r="A33" s="366"/>
      <c r="B33" s="367"/>
      <c r="C33" s="367"/>
      <c r="D33" s="245" t="s">
        <v>154</v>
      </c>
      <c r="E33" s="236"/>
      <c r="F33" s="236"/>
      <c r="G33" s="236"/>
      <c r="H33" s="236"/>
      <c r="I33" s="50"/>
      <c r="J33" s="50"/>
      <c r="K33" s="50"/>
      <c r="L33" s="50"/>
      <c r="M33" s="51"/>
      <c r="N33" s="51"/>
      <c r="O33" s="51"/>
      <c r="P33" s="51"/>
      <c r="Q33" s="51"/>
      <c r="R33" s="51"/>
      <c r="S33" s="51"/>
      <c r="T33" s="51"/>
      <c r="U33" s="51"/>
      <c r="V33" s="246"/>
      <c r="W33" s="246"/>
      <c r="X33" s="51"/>
      <c r="Y33" s="51"/>
      <c r="Z33" s="51"/>
      <c r="AA33" s="51"/>
      <c r="AB33" s="51"/>
      <c r="AC33" s="50"/>
      <c r="AD33" s="51"/>
      <c r="AE33" s="50"/>
      <c r="AF33" s="50"/>
      <c r="AG33" s="51"/>
      <c r="AH33" s="51"/>
      <c r="AI33" s="51"/>
      <c r="AJ33" s="51"/>
      <c r="AK33" s="51"/>
      <c r="AL33" s="51"/>
      <c r="AM33" s="51"/>
      <c r="AN33" s="51"/>
      <c r="AO33" s="50"/>
      <c r="AP33" s="50"/>
      <c r="AQ33" s="50"/>
      <c r="AR33" s="50"/>
      <c r="AS33" s="50"/>
      <c r="AT33" s="50"/>
      <c r="AU33" s="50"/>
      <c r="AV33" s="50"/>
      <c r="AW33" s="50"/>
      <c r="AX33" s="50"/>
      <c r="AY33" s="50"/>
      <c r="AZ33" s="50"/>
      <c r="BA33" s="192"/>
      <c r="BB33" s="368"/>
      <c r="BC33" s="369"/>
    </row>
    <row r="34" spans="1:55" s="45" customFormat="1" ht="15.75" customHeight="1" x14ac:dyDescent="0.2">
      <c r="A34" s="370" t="s">
        <v>156</v>
      </c>
      <c r="B34" s="373"/>
      <c r="C34" s="367">
        <v>230414791</v>
      </c>
      <c r="D34" s="245" t="s">
        <v>151</v>
      </c>
      <c r="E34" s="236"/>
      <c r="F34" s="236"/>
      <c r="G34" s="236"/>
      <c r="H34" s="236"/>
      <c r="I34" s="50"/>
      <c r="J34" s="50"/>
      <c r="K34" s="50"/>
      <c r="L34" s="50"/>
      <c r="M34" s="51"/>
      <c r="N34" s="51"/>
      <c r="O34" s="51"/>
      <c r="P34" s="51"/>
      <c r="Q34" s="51"/>
      <c r="R34" s="51"/>
      <c r="S34" s="51"/>
      <c r="T34" s="51"/>
      <c r="U34" s="51"/>
      <c r="V34" s="246"/>
      <c r="W34" s="246"/>
      <c r="X34" s="51"/>
      <c r="Y34" s="51"/>
      <c r="Z34" s="51"/>
      <c r="AA34" s="51"/>
      <c r="AB34" s="51"/>
      <c r="AC34" s="50"/>
      <c r="AD34" s="51"/>
      <c r="AE34" s="50"/>
      <c r="AF34" s="236"/>
      <c r="AG34" s="51"/>
      <c r="AH34" s="51" t="s">
        <v>2864</v>
      </c>
      <c r="AI34" s="51"/>
      <c r="AJ34" s="51"/>
      <c r="AK34" s="51"/>
      <c r="AL34" s="51"/>
      <c r="AM34" s="247"/>
      <c r="AN34" s="51"/>
      <c r="AO34" s="56"/>
      <c r="AP34" s="50"/>
      <c r="AQ34" s="50"/>
      <c r="AR34" s="50"/>
      <c r="AS34" s="50"/>
      <c r="AT34" s="50"/>
      <c r="AU34" s="50"/>
      <c r="AV34" s="50"/>
      <c r="AW34" s="50"/>
      <c r="AX34" s="50"/>
      <c r="AY34" s="50"/>
      <c r="AZ34" s="50"/>
      <c r="BA34" s="192">
        <v>1</v>
      </c>
      <c r="BB34" s="368" t="s">
        <v>153</v>
      </c>
      <c r="BC34" s="369"/>
    </row>
    <row r="35" spans="1:55" s="29" customFormat="1" ht="15.75" customHeight="1" x14ac:dyDescent="0.2">
      <c r="A35" s="371"/>
      <c r="B35" s="374"/>
      <c r="C35" s="367"/>
      <c r="D35" s="245" t="s">
        <v>154</v>
      </c>
      <c r="E35" s="236"/>
      <c r="F35" s="236"/>
      <c r="G35" s="236"/>
      <c r="H35" s="236"/>
      <c r="I35" s="50"/>
      <c r="J35" s="50"/>
      <c r="K35" s="50"/>
      <c r="L35" s="50"/>
      <c r="M35" s="51"/>
      <c r="N35" s="51"/>
      <c r="O35" s="51"/>
      <c r="P35" s="51"/>
      <c r="Q35" s="51"/>
      <c r="R35" s="51"/>
      <c r="S35" s="51"/>
      <c r="T35" s="51"/>
      <c r="U35" s="51"/>
      <c r="V35" s="246"/>
      <c r="W35" s="246"/>
      <c r="X35" s="51"/>
      <c r="Y35" s="51"/>
      <c r="Z35" s="51"/>
      <c r="AA35" s="51"/>
      <c r="AB35" s="51"/>
      <c r="AC35" s="50"/>
      <c r="AD35" s="51"/>
      <c r="AE35" s="50"/>
      <c r="AF35" s="50"/>
      <c r="AG35" s="51"/>
      <c r="AH35" s="51"/>
      <c r="AI35" s="51"/>
      <c r="AJ35" s="51"/>
      <c r="AK35" s="51"/>
      <c r="AL35" s="51"/>
      <c r="AM35" s="51"/>
      <c r="AN35" s="51"/>
      <c r="AO35" s="50"/>
      <c r="AP35" s="50"/>
      <c r="AQ35" s="50"/>
      <c r="AR35" s="50"/>
      <c r="AS35" s="50"/>
      <c r="AT35" s="50"/>
      <c r="AU35" s="50"/>
      <c r="AV35" s="50"/>
      <c r="AW35" s="50"/>
      <c r="AX35" s="50"/>
      <c r="AY35" s="50"/>
      <c r="AZ35" s="50"/>
      <c r="BA35" s="192"/>
      <c r="BB35" s="190"/>
      <c r="BC35" s="168"/>
    </row>
    <row r="36" spans="1:55" s="45" customFormat="1" ht="15.75" customHeight="1" x14ac:dyDescent="0.2">
      <c r="A36" s="370" t="s">
        <v>2866</v>
      </c>
      <c r="B36" s="373"/>
      <c r="C36" s="367">
        <v>230414743</v>
      </c>
      <c r="D36" s="245" t="s">
        <v>151</v>
      </c>
      <c r="E36" s="236"/>
      <c r="F36" s="236"/>
      <c r="G36" s="236"/>
      <c r="H36" s="236"/>
      <c r="I36" s="50"/>
      <c r="J36" s="50"/>
      <c r="K36" s="50"/>
      <c r="L36" s="50"/>
      <c r="M36" s="51"/>
      <c r="N36" s="51"/>
      <c r="O36" s="51"/>
      <c r="P36" s="51"/>
      <c r="Q36" s="51"/>
      <c r="R36" s="51"/>
      <c r="S36" s="51"/>
      <c r="T36" s="51"/>
      <c r="U36" s="51"/>
      <c r="V36" s="246"/>
      <c r="W36" s="246"/>
      <c r="X36" s="51"/>
      <c r="Y36" s="51"/>
      <c r="Z36" s="51"/>
      <c r="AA36" s="51"/>
      <c r="AB36" s="51"/>
      <c r="AC36" s="50"/>
      <c r="AD36" s="56"/>
      <c r="AE36" s="50"/>
      <c r="AF36" s="247"/>
      <c r="AG36" s="51"/>
      <c r="AH36" s="51"/>
      <c r="AI36" s="51" t="s">
        <v>152</v>
      </c>
      <c r="AJ36" s="51"/>
      <c r="AK36" s="51"/>
      <c r="AL36" s="51"/>
      <c r="AM36" s="51"/>
      <c r="AN36" s="51"/>
      <c r="AO36" s="50"/>
      <c r="AP36" s="50"/>
      <c r="AQ36" s="50"/>
      <c r="AR36" s="50"/>
      <c r="AS36" s="50"/>
      <c r="AT36" s="50"/>
      <c r="AU36" s="50"/>
      <c r="AV36" s="50"/>
      <c r="AW36" s="50"/>
      <c r="AX36" s="50"/>
      <c r="AY36" s="50"/>
      <c r="AZ36" s="50"/>
      <c r="BA36" s="192">
        <v>1</v>
      </c>
      <c r="BB36" s="368" t="s">
        <v>153</v>
      </c>
      <c r="BC36" s="369"/>
    </row>
    <row r="37" spans="1:55" s="29" customFormat="1" ht="15.75" customHeight="1" x14ac:dyDescent="0.2">
      <c r="A37" s="371"/>
      <c r="B37" s="374"/>
      <c r="C37" s="367"/>
      <c r="D37" s="245" t="s">
        <v>154</v>
      </c>
      <c r="E37" s="236"/>
      <c r="F37" s="236"/>
      <c r="G37" s="236"/>
      <c r="H37" s="236"/>
      <c r="I37" s="50"/>
      <c r="J37" s="50"/>
      <c r="K37" s="50"/>
      <c r="L37" s="50"/>
      <c r="M37" s="51"/>
      <c r="N37" s="51"/>
      <c r="O37" s="51"/>
      <c r="P37" s="51"/>
      <c r="Q37" s="51"/>
      <c r="R37" s="51"/>
      <c r="S37" s="51"/>
      <c r="T37" s="51"/>
      <c r="U37" s="51"/>
      <c r="V37" s="246"/>
      <c r="W37" s="246"/>
      <c r="X37" s="51"/>
      <c r="Y37" s="51"/>
      <c r="Z37" s="51"/>
      <c r="AA37" s="51"/>
      <c r="AB37" s="51"/>
      <c r="AC37" s="50"/>
      <c r="AD37" s="51"/>
      <c r="AE37" s="50"/>
      <c r="AF37" s="50"/>
      <c r="AG37" s="51"/>
      <c r="AH37" s="51"/>
      <c r="AI37" s="51"/>
      <c r="AJ37" s="51"/>
      <c r="AK37" s="51"/>
      <c r="AL37" s="51"/>
      <c r="AM37" s="51"/>
      <c r="AN37" s="51"/>
      <c r="AO37" s="50"/>
      <c r="AP37" s="50"/>
      <c r="AQ37" s="50"/>
      <c r="AR37" s="50"/>
      <c r="AS37" s="50"/>
      <c r="AT37" s="50"/>
      <c r="AU37" s="50"/>
      <c r="AV37" s="50"/>
      <c r="AW37" s="50"/>
      <c r="AX37" s="50"/>
      <c r="AY37" s="50"/>
      <c r="AZ37" s="50"/>
      <c r="BA37" s="192"/>
      <c r="BB37" s="190"/>
      <c r="BC37" s="168"/>
    </row>
    <row r="38" spans="1:55" s="29" customFormat="1" ht="15.75" customHeight="1" x14ac:dyDescent="0.2">
      <c r="A38" s="379" t="s">
        <v>2867</v>
      </c>
      <c r="B38" s="373"/>
      <c r="C38" s="367">
        <v>100002905</v>
      </c>
      <c r="D38" s="244" t="s">
        <v>151</v>
      </c>
      <c r="E38" s="236"/>
      <c r="F38" s="236"/>
      <c r="G38" s="236"/>
      <c r="H38" s="236"/>
      <c r="I38" s="50"/>
      <c r="J38" s="50"/>
      <c r="K38" s="50"/>
      <c r="L38" s="50"/>
      <c r="M38" s="51"/>
      <c r="N38" s="51"/>
      <c r="O38" s="51"/>
      <c r="P38" s="51"/>
      <c r="Q38" s="51"/>
      <c r="R38" s="51"/>
      <c r="S38" s="51"/>
      <c r="T38" s="51"/>
      <c r="U38" s="51"/>
      <c r="V38" s="243"/>
      <c r="W38" s="243"/>
      <c r="X38" s="51"/>
      <c r="Y38" s="51"/>
      <c r="Z38" s="51"/>
      <c r="AA38" s="51"/>
      <c r="AB38" s="51"/>
      <c r="AC38" s="56"/>
      <c r="AD38" s="51"/>
      <c r="AE38" s="50"/>
      <c r="AF38" s="50"/>
      <c r="AG38" s="51"/>
      <c r="AH38" s="51"/>
      <c r="AI38" s="51" t="s">
        <v>152</v>
      </c>
      <c r="AJ38" s="51"/>
      <c r="AK38" s="51"/>
      <c r="AL38" s="51"/>
      <c r="AM38" s="51"/>
      <c r="AN38" s="51"/>
      <c r="AO38" s="50"/>
      <c r="AP38" s="50"/>
      <c r="AQ38" s="50"/>
      <c r="AR38" s="50"/>
      <c r="AS38" s="50"/>
      <c r="AT38" s="50"/>
      <c r="AU38" s="50"/>
      <c r="AV38" s="50"/>
      <c r="AW38" s="50"/>
      <c r="AX38" s="50"/>
      <c r="AY38" s="50"/>
      <c r="AZ38" s="50"/>
      <c r="BA38" s="192">
        <v>1</v>
      </c>
      <c r="BB38" s="368" t="s">
        <v>153</v>
      </c>
      <c r="BC38" s="369"/>
    </row>
    <row r="39" spans="1:55" s="29" customFormat="1" ht="22.5" customHeight="1" x14ac:dyDescent="0.2">
      <c r="A39" s="377"/>
      <c r="B39" s="374"/>
      <c r="C39" s="367"/>
      <c r="D39" s="244" t="s">
        <v>154</v>
      </c>
      <c r="E39" s="236"/>
      <c r="F39" s="236"/>
      <c r="G39" s="236"/>
      <c r="H39" s="236"/>
      <c r="I39" s="50"/>
      <c r="J39" s="50"/>
      <c r="K39" s="50"/>
      <c r="L39" s="50"/>
      <c r="M39" s="51"/>
      <c r="N39" s="51"/>
      <c r="O39" s="51"/>
      <c r="P39" s="51"/>
      <c r="Q39" s="51"/>
      <c r="R39" s="51"/>
      <c r="S39" s="51"/>
      <c r="T39" s="51"/>
      <c r="U39" s="51"/>
      <c r="V39" s="243"/>
      <c r="W39" s="243"/>
      <c r="X39" s="51"/>
      <c r="Y39" s="51"/>
      <c r="Z39" s="51"/>
      <c r="AA39" s="51"/>
      <c r="AB39" s="51"/>
      <c r="AC39" s="50"/>
      <c r="AD39" s="51"/>
      <c r="AE39" s="50"/>
      <c r="AF39" s="50"/>
      <c r="AG39" s="51"/>
      <c r="AH39" s="51"/>
      <c r="AI39" s="51"/>
      <c r="AJ39" s="51"/>
      <c r="AK39" s="51"/>
      <c r="AL39" s="51"/>
      <c r="AM39" s="51"/>
      <c r="AN39" s="51"/>
      <c r="AO39" s="50"/>
      <c r="AP39" s="50"/>
      <c r="AQ39" s="50"/>
      <c r="AR39" s="50"/>
      <c r="AS39" s="50"/>
      <c r="AT39" s="50"/>
      <c r="AU39" s="50"/>
      <c r="AV39" s="50"/>
      <c r="AW39" s="50"/>
      <c r="AX39" s="50"/>
      <c r="AY39" s="50"/>
      <c r="AZ39" s="50"/>
      <c r="BA39" s="192"/>
      <c r="BB39" s="368"/>
      <c r="BC39" s="369"/>
    </row>
    <row r="40" spans="1:55" s="29" customFormat="1" ht="15.75" customHeight="1" x14ac:dyDescent="0.2">
      <c r="A40" s="377" t="s">
        <v>2868</v>
      </c>
      <c r="B40" s="373"/>
      <c r="C40" s="367">
        <v>100002911</v>
      </c>
      <c r="D40" s="244" t="s">
        <v>151</v>
      </c>
      <c r="E40" s="236"/>
      <c r="F40" s="236"/>
      <c r="G40" s="236"/>
      <c r="H40" s="236"/>
      <c r="I40" s="50"/>
      <c r="J40" s="50"/>
      <c r="K40" s="50"/>
      <c r="L40" s="50"/>
      <c r="M40" s="51"/>
      <c r="N40" s="51"/>
      <c r="O40" s="51"/>
      <c r="P40" s="51"/>
      <c r="Q40" s="51"/>
      <c r="R40" s="51"/>
      <c r="S40" s="51"/>
      <c r="T40" s="51"/>
      <c r="U40" s="51"/>
      <c r="V40" s="243"/>
      <c r="W40" s="243"/>
      <c r="X40" s="51"/>
      <c r="Y40" s="51"/>
      <c r="Z40" s="51"/>
      <c r="AA40" s="51"/>
      <c r="AB40" s="51"/>
      <c r="AC40" s="50"/>
      <c r="AD40" s="51"/>
      <c r="AF40" s="56"/>
      <c r="AG40" s="51"/>
      <c r="AH40" s="51"/>
      <c r="AI40" s="51" t="s">
        <v>152</v>
      </c>
      <c r="AJ40" s="51"/>
      <c r="AK40" s="51"/>
      <c r="AL40" s="51"/>
      <c r="AM40" s="51"/>
      <c r="AN40" s="51"/>
      <c r="AO40" s="50"/>
      <c r="AP40" s="50"/>
      <c r="AQ40" s="50"/>
      <c r="AR40" s="50"/>
      <c r="AS40" s="50"/>
      <c r="AT40" s="50"/>
      <c r="AU40" s="50"/>
      <c r="AV40" s="50"/>
      <c r="AW40" s="50"/>
      <c r="AX40" s="50"/>
      <c r="AY40" s="50"/>
      <c r="AZ40" s="50"/>
      <c r="BA40" s="192">
        <v>1</v>
      </c>
      <c r="BB40" s="368" t="s">
        <v>153</v>
      </c>
      <c r="BC40" s="369"/>
    </row>
    <row r="41" spans="1:55" s="29" customFormat="1" ht="19.5" customHeight="1" x14ac:dyDescent="0.2">
      <c r="A41" s="378"/>
      <c r="B41" s="374"/>
      <c r="C41" s="367"/>
      <c r="D41" s="244" t="s">
        <v>154</v>
      </c>
      <c r="E41" s="236"/>
      <c r="F41" s="236"/>
      <c r="G41" s="236"/>
      <c r="H41" s="236"/>
      <c r="I41" s="50"/>
      <c r="J41" s="50"/>
      <c r="K41" s="50"/>
      <c r="L41" s="50"/>
      <c r="M41" s="51"/>
      <c r="N41" s="51"/>
      <c r="O41" s="51"/>
      <c r="P41" s="51"/>
      <c r="Q41" s="51"/>
      <c r="R41" s="51"/>
      <c r="S41" s="51"/>
      <c r="T41" s="51"/>
      <c r="U41" s="51"/>
      <c r="V41" s="243"/>
      <c r="W41" s="243"/>
      <c r="X41" s="51"/>
      <c r="Y41" s="51"/>
      <c r="Z41" s="51"/>
      <c r="AA41" s="51"/>
      <c r="AB41" s="51"/>
      <c r="AC41" s="50"/>
      <c r="AD41" s="51"/>
      <c r="AE41" s="50"/>
      <c r="AF41" s="50"/>
      <c r="AG41" s="51"/>
      <c r="AH41" s="51"/>
      <c r="AI41" s="51"/>
      <c r="AJ41" s="51"/>
      <c r="AK41" s="51"/>
      <c r="AL41" s="51"/>
      <c r="AM41" s="51"/>
      <c r="AN41" s="51"/>
      <c r="AO41" s="50"/>
      <c r="AP41" s="50"/>
      <c r="AQ41" s="50"/>
      <c r="AR41" s="50"/>
      <c r="AS41" s="50"/>
      <c r="AT41" s="50"/>
      <c r="AU41" s="50"/>
      <c r="AV41" s="50"/>
      <c r="AW41" s="50"/>
      <c r="AX41" s="50"/>
      <c r="AY41" s="50"/>
      <c r="AZ41" s="50"/>
      <c r="BA41" s="192"/>
      <c r="BB41" s="190"/>
      <c r="BC41" s="168"/>
    </row>
    <row r="42" spans="1:55" s="29" customFormat="1" ht="15.75" customHeight="1" x14ac:dyDescent="0.2">
      <c r="A42" s="366" t="s">
        <v>2869</v>
      </c>
      <c r="B42" s="367"/>
      <c r="C42" s="367">
        <v>100002909</v>
      </c>
      <c r="D42" s="244" t="s">
        <v>151</v>
      </c>
      <c r="E42" s="236"/>
      <c r="F42" s="236"/>
      <c r="G42" s="236"/>
      <c r="H42" s="236"/>
      <c r="I42" s="50"/>
      <c r="J42" s="50"/>
      <c r="K42" s="50"/>
      <c r="L42" s="50"/>
      <c r="M42" s="51"/>
      <c r="N42" s="51"/>
      <c r="O42" s="51"/>
      <c r="P42" s="51"/>
      <c r="Q42" s="51"/>
      <c r="R42" s="51"/>
      <c r="S42" s="51"/>
      <c r="T42" s="51"/>
      <c r="U42" s="51"/>
      <c r="V42" s="243"/>
      <c r="W42" s="243"/>
      <c r="X42" s="51"/>
      <c r="Y42" s="51"/>
      <c r="Z42" s="51"/>
      <c r="AA42" s="51"/>
      <c r="AB42" s="51"/>
      <c r="AC42" s="50"/>
      <c r="AD42" s="51"/>
      <c r="AE42" s="50"/>
      <c r="AF42" s="50"/>
      <c r="AG42" s="51"/>
      <c r="AH42" s="51"/>
      <c r="AI42" s="51" t="s">
        <v>152</v>
      </c>
      <c r="AJ42" s="51"/>
      <c r="AK42" s="51"/>
      <c r="AL42" s="51"/>
      <c r="AM42" s="51"/>
      <c r="AN42" s="51"/>
      <c r="AO42" s="50"/>
      <c r="AP42" s="50"/>
      <c r="AQ42" s="50"/>
      <c r="AR42" s="50"/>
      <c r="AS42" s="50"/>
      <c r="AT42" s="50"/>
      <c r="AU42" s="50"/>
      <c r="AV42" s="50"/>
      <c r="AW42" s="50"/>
      <c r="AX42" s="56"/>
      <c r="AY42" s="50"/>
      <c r="AZ42" s="50"/>
      <c r="BA42" s="192">
        <v>1</v>
      </c>
      <c r="BB42" s="368" t="s">
        <v>153</v>
      </c>
      <c r="BC42" s="369"/>
    </row>
    <row r="43" spans="1:55" s="29" customFormat="1" ht="15.75" customHeight="1" x14ac:dyDescent="0.2">
      <c r="A43" s="366"/>
      <c r="B43" s="367"/>
      <c r="C43" s="367"/>
      <c r="D43" s="244" t="s">
        <v>154</v>
      </c>
      <c r="E43" s="236"/>
      <c r="F43" s="236"/>
      <c r="G43" s="236"/>
      <c r="H43" s="236"/>
      <c r="I43" s="50"/>
      <c r="J43" s="50"/>
      <c r="K43" s="50"/>
      <c r="L43" s="50"/>
      <c r="M43" s="51"/>
      <c r="N43" s="51"/>
      <c r="O43" s="51"/>
      <c r="P43" s="51"/>
      <c r="Q43" s="51"/>
      <c r="R43" s="51"/>
      <c r="S43" s="51"/>
      <c r="T43" s="51"/>
      <c r="U43" s="51"/>
      <c r="V43" s="243"/>
      <c r="W43" s="243"/>
      <c r="X43" s="51"/>
      <c r="Y43" s="51"/>
      <c r="Z43" s="51"/>
      <c r="AA43" s="51"/>
      <c r="AB43" s="51"/>
      <c r="AC43" s="50"/>
      <c r="AD43" s="51"/>
      <c r="AE43" s="50"/>
      <c r="AF43" s="50"/>
      <c r="AG43" s="51"/>
      <c r="AH43" s="51"/>
      <c r="AI43" s="51"/>
      <c r="AJ43" s="51"/>
      <c r="AK43" s="51"/>
      <c r="AL43" s="51"/>
      <c r="AM43" s="51"/>
      <c r="AN43" s="51"/>
      <c r="AO43" s="50"/>
      <c r="AP43" s="50"/>
      <c r="AQ43" s="50"/>
      <c r="AR43" s="50"/>
      <c r="AS43" s="50"/>
      <c r="AT43" s="50"/>
      <c r="AU43" s="50"/>
      <c r="AV43" s="50"/>
      <c r="AW43" s="50"/>
      <c r="AX43" s="50"/>
      <c r="AY43" s="50"/>
      <c r="AZ43" s="50"/>
      <c r="BA43" s="192"/>
      <c r="BB43" s="368"/>
      <c r="BC43" s="369"/>
    </row>
    <row r="44" spans="1:55" s="29" customFormat="1" ht="39" customHeight="1" x14ac:dyDescent="0.2">
      <c r="A44" s="366" t="s">
        <v>2870</v>
      </c>
      <c r="B44" s="373"/>
      <c r="C44" s="367">
        <v>100002910</v>
      </c>
      <c r="D44" s="248" t="s">
        <v>151</v>
      </c>
      <c r="E44" s="236"/>
      <c r="F44" s="236"/>
      <c r="G44" s="236"/>
      <c r="H44" s="236"/>
      <c r="I44" s="236"/>
      <c r="J44" s="236"/>
      <c r="K44" s="236"/>
      <c r="L44" s="236"/>
      <c r="M44" s="236"/>
      <c r="N44" s="236"/>
      <c r="O44" s="236"/>
      <c r="P44" s="236"/>
      <c r="Q44" s="236"/>
      <c r="R44" s="236"/>
      <c r="S44" s="236"/>
      <c r="T44" s="236"/>
      <c r="U44" s="236"/>
      <c r="V44" s="249"/>
      <c r="W44" s="249"/>
      <c r="X44" s="236"/>
      <c r="Y44" s="236"/>
      <c r="Z44" s="236"/>
      <c r="AA44" s="236"/>
      <c r="AB44" s="236"/>
      <c r="AC44" s="56"/>
      <c r="AD44" s="51"/>
      <c r="AE44" s="236"/>
      <c r="AF44" s="236"/>
      <c r="AG44" s="51"/>
      <c r="AH44" s="236"/>
      <c r="AI44" s="51" t="s">
        <v>152</v>
      </c>
      <c r="AJ44" s="236"/>
      <c r="AK44" s="236"/>
      <c r="AL44" s="236"/>
      <c r="AM44" s="236"/>
      <c r="AN44" s="236"/>
      <c r="AO44" s="236"/>
      <c r="AP44" s="236"/>
      <c r="AQ44" s="236"/>
      <c r="AR44" s="236"/>
      <c r="AS44" s="236"/>
      <c r="AT44" s="236"/>
      <c r="AU44" s="236"/>
      <c r="AV44" s="236"/>
      <c r="AW44" s="236"/>
      <c r="AX44" s="236"/>
      <c r="AY44" s="236"/>
      <c r="AZ44" s="236"/>
      <c r="BA44" s="250">
        <v>1</v>
      </c>
      <c r="BB44" s="386" t="s">
        <v>153</v>
      </c>
      <c r="BC44" s="387"/>
    </row>
    <row r="45" spans="1:55" s="44" customFormat="1" ht="15" customHeight="1" x14ac:dyDescent="0.2">
      <c r="A45" s="366"/>
      <c r="B45" s="374"/>
      <c r="C45" s="367"/>
      <c r="D45" s="244" t="s">
        <v>154</v>
      </c>
      <c r="E45" s="236"/>
      <c r="F45" s="236"/>
      <c r="G45" s="236"/>
      <c r="H45" s="236"/>
      <c r="I45" s="50"/>
      <c r="J45" s="50"/>
      <c r="K45" s="50"/>
      <c r="L45" s="50"/>
      <c r="M45" s="51"/>
      <c r="N45" s="51"/>
      <c r="O45" s="51"/>
      <c r="P45" s="51"/>
      <c r="Q45" s="51"/>
      <c r="R45" s="51"/>
      <c r="S45" s="51"/>
      <c r="T45" s="51"/>
      <c r="U45" s="51"/>
      <c r="V45" s="243"/>
      <c r="W45" s="243"/>
      <c r="X45" s="51"/>
      <c r="Y45" s="51"/>
      <c r="Z45" s="51"/>
      <c r="AA45" s="51"/>
      <c r="AB45" s="51"/>
      <c r="AC45" s="50"/>
      <c r="AD45" s="51"/>
      <c r="AE45" s="50"/>
      <c r="AF45" s="50"/>
      <c r="AG45" s="51"/>
      <c r="AH45" s="51"/>
      <c r="AI45" s="51"/>
      <c r="AJ45" s="51"/>
      <c r="AK45" s="51"/>
      <c r="AL45" s="51"/>
      <c r="AM45" s="51"/>
      <c r="AN45" s="51"/>
      <c r="AO45" s="50"/>
      <c r="AP45" s="50"/>
      <c r="AQ45" s="50"/>
      <c r="AR45" s="50"/>
      <c r="AS45" s="50"/>
      <c r="AT45" s="50"/>
      <c r="AU45" s="50"/>
      <c r="AV45" s="50"/>
      <c r="AW45" s="50"/>
      <c r="AX45" s="50"/>
      <c r="AY45" s="50"/>
      <c r="AZ45" s="50"/>
      <c r="BA45" s="192"/>
      <c r="BB45" s="368"/>
      <c r="BC45" s="369"/>
    </row>
    <row r="46" spans="1:55" s="29" customFormat="1" ht="20.25" customHeight="1" x14ac:dyDescent="0.2">
      <c r="A46" s="366" t="s">
        <v>2871</v>
      </c>
      <c r="B46" s="373"/>
      <c r="C46" s="367">
        <v>100002907</v>
      </c>
      <c r="D46" s="248" t="s">
        <v>151</v>
      </c>
      <c r="E46" s="236"/>
      <c r="F46" s="236"/>
      <c r="G46" s="236"/>
      <c r="H46" s="236"/>
      <c r="I46" s="236"/>
      <c r="J46" s="236"/>
      <c r="K46" s="236"/>
      <c r="L46" s="236"/>
      <c r="M46" s="236"/>
      <c r="N46" s="236"/>
      <c r="O46" s="236"/>
      <c r="P46" s="236"/>
      <c r="Q46" s="56"/>
      <c r="R46" s="236"/>
      <c r="S46" s="236"/>
      <c r="T46" s="236"/>
      <c r="U46" s="236"/>
      <c r="V46" s="249"/>
      <c r="W46" s="249"/>
      <c r="X46" s="236"/>
      <c r="Y46" s="236"/>
      <c r="Z46" s="236"/>
      <c r="AA46" s="236"/>
      <c r="AB46" s="236"/>
      <c r="AC46" s="236"/>
      <c r="AD46" s="51"/>
      <c r="AE46" s="236"/>
      <c r="AF46" s="236"/>
      <c r="AG46" s="51"/>
      <c r="AH46" s="236"/>
      <c r="AI46" s="51" t="s">
        <v>152</v>
      </c>
      <c r="AJ46" s="236"/>
      <c r="AK46" s="236"/>
      <c r="AL46" s="236"/>
      <c r="AM46" s="236"/>
      <c r="AN46" s="236"/>
      <c r="AO46" s="236"/>
      <c r="AP46" s="236"/>
      <c r="AQ46" s="236"/>
      <c r="AR46" s="236"/>
      <c r="AS46" s="236"/>
      <c r="AT46" s="236"/>
      <c r="AU46" s="236"/>
      <c r="AV46" s="236"/>
      <c r="AW46" s="236"/>
      <c r="AX46" s="236"/>
      <c r="AY46" s="236"/>
      <c r="AZ46" s="236"/>
      <c r="BA46" s="250">
        <v>1</v>
      </c>
      <c r="BB46" s="386" t="s">
        <v>153</v>
      </c>
      <c r="BC46" s="387"/>
    </row>
    <row r="47" spans="1:55" s="44" customFormat="1" ht="13.15" customHeight="1" x14ac:dyDescent="0.2">
      <c r="A47" s="366"/>
      <c r="B47" s="374"/>
      <c r="C47" s="367"/>
      <c r="D47" s="244" t="s">
        <v>154</v>
      </c>
      <c r="E47" s="236"/>
      <c r="F47" s="236"/>
      <c r="G47" s="236"/>
      <c r="H47" s="236"/>
      <c r="I47" s="50"/>
      <c r="J47" s="50"/>
      <c r="K47" s="50"/>
      <c r="L47" s="50"/>
      <c r="M47" s="51"/>
      <c r="N47" s="51"/>
      <c r="O47" s="51"/>
      <c r="P47" s="51"/>
      <c r="Q47" s="51"/>
      <c r="R47" s="51"/>
      <c r="S47" s="51"/>
      <c r="T47" s="51"/>
      <c r="U47" s="51"/>
      <c r="V47" s="243"/>
      <c r="W47" s="243"/>
      <c r="X47" s="51"/>
      <c r="Y47" s="51"/>
      <c r="Z47" s="51"/>
      <c r="AA47" s="51"/>
      <c r="AB47" s="51"/>
      <c r="AC47" s="50"/>
      <c r="AD47" s="51"/>
      <c r="AE47" s="50"/>
      <c r="AF47" s="50"/>
      <c r="AG47" s="51"/>
      <c r="AH47" s="51"/>
      <c r="AI47" s="51"/>
      <c r="AJ47" s="51"/>
      <c r="AK47" s="51"/>
      <c r="AL47" s="51"/>
      <c r="AM47" s="51"/>
      <c r="AN47" s="51"/>
      <c r="AO47" s="50"/>
      <c r="AP47" s="50"/>
      <c r="AQ47" s="50"/>
      <c r="AR47" s="50"/>
      <c r="AS47" s="50"/>
      <c r="AT47" s="50"/>
      <c r="AU47" s="50"/>
      <c r="AV47" s="50"/>
      <c r="AW47" s="50"/>
      <c r="AX47" s="50"/>
      <c r="AY47" s="50"/>
      <c r="AZ47" s="50"/>
      <c r="BA47" s="192"/>
      <c r="BB47" s="368"/>
      <c r="BC47" s="369"/>
    </row>
    <row r="48" spans="1:55" s="45" customFormat="1" ht="14.25" customHeight="1" x14ac:dyDescent="0.2">
      <c r="A48" s="370" t="s">
        <v>2872</v>
      </c>
      <c r="B48" s="373"/>
      <c r="C48" s="373">
        <v>230414742</v>
      </c>
      <c r="D48" s="244" t="s">
        <v>151</v>
      </c>
      <c r="E48" s="236"/>
      <c r="F48" s="236"/>
      <c r="G48" s="236"/>
      <c r="H48" s="236"/>
      <c r="I48" s="50"/>
      <c r="J48" s="50"/>
      <c r="K48" s="50"/>
      <c r="L48" s="50"/>
      <c r="M48" s="51"/>
      <c r="N48" s="51"/>
      <c r="O48" s="51"/>
      <c r="P48" s="51"/>
      <c r="Q48" s="51"/>
      <c r="R48" s="51"/>
      <c r="S48" s="51"/>
      <c r="T48" s="51"/>
      <c r="U48" s="51"/>
      <c r="V48" s="243"/>
      <c r="W48" s="243"/>
      <c r="X48" s="51"/>
      <c r="Y48" s="51"/>
      <c r="Z48" s="51"/>
      <c r="AA48" s="51"/>
      <c r="AB48" s="51"/>
      <c r="AC48" s="50"/>
      <c r="AD48" s="72"/>
      <c r="AE48" s="56"/>
      <c r="AF48" s="50"/>
      <c r="AG48" s="51"/>
      <c r="AH48" s="51"/>
      <c r="AI48" s="51" t="s">
        <v>152</v>
      </c>
      <c r="AJ48" s="51"/>
      <c r="AK48" s="51"/>
      <c r="AL48" s="51"/>
      <c r="AM48" s="51"/>
      <c r="AN48" s="51"/>
      <c r="AO48" s="50"/>
      <c r="AP48" s="50"/>
      <c r="AQ48" s="50"/>
      <c r="AR48" s="50"/>
      <c r="AS48" s="50"/>
      <c r="AT48" s="50"/>
      <c r="AU48" s="50"/>
      <c r="AV48" s="50"/>
      <c r="AW48" s="50"/>
      <c r="AX48" s="50"/>
      <c r="AY48" s="50"/>
      <c r="AZ48" s="50"/>
      <c r="BA48" s="192">
        <v>1</v>
      </c>
      <c r="BB48" s="368" t="s">
        <v>153</v>
      </c>
      <c r="BC48" s="369"/>
    </row>
    <row r="49" spans="1:55" s="29" customFormat="1" ht="14.25" customHeight="1" x14ac:dyDescent="0.2">
      <c r="A49" s="371"/>
      <c r="B49" s="374"/>
      <c r="C49" s="374"/>
      <c r="D49" s="244" t="s">
        <v>154</v>
      </c>
      <c r="E49" s="236"/>
      <c r="F49" s="236"/>
      <c r="G49" s="236"/>
      <c r="H49" s="236"/>
      <c r="I49" s="50"/>
      <c r="J49" s="50"/>
      <c r="K49" s="50"/>
      <c r="L49" s="50"/>
      <c r="M49" s="51"/>
      <c r="N49" s="51"/>
      <c r="O49" s="51"/>
      <c r="P49" s="51"/>
      <c r="Q49" s="51"/>
      <c r="R49" s="51"/>
      <c r="S49" s="51"/>
      <c r="T49" s="51"/>
      <c r="U49" s="51"/>
      <c r="V49" s="243"/>
      <c r="W49" s="243"/>
      <c r="X49" s="51"/>
      <c r="Y49" s="51"/>
      <c r="Z49" s="51"/>
      <c r="AA49" s="51"/>
      <c r="AB49" s="51"/>
      <c r="AC49" s="50"/>
      <c r="AD49" s="51"/>
      <c r="AE49" s="50"/>
      <c r="AF49" s="50"/>
      <c r="AG49" s="51"/>
      <c r="AH49" s="51"/>
      <c r="AI49" s="51"/>
      <c r="AJ49" s="51"/>
      <c r="AK49" s="51"/>
      <c r="AL49" s="51"/>
      <c r="AM49" s="51"/>
      <c r="AN49" s="51"/>
      <c r="AO49" s="50"/>
      <c r="AP49" s="50"/>
      <c r="AQ49" s="50"/>
      <c r="AR49" s="50"/>
      <c r="AS49" s="50"/>
      <c r="AT49" s="50"/>
      <c r="AU49" s="50"/>
      <c r="AV49" s="50"/>
      <c r="AW49" s="50"/>
      <c r="AX49" s="50"/>
      <c r="AY49" s="50"/>
      <c r="AZ49" s="50"/>
      <c r="BA49" s="192"/>
      <c r="BB49" s="368"/>
      <c r="BC49" s="369"/>
    </row>
    <row r="50" spans="1:55" s="29" customFormat="1" x14ac:dyDescent="0.2">
      <c r="A50" s="370" t="s">
        <v>2873</v>
      </c>
      <c r="B50" s="373"/>
      <c r="C50" s="367">
        <v>100000181</v>
      </c>
      <c r="D50" s="244" t="s">
        <v>151</v>
      </c>
      <c r="E50" s="236"/>
      <c r="F50" s="236"/>
      <c r="G50" s="236"/>
      <c r="H50" s="236"/>
      <c r="I50" s="50"/>
      <c r="J50" s="50"/>
      <c r="K50" s="50"/>
      <c r="L50" s="50"/>
      <c r="M50" s="51"/>
      <c r="N50" s="51"/>
      <c r="O50" s="51"/>
      <c r="P50" s="51"/>
      <c r="Q50" s="51"/>
      <c r="R50" s="51"/>
      <c r="S50" s="51"/>
      <c r="T50" s="51"/>
      <c r="U50" s="51"/>
      <c r="V50" s="243"/>
      <c r="W50" s="243"/>
      <c r="X50" s="51"/>
      <c r="Y50" s="51"/>
      <c r="Z50" s="51"/>
      <c r="AA50" s="51"/>
      <c r="AB50" s="51"/>
      <c r="AC50" s="50"/>
      <c r="AD50" s="51"/>
      <c r="AE50" s="56"/>
      <c r="AF50" s="50"/>
      <c r="AG50" s="51"/>
      <c r="AH50" s="51"/>
      <c r="AI50" s="51" t="s">
        <v>152</v>
      </c>
      <c r="AJ50" s="51"/>
      <c r="AK50" s="51"/>
      <c r="AL50" s="51"/>
      <c r="AM50" s="51"/>
      <c r="AN50" s="51"/>
      <c r="AO50" s="50"/>
      <c r="AP50" s="50"/>
      <c r="AQ50" s="50"/>
      <c r="AR50" s="50"/>
      <c r="AS50" s="50"/>
      <c r="AT50" s="50"/>
      <c r="AU50" s="50"/>
      <c r="AV50" s="50"/>
      <c r="AW50" s="50"/>
      <c r="AX50" s="50"/>
      <c r="AY50" s="50"/>
      <c r="AZ50" s="50"/>
      <c r="BA50" s="192">
        <v>1</v>
      </c>
      <c r="BB50" s="368" t="s">
        <v>153</v>
      </c>
      <c r="BC50" s="369"/>
    </row>
    <row r="51" spans="1:55" s="29" customFormat="1" x14ac:dyDescent="0.2">
      <c r="A51" s="371"/>
      <c r="B51" s="374"/>
      <c r="C51" s="367"/>
      <c r="D51" s="244" t="s">
        <v>154</v>
      </c>
      <c r="E51" s="236"/>
      <c r="F51" s="236"/>
      <c r="G51" s="236"/>
      <c r="H51" s="236"/>
      <c r="I51" s="50"/>
      <c r="J51" s="50"/>
      <c r="K51" s="50"/>
      <c r="L51" s="50"/>
      <c r="M51" s="51"/>
      <c r="N51" s="51"/>
      <c r="O51" s="51"/>
      <c r="P51" s="51"/>
      <c r="Q51" s="51"/>
      <c r="R51" s="51"/>
      <c r="S51" s="51"/>
      <c r="T51" s="51"/>
      <c r="U51" s="51"/>
      <c r="V51" s="243"/>
      <c r="W51" s="243"/>
      <c r="X51" s="51"/>
      <c r="Y51" s="51"/>
      <c r="Z51" s="51"/>
      <c r="AA51" s="51"/>
      <c r="AB51" s="51"/>
      <c r="AC51" s="50"/>
      <c r="AD51" s="51"/>
      <c r="AE51" s="50"/>
      <c r="AF51" s="50"/>
      <c r="AG51" s="51"/>
      <c r="AH51" s="51"/>
      <c r="AI51" s="51"/>
      <c r="AJ51" s="51"/>
      <c r="AK51" s="51"/>
      <c r="AL51" s="51"/>
      <c r="AM51" s="51"/>
      <c r="AN51" s="51"/>
      <c r="AO51" s="50"/>
      <c r="AP51" s="50"/>
      <c r="AQ51" s="50"/>
      <c r="AR51" s="50"/>
      <c r="AS51" s="50"/>
      <c r="AT51" s="50"/>
      <c r="AU51" s="50"/>
      <c r="AV51" s="50"/>
      <c r="AW51" s="50"/>
      <c r="AX51" s="50"/>
      <c r="AY51" s="50"/>
      <c r="AZ51" s="50"/>
      <c r="BA51" s="192"/>
      <c r="BB51" s="368"/>
      <c r="BC51" s="369"/>
    </row>
    <row r="52" spans="1:55" s="29" customFormat="1" ht="14.25" customHeight="1" x14ac:dyDescent="0.2">
      <c r="A52" s="366" t="s">
        <v>2874</v>
      </c>
      <c r="B52" s="367"/>
      <c r="C52" s="367" t="s">
        <v>158</v>
      </c>
      <c r="D52" s="244" t="s">
        <v>151</v>
      </c>
      <c r="E52" s="236"/>
      <c r="F52" s="236"/>
      <c r="G52" s="236"/>
      <c r="H52" s="236"/>
      <c r="I52" s="50"/>
      <c r="J52" s="50"/>
      <c r="K52" s="50"/>
      <c r="L52" s="50"/>
      <c r="M52" s="51"/>
      <c r="N52" s="51"/>
      <c r="O52" s="51"/>
      <c r="P52" s="51"/>
      <c r="Q52" s="56"/>
      <c r="R52" s="51"/>
      <c r="S52" s="51"/>
      <c r="T52" s="51"/>
      <c r="U52" s="51"/>
      <c r="V52" s="51"/>
      <c r="W52" s="56"/>
      <c r="X52" s="51"/>
      <c r="Y52" s="51"/>
      <c r="Z52" s="51"/>
      <c r="AA52" s="51"/>
      <c r="AB52" s="51"/>
      <c r="AC52" s="50"/>
      <c r="AD52" s="51"/>
      <c r="AE52" s="50"/>
      <c r="AF52" s="50"/>
      <c r="AG52" s="51"/>
      <c r="AH52" s="51"/>
      <c r="AI52" s="51" t="s">
        <v>152</v>
      </c>
      <c r="AJ52" s="51"/>
      <c r="AK52" s="51"/>
      <c r="AL52" s="51"/>
      <c r="AM52" s="51"/>
      <c r="AN52" s="51"/>
      <c r="AO52" s="50"/>
      <c r="AP52" s="50"/>
      <c r="AQ52" s="50"/>
      <c r="AR52" s="50"/>
      <c r="AS52" s="50"/>
      <c r="AT52" s="50"/>
      <c r="AU52" s="50"/>
      <c r="AV52" s="50"/>
      <c r="AW52" s="50"/>
      <c r="AX52" s="50"/>
      <c r="AY52" s="50"/>
      <c r="AZ52" s="50"/>
      <c r="BA52" s="192">
        <v>1</v>
      </c>
      <c r="BB52" s="368" t="s">
        <v>153</v>
      </c>
      <c r="BC52" s="369"/>
    </row>
    <row r="53" spans="1:55" s="29" customFormat="1" ht="14.25" customHeight="1" x14ac:dyDescent="0.2">
      <c r="A53" s="366"/>
      <c r="B53" s="367"/>
      <c r="C53" s="367"/>
      <c r="D53" s="244" t="s">
        <v>154</v>
      </c>
      <c r="E53" s="236"/>
      <c r="F53" s="236"/>
      <c r="G53" s="236"/>
      <c r="H53" s="236"/>
      <c r="I53" s="50"/>
      <c r="J53" s="50"/>
      <c r="K53" s="50"/>
      <c r="L53" s="50"/>
      <c r="M53" s="51"/>
      <c r="N53" s="51"/>
      <c r="O53" s="51"/>
      <c r="P53" s="51"/>
      <c r="Q53" s="51"/>
      <c r="R53" s="51"/>
      <c r="S53" s="51"/>
      <c r="T53" s="51"/>
      <c r="U53" s="51"/>
      <c r="V53" s="51"/>
      <c r="W53" s="51"/>
      <c r="X53" s="51"/>
      <c r="Y53" s="51"/>
      <c r="Z53" s="51"/>
      <c r="AA53" s="51"/>
      <c r="AB53" s="51"/>
      <c r="AC53" s="50"/>
      <c r="AD53" s="51"/>
      <c r="AE53" s="50"/>
      <c r="AF53" s="50"/>
      <c r="AG53" s="51"/>
      <c r="AH53" s="51"/>
      <c r="AI53" s="51"/>
      <c r="AJ53" s="51"/>
      <c r="AK53" s="51"/>
      <c r="AL53" s="51"/>
      <c r="AM53" s="51"/>
      <c r="AN53" s="51"/>
      <c r="AO53" s="50"/>
      <c r="AP53" s="50"/>
      <c r="AQ53" s="50"/>
      <c r="AR53" s="50"/>
      <c r="AS53" s="50"/>
      <c r="AT53" s="50"/>
      <c r="AU53" s="50"/>
      <c r="AV53" s="50"/>
      <c r="AW53" s="50"/>
      <c r="AX53" s="50"/>
      <c r="AY53" s="50"/>
      <c r="AZ53" s="50"/>
      <c r="BA53" s="192"/>
      <c r="BB53" s="368"/>
      <c r="BC53" s="369"/>
    </row>
    <row r="54" spans="1:55" s="29" customFormat="1" ht="14.25" customHeight="1" x14ac:dyDescent="0.2">
      <c r="A54" s="371" t="s">
        <v>2875</v>
      </c>
      <c r="B54" s="390"/>
      <c r="C54" s="390">
        <v>230414792</v>
      </c>
      <c r="D54" s="257" t="s">
        <v>151</v>
      </c>
      <c r="E54" s="258"/>
      <c r="F54" s="258"/>
      <c r="G54" s="258"/>
      <c r="H54" s="258"/>
      <c r="I54" s="259"/>
      <c r="J54" s="259"/>
      <c r="K54" s="259"/>
      <c r="L54" s="259"/>
      <c r="M54" s="55"/>
      <c r="N54" s="55"/>
      <c r="O54" s="55"/>
      <c r="P54" s="55"/>
      <c r="Q54" s="55"/>
      <c r="R54" s="260"/>
      <c r="S54" s="55"/>
      <c r="T54" s="55"/>
      <c r="U54" s="55"/>
      <c r="V54" s="55"/>
      <c r="W54" s="56"/>
      <c r="X54" s="55"/>
      <c r="Y54" s="55"/>
      <c r="Z54" s="55"/>
      <c r="AA54" s="55"/>
      <c r="AB54" s="55"/>
      <c r="AC54" s="259"/>
      <c r="AD54" s="55"/>
      <c r="AE54" s="259"/>
      <c r="AF54" s="259"/>
      <c r="AG54" s="55"/>
      <c r="AH54" s="55"/>
      <c r="AI54" s="51" t="s">
        <v>152</v>
      </c>
      <c r="AJ54" s="55"/>
      <c r="AK54" s="55"/>
      <c r="AL54" s="55"/>
      <c r="AM54" s="55"/>
      <c r="AN54" s="55"/>
      <c r="AO54" s="259"/>
      <c r="AP54" s="259"/>
      <c r="AQ54" s="259"/>
      <c r="AR54" s="259"/>
      <c r="AS54" s="259"/>
      <c r="AT54" s="259"/>
      <c r="AU54" s="259"/>
      <c r="AV54" s="259"/>
      <c r="AW54" s="259"/>
      <c r="AX54" s="259"/>
      <c r="AY54" s="259"/>
      <c r="AZ54" s="259"/>
      <c r="BA54" s="189">
        <v>1</v>
      </c>
      <c r="BB54" s="388" t="s">
        <v>153</v>
      </c>
      <c r="BC54" s="389"/>
    </row>
    <row r="55" spans="1:55" s="29" customFormat="1" ht="14.25" customHeight="1" x14ac:dyDescent="0.2">
      <c r="A55" s="366"/>
      <c r="B55" s="374"/>
      <c r="C55" s="374"/>
      <c r="D55" s="244" t="s">
        <v>154</v>
      </c>
      <c r="E55" s="236"/>
      <c r="F55" s="236"/>
      <c r="G55" s="236"/>
      <c r="H55" s="236"/>
      <c r="I55" s="50"/>
      <c r="J55" s="50"/>
      <c r="K55" s="50"/>
      <c r="L55" s="50"/>
      <c r="M55" s="51"/>
      <c r="N55" s="51"/>
      <c r="O55" s="51"/>
      <c r="P55" s="51"/>
      <c r="Q55" s="51"/>
      <c r="R55" s="51"/>
      <c r="S55" s="51"/>
      <c r="T55" s="51"/>
      <c r="U55" s="51"/>
      <c r="V55" s="51"/>
      <c r="W55" s="51"/>
      <c r="X55" s="51"/>
      <c r="Y55" s="51"/>
      <c r="Z55" s="51"/>
      <c r="AA55" s="51"/>
      <c r="AB55" s="51"/>
      <c r="AC55" s="50"/>
      <c r="AD55" s="51"/>
      <c r="AE55" s="50"/>
      <c r="AF55" s="50"/>
      <c r="AG55" s="51"/>
      <c r="AH55" s="51"/>
      <c r="AI55" s="51"/>
      <c r="AJ55" s="51"/>
      <c r="AK55" s="51"/>
      <c r="AL55" s="51"/>
      <c r="AM55" s="51"/>
      <c r="AN55" s="51"/>
      <c r="AO55" s="50"/>
      <c r="AP55" s="50"/>
      <c r="AQ55" s="50"/>
      <c r="AR55" s="50"/>
      <c r="AS55" s="50"/>
      <c r="AT55" s="50"/>
      <c r="AU55" s="50"/>
      <c r="AV55" s="50"/>
      <c r="AW55" s="50"/>
      <c r="AX55" s="50"/>
      <c r="AY55" s="50"/>
      <c r="AZ55" s="50"/>
      <c r="BA55" s="192"/>
      <c r="BB55" s="368"/>
      <c r="BC55" s="369"/>
    </row>
    <row r="56" spans="1:55" s="29" customFormat="1" ht="14.25" customHeight="1" x14ac:dyDescent="0.2">
      <c r="A56" s="370" t="s">
        <v>2876</v>
      </c>
      <c r="B56" s="373"/>
      <c r="C56" s="367">
        <v>23041792</v>
      </c>
      <c r="D56" s="244" t="s">
        <v>151</v>
      </c>
      <c r="E56" s="236"/>
      <c r="F56" s="236"/>
      <c r="G56" s="236"/>
      <c r="H56" s="236"/>
      <c r="I56" s="50"/>
      <c r="J56" s="50"/>
      <c r="K56" s="50"/>
      <c r="L56" s="50"/>
      <c r="M56" s="56"/>
      <c r="N56" s="51"/>
      <c r="O56" s="51"/>
      <c r="P56" s="51"/>
      <c r="Q56" s="51"/>
      <c r="R56" s="51"/>
      <c r="S56" s="51"/>
      <c r="T56" s="51"/>
      <c r="U56" s="51"/>
      <c r="V56" s="51"/>
      <c r="W56" s="56"/>
      <c r="X56" s="51"/>
      <c r="Y56" s="51"/>
      <c r="Z56" s="51"/>
      <c r="AA56" s="51"/>
      <c r="AB56" s="51"/>
      <c r="AC56" s="50"/>
      <c r="AD56" s="51"/>
      <c r="AE56" s="50"/>
      <c r="AF56" s="50"/>
      <c r="AG56" s="51"/>
      <c r="AH56" s="51"/>
      <c r="AI56" s="51" t="s">
        <v>152</v>
      </c>
      <c r="AJ56" s="51"/>
      <c r="AK56" s="51"/>
      <c r="AL56" s="51"/>
      <c r="AM56" s="51"/>
      <c r="AN56" s="51"/>
      <c r="AO56" s="50"/>
      <c r="AP56" s="50"/>
      <c r="AQ56" s="50"/>
      <c r="AR56" s="50"/>
      <c r="AS56" s="50"/>
      <c r="AT56" s="50"/>
      <c r="AU56" s="50"/>
      <c r="AV56" s="50"/>
      <c r="AW56" s="50"/>
      <c r="AX56" s="50"/>
      <c r="AY56" s="50"/>
      <c r="AZ56" s="50"/>
      <c r="BA56" s="192">
        <v>1</v>
      </c>
      <c r="BB56" s="368" t="s">
        <v>153</v>
      </c>
      <c r="BC56" s="369"/>
    </row>
    <row r="57" spans="1:55" s="29" customFormat="1" ht="14.25" customHeight="1" x14ac:dyDescent="0.2">
      <c r="A57" s="371"/>
      <c r="B57" s="374"/>
      <c r="C57" s="367"/>
      <c r="D57" s="244" t="s">
        <v>154</v>
      </c>
      <c r="E57" s="236"/>
      <c r="F57" s="236"/>
      <c r="G57" s="236"/>
      <c r="H57" s="236"/>
      <c r="I57" s="50"/>
      <c r="J57" s="50"/>
      <c r="K57" s="50"/>
      <c r="L57" s="50"/>
      <c r="M57" s="51"/>
      <c r="N57" s="51"/>
      <c r="O57" s="51"/>
      <c r="P57" s="51"/>
      <c r="Q57" s="51"/>
      <c r="R57" s="51"/>
      <c r="S57" s="51"/>
      <c r="T57" s="51"/>
      <c r="U57" s="51"/>
      <c r="V57" s="51"/>
      <c r="W57" s="51"/>
      <c r="X57" s="51"/>
      <c r="Y57" s="51"/>
      <c r="Z57" s="51"/>
      <c r="AA57" s="51"/>
      <c r="AB57" s="51"/>
      <c r="AC57" s="50"/>
      <c r="AD57" s="51"/>
      <c r="AE57" s="50"/>
      <c r="AF57" s="50"/>
      <c r="AG57" s="51"/>
      <c r="AH57" s="51"/>
      <c r="AI57" s="51"/>
      <c r="AJ57" s="51"/>
      <c r="AK57" s="51"/>
      <c r="AL57" s="51"/>
      <c r="AM57" s="51"/>
      <c r="AN57" s="51"/>
      <c r="AO57" s="50"/>
      <c r="AP57" s="50"/>
      <c r="AQ57" s="50"/>
      <c r="AR57" s="50"/>
      <c r="AS57" s="50"/>
      <c r="AT57" s="50"/>
      <c r="AU57" s="50"/>
      <c r="AV57" s="50"/>
      <c r="AW57" s="50"/>
      <c r="AX57" s="50"/>
      <c r="AY57" s="50"/>
      <c r="AZ57" s="50"/>
      <c r="BA57" s="192"/>
      <c r="BB57" s="368"/>
      <c r="BC57" s="369"/>
    </row>
    <row r="58" spans="1:55" s="29" customFormat="1" ht="14.25" customHeight="1" x14ac:dyDescent="0.2">
      <c r="A58" s="370" t="s">
        <v>159</v>
      </c>
      <c r="B58" s="373"/>
      <c r="C58" s="367">
        <v>23041792</v>
      </c>
      <c r="D58" s="257" t="s">
        <v>151</v>
      </c>
      <c r="E58" s="236"/>
      <c r="F58" s="236"/>
      <c r="G58" s="236"/>
      <c r="H58" s="236"/>
      <c r="I58" s="50"/>
      <c r="J58" s="50"/>
      <c r="K58" s="50"/>
      <c r="L58" s="50"/>
      <c r="M58" s="51"/>
      <c r="N58" s="51"/>
      <c r="O58" s="51"/>
      <c r="P58" s="51"/>
      <c r="Q58" s="51"/>
      <c r="R58" s="51"/>
      <c r="S58" s="51"/>
      <c r="T58" s="51"/>
      <c r="U58" s="51"/>
      <c r="V58" s="51"/>
      <c r="W58" s="56"/>
      <c r="X58" s="51"/>
      <c r="Y58" s="51"/>
      <c r="Z58" s="51"/>
      <c r="AA58" s="51"/>
      <c r="AB58" s="51"/>
      <c r="AD58" s="51"/>
      <c r="AE58" s="56"/>
      <c r="AF58" s="50"/>
      <c r="AG58" s="51"/>
      <c r="AH58" s="51"/>
      <c r="AI58" s="175" t="s">
        <v>161</v>
      </c>
      <c r="AJ58" s="51"/>
      <c r="AK58" s="51"/>
      <c r="AL58" s="51"/>
      <c r="AM58" s="51"/>
      <c r="AN58" s="51"/>
      <c r="AO58" s="50"/>
      <c r="AP58" s="50"/>
      <c r="AQ58" s="50"/>
      <c r="AR58" s="50"/>
      <c r="AS58" s="50"/>
      <c r="AT58" s="50"/>
      <c r="AU58" s="50"/>
      <c r="AV58" s="50"/>
      <c r="AW58" s="50"/>
      <c r="AX58" s="50"/>
      <c r="AY58" s="50"/>
      <c r="AZ58" s="50"/>
      <c r="BA58" s="189">
        <v>1</v>
      </c>
      <c r="BB58" s="368" t="s">
        <v>153</v>
      </c>
      <c r="BC58" s="369"/>
    </row>
    <row r="59" spans="1:55" s="29" customFormat="1" ht="14.25" customHeight="1" x14ac:dyDescent="0.2">
      <c r="A59" s="371"/>
      <c r="B59" s="374"/>
      <c r="C59" s="367"/>
      <c r="D59" s="257" t="s">
        <v>154</v>
      </c>
      <c r="E59" s="236"/>
      <c r="F59" s="236"/>
      <c r="G59" s="236"/>
      <c r="H59" s="236"/>
      <c r="I59" s="50"/>
      <c r="J59" s="50"/>
      <c r="K59" s="50"/>
      <c r="L59" s="50"/>
      <c r="M59" s="51"/>
      <c r="N59" s="51"/>
      <c r="O59" s="51"/>
      <c r="P59" s="51"/>
      <c r="Q59" s="51"/>
      <c r="R59" s="51"/>
      <c r="S59" s="51"/>
      <c r="T59" s="51"/>
      <c r="U59" s="51"/>
      <c r="V59" s="51"/>
      <c r="W59" s="51"/>
      <c r="X59" s="51"/>
      <c r="Y59" s="51"/>
      <c r="Z59" s="51"/>
      <c r="AA59" s="51"/>
      <c r="AB59" s="51"/>
      <c r="AC59" s="50"/>
      <c r="AD59" s="51"/>
      <c r="AE59" s="50"/>
      <c r="AF59" s="50"/>
      <c r="AG59" s="51"/>
      <c r="AH59" s="51"/>
      <c r="AI59" s="175"/>
      <c r="AJ59" s="51"/>
      <c r="AK59" s="51"/>
      <c r="AL59" s="51"/>
      <c r="AM59" s="51"/>
      <c r="AN59" s="51"/>
      <c r="AO59" s="50"/>
      <c r="AP59" s="50"/>
      <c r="AQ59" s="50"/>
      <c r="AR59" s="50"/>
      <c r="AS59" s="50"/>
      <c r="AT59" s="50"/>
      <c r="AU59" s="50"/>
      <c r="AV59" s="50"/>
      <c r="AW59" s="50"/>
      <c r="AX59" s="50"/>
      <c r="AY59" s="50"/>
      <c r="AZ59" s="50"/>
      <c r="BA59" s="189"/>
      <c r="BB59" s="190"/>
      <c r="BC59" s="168"/>
    </row>
    <row r="60" spans="1:55" s="29" customFormat="1" ht="14.25" customHeight="1" x14ac:dyDescent="0.2">
      <c r="A60" s="370" t="s">
        <v>2877</v>
      </c>
      <c r="B60" s="373"/>
      <c r="C60" s="367">
        <v>23041792</v>
      </c>
      <c r="D60" s="261" t="s">
        <v>151</v>
      </c>
      <c r="E60" s="236"/>
      <c r="F60" s="236"/>
      <c r="G60" s="236"/>
      <c r="H60" s="236"/>
      <c r="I60" s="50"/>
      <c r="J60" s="50"/>
      <c r="K60" s="50"/>
      <c r="L60" s="50"/>
      <c r="M60" s="51"/>
      <c r="N60" s="51"/>
      <c r="O60" s="51"/>
      <c r="P60" s="51"/>
      <c r="Q60" s="51"/>
      <c r="R60" s="51"/>
      <c r="S60" s="51"/>
      <c r="T60" s="51"/>
      <c r="U60" s="51"/>
      <c r="V60" s="51"/>
      <c r="W60" s="56"/>
      <c r="X60" s="51"/>
      <c r="Y60" s="51"/>
      <c r="Z60" s="51"/>
      <c r="AA60" s="51"/>
      <c r="AB60" s="51"/>
      <c r="AC60" s="50"/>
      <c r="AD60" s="51"/>
      <c r="AE60" s="50"/>
      <c r="AF60" s="50"/>
      <c r="AG60" s="51"/>
      <c r="AH60" s="51"/>
      <c r="AI60" s="175" t="s">
        <v>161</v>
      </c>
      <c r="AJ60" s="51"/>
      <c r="AK60" s="51"/>
      <c r="AL60" s="51"/>
      <c r="AM60" s="51"/>
      <c r="AN60" s="51"/>
      <c r="AO60" s="51"/>
      <c r="AP60" s="51"/>
      <c r="AQ60" s="51"/>
      <c r="AR60" s="51"/>
      <c r="AS60" s="51"/>
      <c r="AT60" s="56"/>
      <c r="AU60" s="51"/>
      <c r="AV60" s="51"/>
      <c r="AW60" s="51"/>
      <c r="AX60" s="51"/>
      <c r="AY60" s="51"/>
      <c r="AZ60" s="51"/>
      <c r="BA60" s="189">
        <v>1</v>
      </c>
      <c r="BB60" s="368" t="s">
        <v>153</v>
      </c>
      <c r="BC60" s="369"/>
    </row>
    <row r="61" spans="1:55" s="29" customFormat="1" ht="14.25" customHeight="1" x14ac:dyDescent="0.2">
      <c r="A61" s="371"/>
      <c r="B61" s="374"/>
      <c r="C61" s="367"/>
      <c r="D61" s="262" t="s">
        <v>154</v>
      </c>
      <c r="E61" s="263"/>
      <c r="F61" s="263"/>
      <c r="G61" s="263"/>
      <c r="H61" s="263"/>
      <c r="I61" s="264"/>
      <c r="J61" s="264"/>
      <c r="K61" s="264"/>
      <c r="L61" s="264"/>
      <c r="M61" s="54"/>
      <c r="N61" s="54"/>
      <c r="O61" s="54"/>
      <c r="P61" s="54"/>
      <c r="Q61" s="54"/>
      <c r="R61" s="54"/>
      <c r="S61" s="54"/>
      <c r="T61" s="54"/>
      <c r="U61" s="54"/>
      <c r="V61" s="54"/>
      <c r="W61" s="51"/>
      <c r="X61" s="54"/>
      <c r="Y61" s="54"/>
      <c r="Z61" s="54"/>
      <c r="AA61" s="54"/>
      <c r="AB61" s="54"/>
      <c r="AC61" s="264"/>
      <c r="AD61" s="54"/>
      <c r="AE61" s="264"/>
      <c r="AF61" s="264"/>
      <c r="AG61" s="54"/>
      <c r="AH61" s="54"/>
      <c r="AI61" s="51"/>
      <c r="AJ61" s="54"/>
      <c r="AK61" s="54"/>
      <c r="AL61" s="54"/>
      <c r="AM61" s="54"/>
      <c r="AN61" s="54"/>
      <c r="AO61" s="264"/>
      <c r="AP61" s="264"/>
      <c r="AQ61" s="264"/>
      <c r="AR61" s="264"/>
      <c r="AS61" s="264"/>
      <c r="AT61" s="264"/>
      <c r="AU61" s="264"/>
      <c r="AV61" s="264"/>
      <c r="AW61" s="264"/>
      <c r="AX61" s="264"/>
      <c r="AY61" s="264"/>
      <c r="AZ61" s="264"/>
      <c r="BA61" s="189"/>
      <c r="BB61" s="190"/>
      <c r="BC61" s="168"/>
    </row>
    <row r="62" spans="1:55" s="29" customFormat="1" ht="14.25" customHeight="1" x14ac:dyDescent="0.2">
      <c r="A62" s="366" t="s">
        <v>160</v>
      </c>
      <c r="B62" s="367"/>
      <c r="C62" s="367">
        <v>230414792</v>
      </c>
      <c r="D62" s="248" t="s">
        <v>151</v>
      </c>
      <c r="E62" s="236"/>
      <c r="F62" s="236"/>
      <c r="G62" s="236"/>
      <c r="H62" s="236"/>
      <c r="I62" s="236"/>
      <c r="J62" s="236"/>
      <c r="K62" s="236"/>
      <c r="L62" s="236"/>
      <c r="M62" s="236"/>
      <c r="N62" s="236"/>
      <c r="O62" s="236"/>
      <c r="P62" s="236"/>
      <c r="Q62" s="236"/>
      <c r="R62" s="236"/>
      <c r="S62" s="236"/>
      <c r="T62" s="236"/>
      <c r="U62" s="236"/>
      <c r="V62" s="236"/>
      <c r="W62" s="56"/>
      <c r="X62" s="236"/>
      <c r="Y62" s="236"/>
      <c r="Z62" s="236"/>
      <c r="AA62" s="236"/>
      <c r="AB62" s="236"/>
      <c r="AC62" s="236"/>
      <c r="AD62" s="51"/>
      <c r="AE62" s="56"/>
      <c r="AF62" s="236"/>
      <c r="AG62" s="51"/>
      <c r="AH62" s="236"/>
      <c r="AI62" s="51" t="s">
        <v>152</v>
      </c>
      <c r="AJ62" s="236"/>
      <c r="AK62" s="236"/>
      <c r="AL62" s="236"/>
      <c r="AM62" s="236"/>
      <c r="AN62" s="236"/>
      <c r="AO62" s="236"/>
      <c r="AP62" s="236"/>
      <c r="AQ62" s="236"/>
      <c r="AR62" s="236"/>
      <c r="AS62" s="236"/>
      <c r="AT62" s="236"/>
      <c r="AU62" s="236"/>
      <c r="AV62" s="236"/>
      <c r="AW62" s="236"/>
      <c r="AX62" s="236"/>
      <c r="AY62" s="236"/>
      <c r="AZ62" s="236"/>
      <c r="BA62" s="250">
        <v>1</v>
      </c>
      <c r="BB62" s="386" t="s">
        <v>153</v>
      </c>
      <c r="BC62" s="387"/>
    </row>
    <row r="63" spans="1:55" s="29" customFormat="1" ht="14.25" customHeight="1" x14ac:dyDescent="0.2">
      <c r="A63" s="366"/>
      <c r="B63" s="367"/>
      <c r="C63" s="367"/>
      <c r="D63" s="244" t="s">
        <v>154</v>
      </c>
      <c r="E63" s="236"/>
      <c r="F63" s="236"/>
      <c r="G63" s="236"/>
      <c r="H63" s="236"/>
      <c r="I63" s="50"/>
      <c r="J63" s="50"/>
      <c r="K63" s="50"/>
      <c r="L63" s="50"/>
      <c r="M63" s="51"/>
      <c r="N63" s="51"/>
      <c r="O63" s="51"/>
      <c r="P63" s="51"/>
      <c r="Q63" s="51"/>
      <c r="R63" s="51"/>
      <c r="S63" s="51"/>
      <c r="T63" s="51"/>
      <c r="U63" s="51"/>
      <c r="V63" s="51"/>
      <c r="W63" s="51"/>
      <c r="X63" s="51"/>
      <c r="Y63" s="51"/>
      <c r="Z63" s="51"/>
      <c r="AA63" s="51"/>
      <c r="AB63" s="51"/>
      <c r="AC63" s="50"/>
      <c r="AD63" s="51"/>
      <c r="AE63" s="50"/>
      <c r="AF63" s="50"/>
      <c r="AG63" s="51"/>
      <c r="AH63" s="51"/>
      <c r="AI63" s="51"/>
      <c r="AJ63" s="51"/>
      <c r="AK63" s="51"/>
      <c r="AL63" s="51"/>
      <c r="AM63" s="51"/>
      <c r="AN63" s="51"/>
      <c r="AO63" s="50"/>
      <c r="AP63" s="50"/>
      <c r="AQ63" s="50"/>
      <c r="AR63" s="50"/>
      <c r="AS63" s="50"/>
      <c r="AT63" s="50"/>
      <c r="AU63" s="50"/>
      <c r="AV63" s="50"/>
      <c r="AW63" s="50"/>
      <c r="AX63" s="50"/>
      <c r="AY63" s="50"/>
      <c r="AZ63" s="50"/>
      <c r="BA63" s="192"/>
      <c r="BB63" s="368"/>
      <c r="BC63" s="369"/>
    </row>
    <row r="64" spans="1:55" s="29" customFormat="1" ht="14.25" customHeight="1" x14ac:dyDescent="0.2">
      <c r="A64" s="372" t="s">
        <v>2878</v>
      </c>
      <c r="B64" s="367"/>
      <c r="C64" s="367"/>
      <c r="D64" s="244" t="s">
        <v>151</v>
      </c>
      <c r="E64" s="236"/>
      <c r="F64" s="236"/>
      <c r="G64" s="236"/>
      <c r="H64" s="236"/>
      <c r="I64" s="50"/>
      <c r="J64" s="50"/>
      <c r="K64" s="50"/>
      <c r="L64" s="50"/>
      <c r="M64" s="51"/>
      <c r="N64" s="51"/>
      <c r="O64" s="51"/>
      <c r="P64" s="51"/>
      <c r="Q64" s="51"/>
      <c r="R64" s="51"/>
      <c r="S64" s="51"/>
      <c r="T64" s="51"/>
      <c r="U64" s="51"/>
      <c r="V64" s="51"/>
      <c r="W64" s="51"/>
      <c r="X64" s="51"/>
      <c r="Y64" s="56"/>
      <c r="Z64" s="51"/>
      <c r="AA64" s="51"/>
      <c r="AB64" s="51"/>
      <c r="AC64" s="50"/>
      <c r="AD64" s="51"/>
      <c r="AE64" s="50"/>
      <c r="AF64" s="50"/>
      <c r="AG64" s="51"/>
      <c r="AH64" s="51"/>
      <c r="AI64" s="51"/>
      <c r="AJ64" s="51"/>
      <c r="AK64" s="51"/>
      <c r="AL64" s="51"/>
      <c r="AM64" s="51"/>
      <c r="AN64" s="51"/>
      <c r="AO64" s="50"/>
      <c r="AP64" s="50"/>
      <c r="AQ64" s="50"/>
      <c r="AR64" s="50"/>
      <c r="AS64" s="50"/>
      <c r="AT64" s="50"/>
      <c r="AU64" s="50"/>
      <c r="AV64" s="50"/>
      <c r="AW64" s="50"/>
      <c r="AX64" s="50"/>
      <c r="AY64" s="50"/>
      <c r="AZ64" s="50"/>
      <c r="BA64" s="192"/>
      <c r="BB64" s="368"/>
      <c r="BC64" s="369"/>
    </row>
    <row r="65" spans="1:55" s="29" customFormat="1" ht="14.25" customHeight="1" x14ac:dyDescent="0.2">
      <c r="A65" s="367"/>
      <c r="B65" s="367"/>
      <c r="C65" s="367"/>
      <c r="D65" s="244" t="s">
        <v>154</v>
      </c>
      <c r="E65" s="236"/>
      <c r="F65" s="236"/>
      <c r="G65" s="236"/>
      <c r="H65" s="236"/>
      <c r="I65" s="50"/>
      <c r="J65" s="50"/>
      <c r="K65" s="50"/>
      <c r="L65" s="50"/>
      <c r="M65" s="51"/>
      <c r="N65" s="51"/>
      <c r="O65" s="51"/>
      <c r="P65" s="51"/>
      <c r="Q65" s="51"/>
      <c r="R65" s="51"/>
      <c r="S65" s="51"/>
      <c r="T65" s="51"/>
      <c r="U65" s="51"/>
      <c r="V65" s="51"/>
      <c r="W65" s="51"/>
      <c r="X65" s="51"/>
      <c r="Y65" s="51"/>
      <c r="Z65" s="51"/>
      <c r="AA65" s="51"/>
      <c r="AB65" s="51"/>
      <c r="AC65" s="50"/>
      <c r="AD65" s="51"/>
      <c r="AE65" s="50"/>
      <c r="AF65" s="50"/>
      <c r="AG65" s="51"/>
      <c r="AH65" s="51"/>
      <c r="AI65" s="51"/>
      <c r="AJ65" s="51"/>
      <c r="AK65" s="51"/>
      <c r="AL65" s="51"/>
      <c r="AM65" s="51"/>
      <c r="AN65" s="51"/>
      <c r="AO65" s="50"/>
      <c r="AP65" s="50"/>
      <c r="AQ65" s="50"/>
      <c r="AR65" s="50"/>
      <c r="AS65" s="50"/>
      <c r="AT65" s="50"/>
      <c r="AU65" s="50"/>
      <c r="AV65" s="50"/>
      <c r="AW65" s="50"/>
      <c r="AX65" s="50"/>
      <c r="AY65" s="50"/>
      <c r="AZ65" s="50"/>
      <c r="BA65" s="192"/>
      <c r="BB65" s="368"/>
      <c r="BC65" s="369"/>
    </row>
    <row r="66" spans="1:55" s="29" customFormat="1" ht="14.25" customHeight="1" x14ac:dyDescent="0.2">
      <c r="A66" s="366" t="s">
        <v>2879</v>
      </c>
      <c r="B66" s="381">
        <v>1</v>
      </c>
      <c r="C66" s="367">
        <v>230414773</v>
      </c>
      <c r="D66" s="244" t="s">
        <v>151</v>
      </c>
      <c r="E66" s="236"/>
      <c r="F66" s="236"/>
      <c r="G66" s="236"/>
      <c r="H66" s="236"/>
      <c r="I66" s="50"/>
      <c r="J66" s="50"/>
      <c r="K66" s="50"/>
      <c r="L66" s="50"/>
      <c r="M66" s="51"/>
      <c r="N66" s="51"/>
      <c r="O66" s="51"/>
      <c r="P66" s="51"/>
      <c r="Q66" s="51"/>
      <c r="R66" s="51"/>
      <c r="S66" s="51"/>
      <c r="T66" s="51"/>
      <c r="U66" s="51"/>
      <c r="V66" s="56"/>
      <c r="W66" s="51"/>
      <c r="X66" s="51"/>
      <c r="Y66" s="56"/>
      <c r="Z66" s="51"/>
      <c r="AA66" s="51"/>
      <c r="AB66" s="51"/>
      <c r="AC66" s="50"/>
      <c r="AD66" s="51"/>
      <c r="AE66" s="50"/>
      <c r="AF66" s="50"/>
      <c r="AG66" s="51"/>
      <c r="AH66" s="51" t="s">
        <v>152</v>
      </c>
      <c r="AI66" s="51"/>
      <c r="AJ66" s="51"/>
      <c r="AK66" s="51"/>
      <c r="AL66" s="51"/>
      <c r="AM66" s="51"/>
      <c r="AN66" s="51"/>
      <c r="AO66" s="50"/>
      <c r="AP66" s="50"/>
      <c r="AQ66" s="50"/>
      <c r="AR66" s="50"/>
      <c r="AS66" s="50"/>
      <c r="AT66" s="50"/>
      <c r="AU66" s="50"/>
      <c r="AV66" s="50"/>
      <c r="AW66" s="50"/>
      <c r="AX66" s="50"/>
      <c r="AY66" s="50"/>
      <c r="AZ66" s="50"/>
      <c r="BA66" s="192">
        <v>1</v>
      </c>
      <c r="BB66" s="368" t="s">
        <v>153</v>
      </c>
      <c r="BC66" s="369"/>
    </row>
    <row r="67" spans="1:55" s="29" customFormat="1" ht="14.25" customHeight="1" x14ac:dyDescent="0.2">
      <c r="A67" s="366"/>
      <c r="B67" s="381"/>
      <c r="C67" s="367"/>
      <c r="D67" s="244" t="s">
        <v>154</v>
      </c>
      <c r="E67" s="236"/>
      <c r="F67" s="236"/>
      <c r="G67" s="236"/>
      <c r="H67" s="236"/>
      <c r="I67" s="50"/>
      <c r="J67" s="50"/>
      <c r="K67" s="50"/>
      <c r="L67" s="50"/>
      <c r="M67" s="51"/>
      <c r="N67" s="51"/>
      <c r="O67" s="51"/>
      <c r="P67" s="51"/>
      <c r="Q67" s="51"/>
      <c r="R67" s="51"/>
      <c r="S67" s="51"/>
      <c r="T67" s="51"/>
      <c r="U67" s="51"/>
      <c r="V67" s="51"/>
      <c r="W67" s="51"/>
      <c r="X67" s="51"/>
      <c r="Y67" s="51"/>
      <c r="Z67" s="51"/>
      <c r="AA67" s="51"/>
      <c r="AB67" s="51"/>
      <c r="AC67" s="50"/>
      <c r="AD67" s="51"/>
      <c r="AE67" s="50"/>
      <c r="AF67" s="50"/>
      <c r="AG67" s="51"/>
      <c r="AH67" s="51"/>
      <c r="AI67" s="51"/>
      <c r="AJ67" s="51"/>
      <c r="AK67" s="51"/>
      <c r="AL67" s="51"/>
      <c r="AM67" s="51"/>
      <c r="AN67" s="51"/>
      <c r="AO67" s="50"/>
      <c r="AP67" s="50"/>
      <c r="AQ67" s="50"/>
      <c r="AR67" s="50"/>
      <c r="AS67" s="50"/>
      <c r="AT67" s="50"/>
      <c r="AU67" s="50"/>
      <c r="AV67" s="50"/>
      <c r="AW67" s="50"/>
      <c r="AX67" s="50"/>
      <c r="AY67" s="50"/>
      <c r="AZ67" s="50"/>
      <c r="BA67" s="192"/>
      <c r="BB67" s="368"/>
      <c r="BC67" s="369"/>
    </row>
    <row r="68" spans="1:55" s="29" customFormat="1" ht="14.25" customHeight="1" x14ac:dyDescent="0.2">
      <c r="A68" s="366" t="s">
        <v>2880</v>
      </c>
      <c r="B68" s="367">
        <v>2</v>
      </c>
      <c r="C68" s="367">
        <v>230414773</v>
      </c>
      <c r="D68" s="244" t="s">
        <v>151</v>
      </c>
      <c r="E68" s="236"/>
      <c r="F68" s="56"/>
      <c r="G68" s="236"/>
      <c r="H68" s="236"/>
      <c r="I68" s="50"/>
      <c r="J68" s="50"/>
      <c r="K68" s="50"/>
      <c r="L68" s="50"/>
      <c r="M68" s="51"/>
      <c r="N68" s="51"/>
      <c r="O68" s="51"/>
      <c r="P68" s="51"/>
      <c r="Q68" s="51"/>
      <c r="R68" s="51"/>
      <c r="S68" s="51"/>
      <c r="T68" s="51"/>
      <c r="U68" s="51"/>
      <c r="V68" s="56"/>
      <c r="W68" s="51"/>
      <c r="X68" s="51"/>
      <c r="Y68" s="51"/>
      <c r="Z68" s="51"/>
      <c r="AA68" s="51"/>
      <c r="AB68" s="51"/>
      <c r="AC68" s="50"/>
      <c r="AD68" s="51"/>
      <c r="AE68" s="50"/>
      <c r="AF68" s="50"/>
      <c r="AG68" s="51"/>
      <c r="AH68" s="51" t="s">
        <v>152</v>
      </c>
      <c r="AI68" s="51"/>
      <c r="AJ68" s="51"/>
      <c r="AK68" s="51"/>
      <c r="AL68" s="51"/>
      <c r="AM68" s="51"/>
      <c r="AN68" s="51"/>
      <c r="AO68" s="50"/>
      <c r="AP68" s="50"/>
      <c r="AQ68" s="50"/>
      <c r="AR68" s="50"/>
      <c r="AS68" s="50"/>
      <c r="AT68" s="50"/>
      <c r="AU68" s="50"/>
      <c r="AV68" s="50"/>
      <c r="AW68" s="50"/>
      <c r="AX68" s="50"/>
      <c r="AY68" s="50"/>
      <c r="AZ68" s="50"/>
      <c r="BA68" s="192">
        <v>1</v>
      </c>
      <c r="BB68" s="368" t="s">
        <v>153</v>
      </c>
      <c r="BC68" s="369"/>
    </row>
    <row r="69" spans="1:55" s="29" customFormat="1" ht="14.25" customHeight="1" x14ac:dyDescent="0.2">
      <c r="A69" s="366"/>
      <c r="B69" s="367"/>
      <c r="C69" s="367"/>
      <c r="D69" s="244" t="s">
        <v>154</v>
      </c>
      <c r="E69" s="236"/>
      <c r="F69" s="236"/>
      <c r="G69" s="236"/>
      <c r="H69" s="236"/>
      <c r="I69" s="50"/>
      <c r="J69" s="50"/>
      <c r="K69" s="50"/>
      <c r="L69" s="50"/>
      <c r="M69" s="51"/>
      <c r="N69" s="51"/>
      <c r="O69" s="51"/>
      <c r="P69" s="51"/>
      <c r="Q69" s="51"/>
      <c r="R69" s="51"/>
      <c r="S69" s="51"/>
      <c r="T69" s="51"/>
      <c r="U69" s="51"/>
      <c r="V69" s="51"/>
      <c r="W69" s="51"/>
      <c r="X69" s="51"/>
      <c r="Y69" s="51"/>
      <c r="Z69" s="51"/>
      <c r="AA69" s="51"/>
      <c r="AB69" s="51"/>
      <c r="AC69" s="50"/>
      <c r="AD69" s="51"/>
      <c r="AE69" s="50"/>
      <c r="AF69" s="50"/>
      <c r="AG69" s="51"/>
      <c r="AH69" s="51"/>
      <c r="AI69" s="51"/>
      <c r="AJ69" s="51"/>
      <c r="AK69" s="51"/>
      <c r="AL69" s="51"/>
      <c r="AM69" s="51"/>
      <c r="AN69" s="51"/>
      <c r="AO69" s="50"/>
      <c r="AP69" s="50"/>
      <c r="AQ69" s="50"/>
      <c r="AR69" s="50"/>
      <c r="AS69" s="50"/>
      <c r="AT69" s="50"/>
      <c r="AU69" s="50"/>
      <c r="AV69" s="50"/>
      <c r="AW69" s="50"/>
      <c r="AX69" s="50"/>
      <c r="AY69" s="50"/>
      <c r="AZ69" s="50"/>
      <c r="BA69" s="192"/>
      <c r="BB69" s="368"/>
      <c r="BC69" s="369"/>
    </row>
    <row r="70" spans="1:55" s="46" customFormat="1" ht="14.25" customHeight="1" x14ac:dyDescent="0.2">
      <c r="A70" s="370" t="s">
        <v>2881</v>
      </c>
      <c r="B70" s="381" t="s">
        <v>2882</v>
      </c>
      <c r="C70" s="373">
        <v>230414773</v>
      </c>
      <c r="D70" s="244" t="s">
        <v>151</v>
      </c>
      <c r="E70" s="50"/>
      <c r="F70" s="50"/>
      <c r="G70" s="50"/>
      <c r="H70" s="50"/>
      <c r="I70" s="50"/>
      <c r="J70" s="50"/>
      <c r="K70" s="50"/>
      <c r="L70" s="50"/>
      <c r="M70" s="50"/>
      <c r="N70" s="50"/>
      <c r="O70" s="50"/>
      <c r="P70" s="50"/>
      <c r="Q70" s="50"/>
      <c r="R70" s="50"/>
      <c r="S70" s="50"/>
      <c r="T70" s="50"/>
      <c r="U70" s="51"/>
      <c r="V70" s="51"/>
      <c r="W70" s="51"/>
      <c r="X70" s="51"/>
      <c r="Y70" s="51"/>
      <c r="Z70" s="51"/>
      <c r="AA70" s="51"/>
      <c r="AB70" s="51"/>
      <c r="AC70" s="51"/>
      <c r="AD70" s="51"/>
      <c r="AE70" s="51"/>
      <c r="AF70" s="51"/>
      <c r="AG70" s="51" t="s">
        <v>2883</v>
      </c>
      <c r="AH70" s="51"/>
      <c r="AI70" s="51"/>
      <c r="AJ70" s="51"/>
      <c r="AK70" s="51"/>
      <c r="AL70" s="51"/>
      <c r="AM70" s="51"/>
      <c r="AN70" s="51"/>
      <c r="AO70" s="51"/>
      <c r="AP70" s="51"/>
      <c r="AQ70" s="51"/>
      <c r="AR70" s="51"/>
      <c r="AS70" s="51"/>
      <c r="AT70" s="51"/>
      <c r="AU70" s="51"/>
      <c r="AV70" s="51"/>
      <c r="AW70" s="51"/>
      <c r="AX70" s="51"/>
      <c r="AY70" s="51"/>
      <c r="AZ70" s="51"/>
      <c r="BA70" s="50">
        <v>1</v>
      </c>
      <c r="BB70" s="382" t="s">
        <v>153</v>
      </c>
      <c r="BC70" s="383"/>
    </row>
    <row r="71" spans="1:55" s="52" customFormat="1" ht="14.25" customHeight="1" x14ac:dyDescent="0.2">
      <c r="A71" s="371"/>
      <c r="B71" s="381"/>
      <c r="C71" s="374"/>
      <c r="D71" s="244" t="s">
        <v>154</v>
      </c>
      <c r="E71" s="50"/>
      <c r="F71" s="50"/>
      <c r="G71" s="50"/>
      <c r="H71" s="50"/>
      <c r="I71" s="50"/>
      <c r="J71" s="50"/>
      <c r="K71" s="50"/>
      <c r="L71" s="50"/>
      <c r="M71" s="50"/>
      <c r="N71" s="50"/>
      <c r="O71" s="50"/>
      <c r="P71" s="50"/>
      <c r="Q71" s="50"/>
      <c r="R71" s="50"/>
      <c r="S71" s="50"/>
      <c r="T71" s="50"/>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0"/>
      <c r="BB71" s="382"/>
      <c r="BC71" s="383"/>
    </row>
    <row r="72" spans="1:55" s="29" customFormat="1" ht="14.25" customHeight="1" x14ac:dyDescent="0.2">
      <c r="A72" s="370" t="s">
        <v>1551</v>
      </c>
      <c r="B72" s="381">
        <v>5</v>
      </c>
      <c r="C72" s="373">
        <v>230414773</v>
      </c>
      <c r="D72" s="244" t="s">
        <v>151</v>
      </c>
      <c r="E72" s="236"/>
      <c r="F72" s="236"/>
      <c r="G72" s="236"/>
      <c r="H72" s="236"/>
      <c r="I72" s="50"/>
      <c r="J72" s="50"/>
      <c r="K72" s="50"/>
      <c r="L72" s="50"/>
      <c r="M72" s="51"/>
      <c r="N72" s="51"/>
      <c r="O72" s="51"/>
      <c r="P72" s="51"/>
      <c r="Q72" s="56"/>
      <c r="R72" s="51"/>
      <c r="S72" s="51"/>
      <c r="T72" s="51"/>
      <c r="U72" s="51"/>
      <c r="V72" s="56"/>
      <c r="W72" s="51"/>
      <c r="X72" s="51"/>
      <c r="Y72" s="51"/>
      <c r="Z72" s="56"/>
      <c r="AA72" s="51"/>
      <c r="AB72" s="51"/>
      <c r="AC72" s="50"/>
      <c r="AD72" s="51"/>
      <c r="AE72" s="50"/>
      <c r="AF72" s="50"/>
      <c r="AG72" s="51"/>
      <c r="AH72" s="51" t="s">
        <v>152</v>
      </c>
      <c r="AI72" s="51"/>
      <c r="AJ72" s="51"/>
      <c r="AK72" s="51"/>
      <c r="AL72" s="51"/>
      <c r="AM72" s="51"/>
      <c r="AN72" s="51"/>
      <c r="AO72" s="50"/>
      <c r="AP72" s="50"/>
      <c r="AQ72" s="50"/>
      <c r="AR72" s="50"/>
      <c r="AS72" s="50"/>
      <c r="AT72" s="50"/>
      <c r="AU72" s="50"/>
      <c r="AV72" s="50"/>
      <c r="AW72" s="50"/>
      <c r="AX72" s="50"/>
      <c r="AY72" s="50"/>
      <c r="AZ72" s="50"/>
      <c r="BA72" s="192">
        <v>1</v>
      </c>
      <c r="BB72" s="368" t="s">
        <v>153</v>
      </c>
      <c r="BC72" s="369"/>
    </row>
    <row r="73" spans="1:55" s="29" customFormat="1" ht="14.25" customHeight="1" x14ac:dyDescent="0.2">
      <c r="A73" s="371"/>
      <c r="B73" s="381"/>
      <c r="C73" s="374"/>
      <c r="D73" s="244" t="s">
        <v>154</v>
      </c>
      <c r="E73" s="236"/>
      <c r="F73" s="236"/>
      <c r="G73" s="236"/>
      <c r="H73" s="236"/>
      <c r="I73" s="50"/>
      <c r="J73" s="50"/>
      <c r="K73" s="50"/>
      <c r="L73" s="50"/>
      <c r="M73" s="51"/>
      <c r="N73" s="51"/>
      <c r="O73" s="51"/>
      <c r="P73" s="51"/>
      <c r="Q73" s="51"/>
      <c r="R73" s="51"/>
      <c r="S73" s="51"/>
      <c r="T73" s="51"/>
      <c r="U73" s="51"/>
      <c r="V73" s="51"/>
      <c r="W73" s="51"/>
      <c r="X73" s="51"/>
      <c r="Y73" s="51"/>
      <c r="Z73" s="51"/>
      <c r="AA73" s="51"/>
      <c r="AB73" s="51"/>
      <c r="AC73" s="50"/>
      <c r="AD73" s="51"/>
      <c r="AE73" s="50"/>
      <c r="AF73" s="50"/>
      <c r="AG73" s="51"/>
      <c r="AH73" s="51"/>
      <c r="AI73" s="51"/>
      <c r="AJ73" s="51"/>
      <c r="AK73" s="51"/>
      <c r="AL73" s="51"/>
      <c r="AM73" s="51"/>
      <c r="AN73" s="51"/>
      <c r="AO73" s="50"/>
      <c r="AP73" s="50"/>
      <c r="AQ73" s="50"/>
      <c r="AR73" s="50"/>
      <c r="AS73" s="50"/>
      <c r="AT73" s="50"/>
      <c r="AU73" s="50"/>
      <c r="AV73" s="50"/>
      <c r="AW73" s="50"/>
      <c r="AX73" s="50"/>
      <c r="AY73" s="50"/>
      <c r="AZ73" s="50"/>
      <c r="BA73" s="192"/>
      <c r="BB73" s="368"/>
      <c r="BC73" s="369"/>
    </row>
    <row r="74" spans="1:55" s="29" customFormat="1" ht="16.5" customHeight="1" x14ac:dyDescent="0.2">
      <c r="A74" s="366" t="s">
        <v>1552</v>
      </c>
      <c r="B74" s="384">
        <v>3</v>
      </c>
      <c r="C74" s="367">
        <v>230414773</v>
      </c>
      <c r="D74" s="244" t="s">
        <v>151</v>
      </c>
      <c r="E74" s="236"/>
      <c r="F74" s="236"/>
      <c r="G74" s="56"/>
      <c r="H74" s="236"/>
      <c r="I74" s="50"/>
      <c r="J74" s="50"/>
      <c r="K74" s="50"/>
      <c r="L74" s="50"/>
      <c r="M74" s="51"/>
      <c r="N74" s="51"/>
      <c r="O74" s="51"/>
      <c r="P74" s="51"/>
      <c r="Q74" s="51"/>
      <c r="R74" s="51"/>
      <c r="S74" s="51"/>
      <c r="T74" s="51"/>
      <c r="U74" s="51"/>
      <c r="V74" s="56"/>
      <c r="W74" s="51"/>
      <c r="X74" s="51"/>
      <c r="Y74" s="51"/>
      <c r="Z74" s="51"/>
      <c r="AA74" s="51"/>
      <c r="AB74" s="51"/>
      <c r="AC74" s="50"/>
      <c r="AD74" s="51"/>
      <c r="AE74" s="56"/>
      <c r="AF74" s="50"/>
      <c r="AG74" s="51"/>
      <c r="AH74" s="51" t="s">
        <v>152</v>
      </c>
      <c r="AI74" s="51"/>
      <c r="AJ74" s="51"/>
      <c r="AK74" s="51"/>
      <c r="AL74" s="51"/>
      <c r="AM74" s="51"/>
      <c r="AN74" s="51"/>
      <c r="AO74" s="50"/>
      <c r="AP74" s="50"/>
      <c r="AQ74" s="50"/>
      <c r="AR74" s="50"/>
      <c r="AS74" s="50"/>
      <c r="AT74" s="50"/>
      <c r="AU74" s="50"/>
      <c r="AV74" s="50"/>
      <c r="AW74" s="50"/>
      <c r="AX74" s="50"/>
      <c r="AY74" s="50"/>
      <c r="AZ74" s="50"/>
      <c r="BA74" s="192">
        <v>1</v>
      </c>
      <c r="BB74" s="368" t="s">
        <v>153</v>
      </c>
      <c r="BC74" s="369"/>
    </row>
    <row r="75" spans="1:55" s="29" customFormat="1" ht="14.25" customHeight="1" x14ac:dyDescent="0.2">
      <c r="A75" s="366"/>
      <c r="B75" s="385"/>
      <c r="C75" s="367"/>
      <c r="D75" s="244" t="s">
        <v>154</v>
      </c>
      <c r="E75" s="236"/>
      <c r="F75" s="236"/>
      <c r="G75" s="236"/>
      <c r="H75" s="236"/>
      <c r="I75" s="50"/>
      <c r="J75" s="50"/>
      <c r="K75" s="50"/>
      <c r="L75" s="50"/>
      <c r="M75" s="51"/>
      <c r="N75" s="51"/>
      <c r="O75" s="51"/>
      <c r="P75" s="51"/>
      <c r="Q75" s="51"/>
      <c r="R75" s="51"/>
      <c r="S75" s="51"/>
      <c r="T75" s="51"/>
      <c r="U75" s="51"/>
      <c r="V75" s="51"/>
      <c r="W75" s="51"/>
      <c r="X75" s="51"/>
      <c r="Y75" s="51"/>
      <c r="Z75" s="51"/>
      <c r="AA75" s="51"/>
      <c r="AB75" s="51"/>
      <c r="AC75" s="50"/>
      <c r="AD75" s="51"/>
      <c r="AE75" s="50"/>
      <c r="AF75" s="50"/>
      <c r="AG75" s="51"/>
      <c r="AH75" s="51"/>
      <c r="AI75" s="51"/>
      <c r="AJ75" s="51"/>
      <c r="AK75" s="51"/>
      <c r="AL75" s="51"/>
      <c r="AM75" s="51"/>
      <c r="AN75" s="51"/>
      <c r="AO75" s="50"/>
      <c r="AP75" s="50"/>
      <c r="AQ75" s="50"/>
      <c r="AR75" s="50"/>
      <c r="AS75" s="50"/>
      <c r="AT75" s="50"/>
      <c r="AU75" s="50"/>
      <c r="AV75" s="50"/>
      <c r="AW75" s="50"/>
      <c r="AX75" s="50"/>
      <c r="AY75" s="50"/>
      <c r="AZ75" s="50"/>
      <c r="BA75" s="192"/>
      <c r="BB75" s="368"/>
      <c r="BC75" s="369"/>
    </row>
    <row r="76" spans="1:55" s="29" customFormat="1" x14ac:dyDescent="0.2">
      <c r="A76" s="366" t="s">
        <v>2884</v>
      </c>
      <c r="B76" s="367">
        <v>6</v>
      </c>
      <c r="C76" s="367">
        <v>230414773</v>
      </c>
      <c r="D76" s="244" t="s">
        <v>151</v>
      </c>
      <c r="E76" s="236"/>
      <c r="F76" s="236"/>
      <c r="G76" s="236"/>
      <c r="H76" s="236"/>
      <c r="I76" s="50"/>
      <c r="J76" s="50"/>
      <c r="K76" s="50"/>
      <c r="L76" s="50"/>
      <c r="M76" s="51"/>
      <c r="N76" s="51"/>
      <c r="O76" s="51"/>
      <c r="P76" s="51"/>
      <c r="Q76" s="51"/>
      <c r="R76" s="51"/>
      <c r="S76" s="51"/>
      <c r="T76" s="51"/>
      <c r="U76" s="51"/>
      <c r="V76" s="51"/>
      <c r="W76" s="51"/>
      <c r="X76" s="51"/>
      <c r="Y76" s="51"/>
      <c r="Z76" s="51"/>
      <c r="AA76" s="51"/>
      <c r="AB76" s="51"/>
      <c r="AC76" s="50"/>
      <c r="AD76" s="51"/>
      <c r="AE76" s="51"/>
      <c r="AF76" s="50"/>
      <c r="AG76" s="51"/>
      <c r="AH76" s="51"/>
      <c r="AI76" s="51"/>
      <c r="AJ76" s="51" t="s">
        <v>152</v>
      </c>
      <c r="AK76" s="51"/>
      <c r="AL76" s="51"/>
      <c r="AM76" s="51"/>
      <c r="AN76" s="51"/>
      <c r="AO76" s="50"/>
      <c r="AP76" s="50"/>
      <c r="AQ76" s="50"/>
      <c r="AR76" s="50"/>
      <c r="AS76" s="50"/>
      <c r="AT76" s="50"/>
      <c r="AU76" s="50"/>
      <c r="AV76" s="50"/>
      <c r="AW76" s="50"/>
      <c r="AX76" s="50"/>
      <c r="AY76" s="50"/>
      <c r="AZ76" s="50"/>
      <c r="BA76" s="192">
        <v>1</v>
      </c>
      <c r="BB76" s="368" t="s">
        <v>153</v>
      </c>
      <c r="BC76" s="369"/>
    </row>
    <row r="77" spans="1:55" s="29" customFormat="1" ht="15" customHeight="1" x14ac:dyDescent="0.2">
      <c r="A77" s="366"/>
      <c r="B77" s="367"/>
      <c r="C77" s="367"/>
      <c r="D77" s="244" t="s">
        <v>154</v>
      </c>
      <c r="E77" s="236"/>
      <c r="F77" s="236"/>
      <c r="G77" s="236"/>
      <c r="H77" s="236"/>
      <c r="I77" s="50"/>
      <c r="J77" s="50"/>
      <c r="K77" s="50"/>
      <c r="L77" s="50"/>
      <c r="M77" s="51"/>
      <c r="N77" s="51"/>
      <c r="O77" s="51"/>
      <c r="P77" s="51"/>
      <c r="Q77" s="51"/>
      <c r="R77" s="51"/>
      <c r="S77" s="51"/>
      <c r="T77" s="51"/>
      <c r="U77" s="51"/>
      <c r="V77" s="51"/>
      <c r="W77" s="51"/>
      <c r="X77" s="51"/>
      <c r="Y77" s="51"/>
      <c r="Z77" s="51"/>
      <c r="AA77" s="51"/>
      <c r="AB77" s="51"/>
      <c r="AC77" s="50"/>
      <c r="AD77" s="51"/>
      <c r="AE77" s="50"/>
      <c r="AF77" s="50"/>
      <c r="AG77" s="51"/>
      <c r="AH77" s="51"/>
      <c r="AI77" s="51"/>
      <c r="AJ77" s="51"/>
      <c r="AK77" s="51"/>
      <c r="AL77" s="51"/>
      <c r="AM77" s="51"/>
      <c r="AN77" s="51"/>
      <c r="AO77" s="50"/>
      <c r="AP77" s="50"/>
      <c r="AQ77" s="50"/>
      <c r="AR77" s="50"/>
      <c r="AS77" s="50"/>
      <c r="AT77" s="50"/>
      <c r="AU77" s="50"/>
      <c r="AV77" s="50"/>
      <c r="AW77" s="50"/>
      <c r="AX77" s="50"/>
      <c r="AY77" s="50"/>
      <c r="AZ77" s="50"/>
      <c r="BA77" s="192"/>
      <c r="BB77" s="368"/>
      <c r="BC77" s="369"/>
    </row>
    <row r="78" spans="1:55" s="29" customFormat="1" ht="11.25" customHeight="1" x14ac:dyDescent="0.2">
      <c r="A78" s="366" t="s">
        <v>2885</v>
      </c>
      <c r="B78" s="367">
        <v>7</v>
      </c>
      <c r="C78" s="367">
        <v>230414773</v>
      </c>
      <c r="D78" s="244" t="s">
        <v>151</v>
      </c>
      <c r="E78" s="236"/>
      <c r="F78" s="236"/>
      <c r="G78" s="236"/>
      <c r="H78" s="236"/>
      <c r="I78" s="50"/>
      <c r="J78" s="50"/>
      <c r="K78" s="50"/>
      <c r="L78" s="50"/>
      <c r="M78" s="51"/>
      <c r="N78" s="51"/>
      <c r="O78" s="51"/>
      <c r="P78" s="51"/>
      <c r="Q78" s="51"/>
      <c r="R78" s="51"/>
      <c r="S78" s="51"/>
      <c r="T78" s="51"/>
      <c r="U78" s="51"/>
      <c r="V78" s="56"/>
      <c r="W78" s="51"/>
      <c r="X78" s="51"/>
      <c r="Y78" s="51"/>
      <c r="Z78" s="51"/>
      <c r="AA78" s="51"/>
      <c r="AB78" s="51"/>
      <c r="AC78" s="50"/>
      <c r="AD78" s="51"/>
      <c r="AE78" s="50"/>
      <c r="AF78" s="50"/>
      <c r="AG78" s="51"/>
      <c r="AH78" s="175" t="s">
        <v>161</v>
      </c>
      <c r="AI78" s="51"/>
      <c r="AJ78" s="51"/>
      <c r="AK78" s="51"/>
      <c r="AL78" s="51"/>
      <c r="AM78" s="51"/>
      <c r="AN78" s="51"/>
      <c r="AO78" s="50"/>
      <c r="AP78" s="50"/>
      <c r="AQ78" s="50"/>
      <c r="AR78" s="50"/>
      <c r="AS78" s="50"/>
      <c r="AT78" s="50"/>
      <c r="AU78" s="50"/>
      <c r="AV78" s="50"/>
      <c r="AW78" s="50"/>
      <c r="AX78" s="50"/>
      <c r="AY78" s="50"/>
      <c r="AZ78" s="50"/>
      <c r="BA78" s="192">
        <v>1</v>
      </c>
      <c r="BB78" s="368" t="s">
        <v>153</v>
      </c>
      <c r="BC78" s="369"/>
    </row>
    <row r="79" spans="1:55" s="29" customFormat="1" ht="19.5" customHeight="1" x14ac:dyDescent="0.2">
      <c r="A79" s="366"/>
      <c r="B79" s="367"/>
      <c r="C79" s="367"/>
      <c r="D79" s="244" t="s">
        <v>154</v>
      </c>
      <c r="E79" s="236"/>
      <c r="F79" s="236"/>
      <c r="G79" s="236"/>
      <c r="H79" s="236"/>
      <c r="I79" s="50"/>
      <c r="J79" s="50"/>
      <c r="K79" s="50"/>
      <c r="L79" s="50"/>
      <c r="M79" s="51"/>
      <c r="N79" s="51"/>
      <c r="O79" s="51"/>
      <c r="P79" s="51"/>
      <c r="Q79" s="51"/>
      <c r="R79" s="51"/>
      <c r="S79" s="51"/>
      <c r="T79" s="51"/>
      <c r="U79" s="51"/>
      <c r="V79" s="51"/>
      <c r="W79" s="51"/>
      <c r="X79" s="51"/>
      <c r="Y79" s="51"/>
      <c r="Z79" s="51"/>
      <c r="AA79" s="51"/>
      <c r="AB79" s="51"/>
      <c r="AC79" s="50"/>
      <c r="AD79" s="51"/>
      <c r="AE79" s="50"/>
      <c r="AF79" s="50"/>
      <c r="AG79" s="51"/>
      <c r="AH79" s="51"/>
      <c r="AI79" s="51"/>
      <c r="AJ79" s="51"/>
      <c r="AK79" s="51"/>
      <c r="AL79" s="51"/>
      <c r="AM79" s="51"/>
      <c r="AN79" s="51"/>
      <c r="AO79" s="50"/>
      <c r="AP79" s="50"/>
      <c r="AQ79" s="50"/>
      <c r="AR79" s="50"/>
      <c r="AS79" s="50"/>
      <c r="AT79" s="50"/>
      <c r="AU79" s="50"/>
      <c r="AV79" s="50"/>
      <c r="AW79" s="50"/>
      <c r="AX79" s="50"/>
      <c r="AY79" s="50"/>
      <c r="AZ79" s="50"/>
      <c r="BA79" s="192"/>
      <c r="BB79" s="368"/>
      <c r="BC79" s="369"/>
    </row>
    <row r="80" spans="1:55" s="29" customFormat="1" ht="20.25" customHeight="1" x14ac:dyDescent="0.2">
      <c r="A80" s="370" t="s">
        <v>169</v>
      </c>
      <c r="B80" s="367">
        <v>9</v>
      </c>
      <c r="C80" s="373">
        <v>230414773</v>
      </c>
      <c r="D80" s="244" t="s">
        <v>151</v>
      </c>
      <c r="E80" s="265"/>
      <c r="F80" s="236"/>
      <c r="G80" s="236"/>
      <c r="H80" s="236"/>
      <c r="I80" s="50"/>
      <c r="J80" s="50"/>
      <c r="K80" s="50"/>
      <c r="L80" s="50"/>
      <c r="M80" s="51"/>
      <c r="N80" s="51"/>
      <c r="O80" s="51"/>
      <c r="P80" s="51"/>
      <c r="Q80" s="51"/>
      <c r="R80" s="51"/>
      <c r="S80" s="51"/>
      <c r="T80" s="51"/>
      <c r="U80" s="56"/>
      <c r="V80" s="56"/>
      <c r="W80" s="51"/>
      <c r="X80" s="51"/>
      <c r="Y80" s="51"/>
      <c r="Z80" s="51"/>
      <c r="AA80" s="51"/>
      <c r="AB80" s="51"/>
      <c r="AC80" s="50"/>
      <c r="AD80" s="51"/>
      <c r="AE80" s="50"/>
      <c r="AF80" s="50"/>
      <c r="AG80" s="51"/>
      <c r="AH80" s="51" t="s">
        <v>152</v>
      </c>
      <c r="AI80" s="51"/>
      <c r="AJ80" s="51"/>
      <c r="AK80" s="51"/>
      <c r="AL80" s="51"/>
      <c r="AM80" s="51"/>
      <c r="AN80" s="51"/>
      <c r="AO80" s="59"/>
      <c r="AP80" s="50"/>
      <c r="AQ80" s="50"/>
      <c r="AR80" s="50"/>
      <c r="AS80" s="50"/>
      <c r="AT80" s="50"/>
      <c r="AU80" s="50"/>
      <c r="AV80" s="50"/>
      <c r="AW80" s="50"/>
      <c r="AX80" s="50"/>
      <c r="AY80" s="50"/>
      <c r="AZ80" s="50"/>
      <c r="BA80" s="192">
        <v>1</v>
      </c>
      <c r="BB80" s="368" t="s">
        <v>153</v>
      </c>
      <c r="BC80" s="369"/>
    </row>
    <row r="81" spans="1:55" s="44" customFormat="1" ht="15" customHeight="1" x14ac:dyDescent="0.15">
      <c r="A81" s="371"/>
      <c r="B81" s="367"/>
      <c r="C81" s="374"/>
      <c r="D81" s="244" t="s">
        <v>154</v>
      </c>
      <c r="E81" s="265"/>
      <c r="F81" s="236"/>
      <c r="G81" s="236"/>
      <c r="H81" s="236"/>
      <c r="I81" s="50"/>
      <c r="J81" s="50"/>
      <c r="K81" s="50"/>
      <c r="L81" s="50"/>
      <c r="M81" s="51"/>
      <c r="N81" s="51"/>
      <c r="O81" s="51"/>
      <c r="P81" s="51"/>
      <c r="Q81" s="51"/>
      <c r="R81" s="51"/>
      <c r="S81" s="51"/>
      <c r="T81" s="51"/>
      <c r="U81" s="51"/>
      <c r="V81" s="51"/>
      <c r="W81" s="51"/>
      <c r="X81" s="51"/>
      <c r="Y81" s="51"/>
      <c r="Z81" s="51"/>
      <c r="AA81" s="51"/>
      <c r="AB81" s="51"/>
      <c r="AC81" s="50"/>
      <c r="AD81" s="51"/>
      <c r="AE81" s="50"/>
      <c r="AF81" s="50"/>
      <c r="AG81" s="51"/>
      <c r="AH81" s="51"/>
      <c r="AI81" s="51"/>
      <c r="AJ81" s="51"/>
      <c r="AK81" s="51"/>
      <c r="AL81" s="51"/>
      <c r="AM81" s="51"/>
      <c r="AN81" s="51"/>
      <c r="AO81" s="50"/>
      <c r="AP81" s="50"/>
      <c r="AQ81" s="50"/>
      <c r="AR81" s="50"/>
      <c r="AS81" s="50"/>
      <c r="AT81" s="50"/>
      <c r="AU81" s="50"/>
      <c r="AV81" s="50"/>
      <c r="AW81" s="50"/>
      <c r="AX81" s="50"/>
      <c r="AY81" s="50"/>
      <c r="AZ81" s="50"/>
      <c r="BA81" s="192"/>
      <c r="BB81" s="190"/>
      <c r="BC81" s="168"/>
    </row>
    <row r="82" spans="1:55" s="29" customFormat="1" ht="15.75" customHeight="1" x14ac:dyDescent="0.2">
      <c r="A82" s="370" t="s">
        <v>2886</v>
      </c>
      <c r="B82" s="373"/>
      <c r="C82" s="367">
        <v>10000129606</v>
      </c>
      <c r="D82" s="244" t="s">
        <v>151</v>
      </c>
      <c r="E82" s="265"/>
      <c r="F82" s="236"/>
      <c r="G82" s="236"/>
      <c r="H82" s="236"/>
      <c r="I82" s="50"/>
      <c r="J82" s="50"/>
      <c r="K82" s="50"/>
      <c r="L82" s="50"/>
      <c r="M82" s="51"/>
      <c r="N82" s="51"/>
      <c r="O82" s="51"/>
      <c r="P82" s="51"/>
      <c r="Q82" s="51"/>
      <c r="R82" s="51"/>
      <c r="S82" s="51"/>
      <c r="T82" s="51"/>
      <c r="U82" s="51"/>
      <c r="V82" s="56"/>
      <c r="W82" s="51"/>
      <c r="X82" s="51"/>
      <c r="Y82" s="51"/>
      <c r="Z82" s="51"/>
      <c r="AA82" s="51"/>
      <c r="AB82" s="51"/>
      <c r="AC82" s="50"/>
      <c r="AD82" s="51"/>
      <c r="AE82" s="51"/>
      <c r="AF82" s="50"/>
      <c r="AG82" s="51"/>
      <c r="AH82" s="51" t="s">
        <v>152</v>
      </c>
      <c r="AI82" s="51"/>
      <c r="AJ82" s="51"/>
      <c r="AK82" s="51"/>
      <c r="AL82" s="51"/>
      <c r="AM82" s="51"/>
      <c r="AN82" s="51"/>
      <c r="AO82" s="266"/>
      <c r="AP82" s="50"/>
      <c r="AQ82" s="50"/>
      <c r="AR82" s="50"/>
      <c r="AS82" s="50"/>
      <c r="AT82" s="50"/>
      <c r="AU82" s="50"/>
      <c r="AV82" s="50"/>
      <c r="AW82" s="50"/>
      <c r="AX82" s="50"/>
      <c r="AY82" s="50"/>
      <c r="AZ82" s="50"/>
      <c r="BA82" s="192">
        <v>1</v>
      </c>
      <c r="BB82" s="368" t="s">
        <v>153</v>
      </c>
      <c r="BC82" s="369"/>
    </row>
    <row r="83" spans="1:55" s="29" customFormat="1" ht="15.75" customHeight="1" x14ac:dyDescent="0.2">
      <c r="A83" s="371"/>
      <c r="B83" s="374"/>
      <c r="C83" s="367"/>
      <c r="D83" s="244" t="s">
        <v>154</v>
      </c>
      <c r="E83" s="265"/>
      <c r="F83" s="236"/>
      <c r="G83" s="236"/>
      <c r="H83" s="236"/>
      <c r="I83" s="50"/>
      <c r="J83" s="50"/>
      <c r="K83" s="50"/>
      <c r="L83" s="50"/>
      <c r="M83" s="51"/>
      <c r="N83" s="51"/>
      <c r="O83" s="51"/>
      <c r="P83" s="51"/>
      <c r="Q83" s="51"/>
      <c r="R83" s="51"/>
      <c r="S83" s="51"/>
      <c r="T83" s="51"/>
      <c r="U83" s="51"/>
      <c r="V83" s="51"/>
      <c r="W83" s="51"/>
      <c r="X83" s="51"/>
      <c r="Y83" s="51"/>
      <c r="Z83" s="51"/>
      <c r="AA83" s="51"/>
      <c r="AB83" s="51"/>
      <c r="AC83" s="50"/>
      <c r="AD83" s="51"/>
      <c r="AE83" s="50"/>
      <c r="AF83" s="50"/>
      <c r="AG83" s="51"/>
      <c r="AH83" s="51"/>
      <c r="AI83" s="51"/>
      <c r="AJ83" s="51"/>
      <c r="AK83" s="51"/>
      <c r="AL83" s="51"/>
      <c r="AM83" s="51"/>
      <c r="AN83" s="51"/>
      <c r="AO83" s="50"/>
      <c r="AP83" s="50"/>
      <c r="AQ83" s="50"/>
      <c r="AR83" s="50"/>
      <c r="AS83" s="50"/>
      <c r="AT83" s="50"/>
      <c r="AU83" s="50"/>
      <c r="AV83" s="50"/>
      <c r="AW83" s="50"/>
      <c r="AX83" s="50"/>
      <c r="AY83" s="50"/>
      <c r="AZ83" s="50"/>
      <c r="BA83" s="192"/>
      <c r="BB83" s="368"/>
      <c r="BC83" s="369"/>
    </row>
    <row r="84" spans="1:55" s="29" customFormat="1" ht="15.75" customHeight="1" x14ac:dyDescent="0.2">
      <c r="A84" s="370" t="s">
        <v>2887</v>
      </c>
      <c r="B84" s="367">
        <v>12</v>
      </c>
      <c r="C84" s="373">
        <v>230414773</v>
      </c>
      <c r="D84" s="244" t="s">
        <v>151</v>
      </c>
      <c r="E84" s="265"/>
      <c r="F84" s="236"/>
      <c r="G84" s="236"/>
      <c r="H84" s="236"/>
      <c r="I84" s="50"/>
      <c r="J84" s="50"/>
      <c r="K84" s="50"/>
      <c r="L84" s="50"/>
      <c r="M84" s="51"/>
      <c r="N84" s="51"/>
      <c r="O84" s="51"/>
      <c r="P84" s="51"/>
      <c r="Q84" s="51"/>
      <c r="R84" s="51"/>
      <c r="S84" s="51"/>
      <c r="T84" s="51"/>
      <c r="U84" s="51"/>
      <c r="V84" s="56"/>
      <c r="W84" s="51"/>
      <c r="X84" s="51"/>
      <c r="Y84" s="51"/>
      <c r="Z84" s="51"/>
      <c r="AA84" s="51"/>
      <c r="AB84" s="51"/>
      <c r="AC84" s="50"/>
      <c r="AD84" s="51"/>
      <c r="AE84" s="50"/>
      <c r="AF84" s="50"/>
      <c r="AG84" s="51"/>
      <c r="AH84" s="51" t="s">
        <v>152</v>
      </c>
      <c r="AI84" s="51"/>
      <c r="AJ84" s="51"/>
      <c r="AK84" s="51"/>
      <c r="AL84" s="51"/>
      <c r="AM84" s="51"/>
      <c r="AN84" s="51"/>
      <c r="AO84" s="266"/>
      <c r="AP84" s="50"/>
      <c r="AQ84" s="50"/>
      <c r="AR84" s="50"/>
      <c r="AS84" s="50"/>
      <c r="AT84" s="50"/>
      <c r="AU84" s="50"/>
      <c r="AV84" s="50"/>
      <c r="AW84" s="50"/>
      <c r="AX84" s="50"/>
      <c r="AY84" s="50"/>
      <c r="AZ84" s="50"/>
      <c r="BA84" s="192">
        <v>1</v>
      </c>
      <c r="BB84" s="368" t="s">
        <v>153</v>
      </c>
      <c r="BC84" s="369"/>
    </row>
    <row r="85" spans="1:55" s="29" customFormat="1" x14ac:dyDescent="0.2">
      <c r="A85" s="371"/>
      <c r="B85" s="367"/>
      <c r="C85" s="374"/>
      <c r="D85" s="244" t="s">
        <v>154</v>
      </c>
      <c r="E85" s="265"/>
      <c r="F85" s="236"/>
      <c r="G85" s="236"/>
      <c r="H85" s="236"/>
      <c r="I85" s="50"/>
      <c r="J85" s="50"/>
      <c r="K85" s="50"/>
      <c r="L85" s="50"/>
      <c r="M85" s="51"/>
      <c r="N85" s="51"/>
      <c r="O85" s="51"/>
      <c r="P85" s="51"/>
      <c r="Q85" s="51"/>
      <c r="R85" s="51"/>
      <c r="S85" s="51"/>
      <c r="T85" s="51"/>
      <c r="U85" s="51"/>
      <c r="V85" s="51"/>
      <c r="W85" s="51"/>
      <c r="X85" s="51"/>
      <c r="Y85" s="51"/>
      <c r="Z85" s="51"/>
      <c r="AA85" s="51"/>
      <c r="AB85" s="51"/>
      <c r="AC85" s="50"/>
      <c r="AD85" s="51"/>
      <c r="AE85" s="50"/>
      <c r="AF85" s="50"/>
      <c r="AG85" s="51"/>
      <c r="AH85" s="51"/>
      <c r="AI85" s="51"/>
      <c r="AJ85" s="51"/>
      <c r="AK85" s="51"/>
      <c r="AL85" s="51"/>
      <c r="AM85" s="51"/>
      <c r="AN85" s="51"/>
      <c r="AO85" s="50"/>
      <c r="AP85" s="50"/>
      <c r="AQ85" s="50"/>
      <c r="AR85" s="50"/>
      <c r="AS85" s="50"/>
      <c r="AT85" s="50"/>
      <c r="AU85" s="50"/>
      <c r="AV85" s="50"/>
      <c r="AW85" s="50"/>
      <c r="AX85" s="50"/>
      <c r="AY85" s="50"/>
      <c r="AZ85" s="50"/>
      <c r="BA85" s="192"/>
      <c r="BB85" s="368"/>
      <c r="BC85" s="369"/>
    </row>
    <row r="86" spans="1:55" s="29" customFormat="1" ht="15.75" customHeight="1" x14ac:dyDescent="0.2">
      <c r="A86" s="370" t="s">
        <v>2888</v>
      </c>
      <c r="B86" s="373">
        <v>19</v>
      </c>
      <c r="C86" s="367">
        <v>230414773</v>
      </c>
      <c r="D86" s="36" t="s">
        <v>151</v>
      </c>
      <c r="E86" s="267"/>
      <c r="F86" s="267"/>
      <c r="G86" s="267"/>
      <c r="H86" s="267"/>
      <c r="I86" s="198"/>
      <c r="J86" s="198"/>
      <c r="K86" s="198"/>
      <c r="L86" s="198"/>
      <c r="M86" s="57"/>
      <c r="N86" s="57"/>
      <c r="O86" s="57"/>
      <c r="P86" s="57"/>
      <c r="Q86" s="57"/>
      <c r="R86" s="57"/>
      <c r="S86" s="57"/>
      <c r="T86" s="57"/>
      <c r="U86" s="57"/>
      <c r="V86" s="56"/>
      <c r="W86" s="57"/>
      <c r="X86" s="57"/>
      <c r="Y86" s="57"/>
      <c r="Z86" s="57"/>
      <c r="AA86" s="57"/>
      <c r="AB86" s="57"/>
      <c r="AC86" s="198"/>
      <c r="AD86" s="57"/>
      <c r="AE86" s="198"/>
      <c r="AF86" s="198"/>
      <c r="AG86" s="57"/>
      <c r="AH86" s="51" t="s">
        <v>152</v>
      </c>
      <c r="AI86" s="57"/>
      <c r="AJ86" s="57"/>
      <c r="AK86" s="57"/>
      <c r="AL86" s="57"/>
      <c r="AM86" s="57"/>
      <c r="AN86" s="57"/>
      <c r="AO86" s="198"/>
      <c r="AP86" s="198"/>
      <c r="AQ86" s="198"/>
      <c r="AR86" s="198"/>
      <c r="AS86" s="198"/>
      <c r="AT86" s="198"/>
      <c r="AU86" s="198"/>
      <c r="AV86" s="198"/>
      <c r="AW86" s="198"/>
      <c r="AX86" s="198"/>
      <c r="AY86" s="198"/>
      <c r="AZ86" s="198"/>
      <c r="BA86" s="192">
        <v>1</v>
      </c>
      <c r="BB86" s="368" t="s">
        <v>153</v>
      </c>
      <c r="BC86" s="369"/>
    </row>
    <row r="87" spans="1:55" s="29" customFormat="1" ht="15.75" customHeight="1" x14ac:dyDescent="0.2">
      <c r="A87" s="371"/>
      <c r="B87" s="374"/>
      <c r="C87" s="367"/>
      <c r="D87" s="36" t="s">
        <v>154</v>
      </c>
      <c r="E87" s="267"/>
      <c r="F87" s="267"/>
      <c r="G87" s="267"/>
      <c r="H87" s="267"/>
      <c r="I87" s="198"/>
      <c r="J87" s="198"/>
      <c r="K87" s="198"/>
      <c r="L87" s="198"/>
      <c r="M87" s="57"/>
      <c r="N87" s="57"/>
      <c r="O87" s="57"/>
      <c r="P87" s="57"/>
      <c r="Q87" s="57"/>
      <c r="R87" s="57"/>
      <c r="S87" s="57"/>
      <c r="T87" s="57"/>
      <c r="U87" s="57"/>
      <c r="V87" s="51"/>
      <c r="W87" s="57"/>
      <c r="X87" s="57"/>
      <c r="Y87" s="57"/>
      <c r="Z87" s="57"/>
      <c r="AA87" s="57"/>
      <c r="AB87" s="57"/>
      <c r="AC87" s="198"/>
      <c r="AD87" s="57"/>
      <c r="AE87" s="198"/>
      <c r="AF87" s="198"/>
      <c r="AG87" s="57"/>
      <c r="AH87" s="51"/>
      <c r="AI87" s="57"/>
      <c r="AJ87" s="57"/>
      <c r="AK87" s="57"/>
      <c r="AL87" s="57"/>
      <c r="AM87" s="57"/>
      <c r="AN87" s="57"/>
      <c r="AO87" s="198"/>
      <c r="AP87" s="198"/>
      <c r="AQ87" s="198"/>
      <c r="AR87" s="198"/>
      <c r="AS87" s="198"/>
      <c r="AT87" s="198"/>
      <c r="AU87" s="198"/>
      <c r="AV87" s="198"/>
      <c r="AW87" s="198"/>
      <c r="AX87" s="198"/>
      <c r="AY87" s="198"/>
      <c r="AZ87" s="198"/>
      <c r="BA87" s="192"/>
      <c r="BB87" s="368"/>
      <c r="BC87" s="369"/>
    </row>
    <row r="88" spans="1:55" s="29" customFormat="1" ht="15" customHeight="1" x14ac:dyDescent="0.2">
      <c r="A88" s="370" t="s">
        <v>1555</v>
      </c>
      <c r="B88" s="373">
        <v>33</v>
      </c>
      <c r="C88" s="367">
        <v>230414773</v>
      </c>
      <c r="D88" s="36" t="s">
        <v>151</v>
      </c>
      <c r="E88" s="267"/>
      <c r="F88" s="267"/>
      <c r="G88" s="267"/>
      <c r="H88" s="267"/>
      <c r="I88" s="198"/>
      <c r="J88" s="198"/>
      <c r="K88" s="198"/>
      <c r="L88" s="198"/>
      <c r="M88" s="57"/>
      <c r="N88" s="57"/>
      <c r="O88" s="57"/>
      <c r="P88" s="57"/>
      <c r="Q88" s="57"/>
      <c r="R88" s="57"/>
      <c r="S88" s="57"/>
      <c r="T88" s="57"/>
      <c r="U88" s="57"/>
      <c r="V88" s="51"/>
      <c r="W88" s="51"/>
      <c r="X88" s="57"/>
      <c r="Y88" s="57"/>
      <c r="Z88" s="57"/>
      <c r="AA88" s="57"/>
      <c r="AB88" s="57"/>
      <c r="AC88" s="198"/>
      <c r="AD88" s="57"/>
      <c r="AE88" s="198"/>
      <c r="AF88" s="198"/>
      <c r="AG88" s="57"/>
      <c r="AH88" s="51"/>
      <c r="AI88" s="51" t="s">
        <v>152</v>
      </c>
      <c r="AJ88" s="57"/>
      <c r="AK88" s="57"/>
      <c r="AL88" s="57"/>
      <c r="AM88" s="57"/>
      <c r="AN88" s="57"/>
      <c r="AO88" s="198"/>
      <c r="AP88" s="198"/>
      <c r="AQ88" s="198"/>
      <c r="AR88" s="198"/>
      <c r="AS88" s="198"/>
      <c r="AT88" s="198"/>
      <c r="AU88" s="198"/>
      <c r="AV88" s="198"/>
      <c r="AW88" s="198"/>
      <c r="AX88" s="198"/>
      <c r="AY88" s="198"/>
      <c r="AZ88" s="198"/>
      <c r="BA88" s="192">
        <v>1</v>
      </c>
      <c r="BB88" s="368" t="s">
        <v>153</v>
      </c>
      <c r="BC88" s="369"/>
    </row>
    <row r="89" spans="1:55" s="29" customFormat="1" ht="15" customHeight="1" x14ac:dyDescent="0.2">
      <c r="A89" s="371"/>
      <c r="B89" s="374"/>
      <c r="C89" s="367"/>
      <c r="D89" s="36" t="s">
        <v>154</v>
      </c>
      <c r="E89" s="267"/>
      <c r="F89" s="267"/>
      <c r="G89" s="267"/>
      <c r="H89" s="267"/>
      <c r="I89" s="198"/>
      <c r="J89" s="198"/>
      <c r="K89" s="198"/>
      <c r="L89" s="198"/>
      <c r="M89" s="57"/>
      <c r="N89" s="57"/>
      <c r="O89" s="57"/>
      <c r="P89" s="57"/>
      <c r="Q89" s="57"/>
      <c r="R89" s="57"/>
      <c r="S89" s="57"/>
      <c r="T89" s="57"/>
      <c r="U89" s="57"/>
      <c r="V89" s="51"/>
      <c r="W89" s="57"/>
      <c r="X89" s="57"/>
      <c r="Y89" s="57"/>
      <c r="Z89" s="57"/>
      <c r="AA89" s="57"/>
      <c r="AB89" s="57"/>
      <c r="AC89" s="198"/>
      <c r="AD89" s="57"/>
      <c r="AE89" s="198"/>
      <c r="AF89" s="198"/>
      <c r="AG89" s="57"/>
      <c r="AH89" s="51"/>
      <c r="AI89" s="57"/>
      <c r="AJ89" s="57"/>
      <c r="AK89" s="57"/>
      <c r="AL89" s="57"/>
      <c r="AM89" s="57"/>
      <c r="AN89" s="57"/>
      <c r="AO89" s="198"/>
      <c r="AP89" s="198"/>
      <c r="AQ89" s="198"/>
      <c r="AR89" s="198"/>
      <c r="AS89" s="198"/>
      <c r="AT89" s="198"/>
      <c r="AU89" s="198"/>
      <c r="AV89" s="198"/>
      <c r="AW89" s="198"/>
      <c r="AX89" s="198"/>
      <c r="AY89" s="198"/>
      <c r="AZ89" s="198"/>
      <c r="BA89" s="192"/>
      <c r="BB89" s="368"/>
      <c r="BC89" s="369"/>
    </row>
    <row r="90" spans="1:55" s="29" customFormat="1" ht="15" customHeight="1" x14ac:dyDescent="0.2">
      <c r="A90" s="366" t="s">
        <v>1556</v>
      </c>
      <c r="B90" s="367">
        <v>35</v>
      </c>
      <c r="C90" s="367">
        <v>230414773</v>
      </c>
      <c r="D90" s="36" t="s">
        <v>151</v>
      </c>
      <c r="E90" s="267"/>
      <c r="F90" s="267"/>
      <c r="G90" s="267"/>
      <c r="H90" s="267"/>
      <c r="I90" s="198"/>
      <c r="J90" s="198"/>
      <c r="K90" s="198"/>
      <c r="L90" s="198"/>
      <c r="M90" s="57"/>
      <c r="N90" s="57"/>
      <c r="O90" s="57"/>
      <c r="P90" s="57"/>
      <c r="Q90" s="57"/>
      <c r="R90" s="57"/>
      <c r="S90" s="57"/>
      <c r="T90" s="57"/>
      <c r="U90" s="57"/>
      <c r="V90" s="57"/>
      <c r="W90" s="51"/>
      <c r="X90" s="57"/>
      <c r="Y90" s="57"/>
      <c r="Z90" s="57"/>
      <c r="AA90" s="57"/>
      <c r="AB90" s="57"/>
      <c r="AC90" s="198"/>
      <c r="AD90" s="57"/>
      <c r="AE90" s="198"/>
      <c r="AF90" s="198"/>
      <c r="AG90" s="57"/>
      <c r="AH90" s="57"/>
      <c r="AI90" s="51" t="s">
        <v>152</v>
      </c>
      <c r="AJ90" s="57"/>
      <c r="AK90" s="57"/>
      <c r="AL90" s="57"/>
      <c r="AM90" s="57"/>
      <c r="AN90" s="57"/>
      <c r="AO90" s="198"/>
      <c r="AP90" s="198"/>
      <c r="AQ90" s="198"/>
      <c r="AR90" s="198"/>
      <c r="AS90" s="198"/>
      <c r="AT90" s="198"/>
      <c r="AU90" s="198"/>
      <c r="AV90" s="198"/>
      <c r="AW90" s="198"/>
      <c r="AX90" s="198"/>
      <c r="AY90" s="198"/>
      <c r="AZ90" s="198"/>
      <c r="BA90" s="192">
        <v>1</v>
      </c>
      <c r="BB90" s="368" t="s">
        <v>153</v>
      </c>
      <c r="BC90" s="369"/>
    </row>
    <row r="91" spans="1:55" s="29" customFormat="1" ht="15" customHeight="1" x14ac:dyDescent="0.2">
      <c r="A91" s="366"/>
      <c r="B91" s="367"/>
      <c r="C91" s="367"/>
      <c r="D91" s="36" t="s">
        <v>154</v>
      </c>
      <c r="E91" s="267"/>
      <c r="F91" s="267"/>
      <c r="G91" s="267"/>
      <c r="H91" s="267"/>
      <c r="I91" s="198"/>
      <c r="J91" s="198"/>
      <c r="K91" s="198"/>
      <c r="L91" s="198"/>
      <c r="M91" s="57"/>
      <c r="N91" s="57"/>
      <c r="O91" s="57"/>
      <c r="P91" s="57"/>
      <c r="Q91" s="57"/>
      <c r="R91" s="57"/>
      <c r="S91" s="57"/>
      <c r="T91" s="57"/>
      <c r="U91" s="57"/>
      <c r="V91" s="57"/>
      <c r="W91" s="57"/>
      <c r="X91" s="57"/>
      <c r="Y91" s="57"/>
      <c r="Z91" s="57"/>
      <c r="AA91" s="57"/>
      <c r="AB91" s="57"/>
      <c r="AC91" s="198"/>
      <c r="AD91" s="57"/>
      <c r="AE91" s="198"/>
      <c r="AF91" s="198"/>
      <c r="AG91" s="57"/>
      <c r="AH91" s="57"/>
      <c r="AI91" s="57"/>
      <c r="AJ91" s="57"/>
      <c r="AK91" s="57"/>
      <c r="AL91" s="57"/>
      <c r="AM91" s="57"/>
      <c r="AN91" s="57"/>
      <c r="AO91" s="198"/>
      <c r="AP91" s="198"/>
      <c r="AQ91" s="198"/>
      <c r="AR91" s="198"/>
      <c r="AS91" s="198"/>
      <c r="AT91" s="198"/>
      <c r="AU91" s="198"/>
      <c r="AV91" s="198"/>
      <c r="AW91" s="198"/>
      <c r="AX91" s="198"/>
      <c r="AY91" s="198"/>
      <c r="AZ91" s="198"/>
      <c r="BA91" s="192"/>
      <c r="BB91" s="190"/>
      <c r="BC91" s="168"/>
    </row>
    <row r="92" spans="1:55" s="29" customFormat="1" ht="14.25" customHeight="1" x14ac:dyDescent="0.2">
      <c r="A92" s="366" t="s">
        <v>1557</v>
      </c>
      <c r="B92" s="367"/>
      <c r="C92" s="367">
        <v>230414773</v>
      </c>
      <c r="D92" s="36" t="s">
        <v>151</v>
      </c>
      <c r="E92" s="267"/>
      <c r="F92" s="267"/>
      <c r="G92" s="267"/>
      <c r="H92" s="267"/>
      <c r="I92" s="198"/>
      <c r="J92" s="198"/>
      <c r="K92" s="198"/>
      <c r="L92" s="198"/>
      <c r="M92" s="57"/>
      <c r="N92" s="57"/>
      <c r="O92" s="57"/>
      <c r="P92" s="57"/>
      <c r="Q92" s="57"/>
      <c r="R92" s="57"/>
      <c r="S92" s="57"/>
      <c r="T92" s="57"/>
      <c r="U92" s="57"/>
      <c r="V92" s="57"/>
      <c r="W92" s="51"/>
      <c r="X92" s="57"/>
      <c r="Y92" s="57"/>
      <c r="Z92" s="57"/>
      <c r="AA92" s="57"/>
      <c r="AB92" s="57"/>
      <c r="AC92" s="198"/>
      <c r="AD92" s="57"/>
      <c r="AE92" s="198"/>
      <c r="AF92" s="198"/>
      <c r="AG92" s="57"/>
      <c r="AH92" s="57"/>
      <c r="AI92" s="51" t="s">
        <v>152</v>
      </c>
      <c r="AJ92" s="57"/>
      <c r="AK92" s="57"/>
      <c r="AL92" s="57"/>
      <c r="AM92" s="57"/>
      <c r="AN92" s="57"/>
      <c r="AO92" s="198"/>
      <c r="AP92" s="198"/>
      <c r="AQ92" s="198"/>
      <c r="AR92" s="198"/>
      <c r="AS92" s="198"/>
      <c r="AT92" s="198"/>
      <c r="AU92" s="198"/>
      <c r="AV92" s="198"/>
      <c r="AW92" s="198"/>
      <c r="AX92" s="198"/>
      <c r="AY92" s="198"/>
      <c r="AZ92" s="198"/>
      <c r="BA92" s="192">
        <v>1</v>
      </c>
      <c r="BB92" s="368" t="s">
        <v>153</v>
      </c>
      <c r="BC92" s="369"/>
    </row>
    <row r="93" spans="1:55" s="29" customFormat="1" ht="14.25" customHeight="1" x14ac:dyDescent="0.2">
      <c r="A93" s="366"/>
      <c r="B93" s="367"/>
      <c r="C93" s="367"/>
      <c r="D93" s="36" t="s">
        <v>154</v>
      </c>
      <c r="E93" s="267"/>
      <c r="F93" s="267"/>
      <c r="G93" s="267"/>
      <c r="H93" s="267"/>
      <c r="I93" s="198"/>
      <c r="J93" s="198"/>
      <c r="K93" s="198"/>
      <c r="L93" s="198"/>
      <c r="M93" s="57"/>
      <c r="N93" s="57"/>
      <c r="O93" s="57"/>
      <c r="P93" s="57"/>
      <c r="Q93" s="57"/>
      <c r="R93" s="57"/>
      <c r="S93" s="57"/>
      <c r="T93" s="57"/>
      <c r="U93" s="57"/>
      <c r="V93" s="57"/>
      <c r="W93" s="57"/>
      <c r="X93" s="57"/>
      <c r="Y93" s="57"/>
      <c r="Z93" s="57"/>
      <c r="AA93" s="57"/>
      <c r="AB93" s="57"/>
      <c r="AC93" s="198"/>
      <c r="AD93" s="57"/>
      <c r="AE93" s="198"/>
      <c r="AF93" s="198"/>
      <c r="AG93" s="57"/>
      <c r="AH93" s="57"/>
      <c r="AI93" s="57"/>
      <c r="AJ93" s="57"/>
      <c r="AK93" s="57"/>
      <c r="AL93" s="57"/>
      <c r="AM93" s="57"/>
      <c r="AN93" s="57"/>
      <c r="AO93" s="198"/>
      <c r="AP93" s="198"/>
      <c r="AQ93" s="198"/>
      <c r="AR93" s="198"/>
      <c r="AS93" s="198"/>
      <c r="AT93" s="198"/>
      <c r="AU93" s="198"/>
      <c r="AV93" s="198"/>
      <c r="AW93" s="198"/>
      <c r="AX93" s="198"/>
      <c r="AY93" s="198"/>
      <c r="AZ93" s="198"/>
      <c r="BA93" s="192"/>
      <c r="BB93" s="368"/>
      <c r="BC93" s="369"/>
    </row>
    <row r="94" spans="1:55" s="29" customFormat="1" ht="14.25" customHeight="1" x14ac:dyDescent="0.2">
      <c r="A94" s="372" t="s">
        <v>162</v>
      </c>
      <c r="B94" s="367"/>
      <c r="C94" s="367"/>
      <c r="D94" s="36" t="s">
        <v>151</v>
      </c>
      <c r="E94" s="267"/>
      <c r="F94" s="267"/>
      <c r="G94" s="267"/>
      <c r="H94" s="267"/>
      <c r="I94" s="198"/>
      <c r="J94" s="198"/>
      <c r="K94" s="198"/>
      <c r="L94" s="198"/>
      <c r="M94" s="57"/>
      <c r="N94" s="57"/>
      <c r="O94" s="57"/>
      <c r="P94" s="57"/>
      <c r="Q94" s="57"/>
      <c r="R94" s="57"/>
      <c r="S94" s="57"/>
      <c r="T94" s="57"/>
      <c r="U94" s="57"/>
      <c r="V94" s="57"/>
      <c r="W94" s="57"/>
      <c r="X94" s="57"/>
      <c r="Y94" s="57"/>
      <c r="Z94" s="57"/>
      <c r="AA94" s="57"/>
      <c r="AB94" s="57"/>
      <c r="AC94" s="198"/>
      <c r="AD94" s="57"/>
      <c r="AE94" s="198"/>
      <c r="AF94" s="198"/>
      <c r="AG94" s="57"/>
      <c r="AH94" s="57"/>
      <c r="AI94" s="57"/>
      <c r="AJ94" s="57"/>
      <c r="AK94" s="51"/>
      <c r="AL94" s="56"/>
      <c r="AM94" s="51"/>
      <c r="AN94" s="51"/>
      <c r="AO94" s="50"/>
      <c r="AP94" s="50"/>
      <c r="AQ94" s="50"/>
      <c r="AR94" s="198"/>
      <c r="AS94" s="198"/>
      <c r="AT94" s="198"/>
      <c r="AU94" s="198"/>
      <c r="AV94" s="198"/>
      <c r="AW94" s="198"/>
      <c r="AX94" s="198"/>
      <c r="AY94" s="198"/>
      <c r="AZ94" s="198"/>
      <c r="BA94" s="192"/>
      <c r="BB94" s="368"/>
      <c r="BC94" s="369"/>
    </row>
    <row r="95" spans="1:55" s="29" customFormat="1" ht="14.25" customHeight="1" x14ac:dyDescent="0.2">
      <c r="A95" s="367"/>
      <c r="B95" s="367"/>
      <c r="C95" s="367"/>
      <c r="D95" s="36" t="s">
        <v>154</v>
      </c>
      <c r="E95" s="267"/>
      <c r="F95" s="267"/>
      <c r="G95" s="267"/>
      <c r="H95" s="267"/>
      <c r="I95" s="198"/>
      <c r="J95" s="198"/>
      <c r="K95" s="198"/>
      <c r="L95" s="198"/>
      <c r="M95" s="57"/>
      <c r="N95" s="57"/>
      <c r="O95" s="57"/>
      <c r="P95" s="57"/>
      <c r="Q95" s="57"/>
      <c r="R95" s="57"/>
      <c r="S95" s="57"/>
      <c r="T95" s="57"/>
      <c r="U95" s="57"/>
      <c r="V95" s="57"/>
      <c r="W95" s="57"/>
      <c r="X95" s="57"/>
      <c r="Y95" s="57"/>
      <c r="Z95" s="57"/>
      <c r="AA95" s="57"/>
      <c r="AB95" s="57"/>
      <c r="AC95" s="198"/>
      <c r="AD95" s="57"/>
      <c r="AE95" s="198"/>
      <c r="AF95" s="198"/>
      <c r="AG95" s="57"/>
      <c r="AH95" s="57"/>
      <c r="AI95" s="57"/>
      <c r="AJ95" s="57"/>
      <c r="AK95" s="51"/>
      <c r="AL95" s="51"/>
      <c r="AM95" s="51"/>
      <c r="AN95" s="51"/>
      <c r="AO95" s="50"/>
      <c r="AP95" s="50"/>
      <c r="AQ95" s="50"/>
      <c r="AR95" s="198"/>
      <c r="AS95" s="198"/>
      <c r="AT95" s="198"/>
      <c r="AU95" s="198"/>
      <c r="AV95" s="198"/>
      <c r="AW95" s="198"/>
      <c r="AX95" s="198"/>
      <c r="AY95" s="198"/>
      <c r="AZ95" s="198"/>
      <c r="BA95" s="192"/>
      <c r="BB95" s="368"/>
      <c r="BC95" s="369"/>
    </row>
    <row r="96" spans="1:55" s="29" customFormat="1" ht="14.25" customHeight="1" x14ac:dyDescent="0.2">
      <c r="A96" s="379" t="s">
        <v>2867</v>
      </c>
      <c r="B96" s="370"/>
      <c r="C96" s="367">
        <v>230414614</v>
      </c>
      <c r="D96" s="36" t="s">
        <v>151</v>
      </c>
      <c r="E96" s="267"/>
      <c r="F96" s="267"/>
      <c r="G96" s="267"/>
      <c r="H96" s="267"/>
      <c r="I96" s="198"/>
      <c r="J96" s="198"/>
      <c r="K96" s="198"/>
      <c r="L96" s="198"/>
      <c r="M96" s="57"/>
      <c r="N96" s="57"/>
      <c r="O96" s="57"/>
      <c r="P96" s="57"/>
      <c r="Q96" s="57"/>
      <c r="R96" s="57"/>
      <c r="S96" s="57"/>
      <c r="T96" s="57"/>
      <c r="U96" s="57"/>
      <c r="V96" s="52"/>
      <c r="W96" s="51" t="s">
        <v>152</v>
      </c>
      <c r="X96" s="198"/>
      <c r="Y96" s="198"/>
      <c r="Z96" s="57"/>
      <c r="AA96" s="57"/>
      <c r="AB96" s="57"/>
      <c r="AC96" s="198"/>
      <c r="AD96" s="51"/>
      <c r="AE96" s="198"/>
      <c r="AF96" s="198"/>
      <c r="AG96" s="57"/>
      <c r="AH96" s="57"/>
      <c r="AI96" s="57"/>
      <c r="AJ96" s="57"/>
      <c r="AK96" s="51"/>
      <c r="AL96" s="51"/>
      <c r="AM96" s="51"/>
      <c r="AN96" s="56"/>
      <c r="AO96" s="50"/>
      <c r="AP96" s="50"/>
      <c r="AQ96" s="50"/>
      <c r="AR96" s="198"/>
      <c r="AS96" s="198"/>
      <c r="AT96" s="198"/>
      <c r="AU96" s="198"/>
      <c r="AV96" s="198"/>
      <c r="AW96" s="198"/>
      <c r="AX96" s="198"/>
      <c r="AY96" s="198"/>
      <c r="AZ96" s="198"/>
      <c r="BA96" s="192">
        <v>1</v>
      </c>
      <c r="BB96" s="368" t="s">
        <v>153</v>
      </c>
      <c r="BC96" s="369"/>
    </row>
    <row r="97" spans="1:55" s="29" customFormat="1" ht="24" customHeight="1" x14ac:dyDescent="0.2">
      <c r="A97" s="377"/>
      <c r="B97" s="371"/>
      <c r="C97" s="367"/>
      <c r="D97" s="36" t="s">
        <v>154</v>
      </c>
      <c r="E97" s="267"/>
      <c r="F97" s="267"/>
      <c r="G97" s="267"/>
      <c r="H97" s="267"/>
      <c r="I97" s="198"/>
      <c r="J97" s="198"/>
      <c r="K97" s="198"/>
      <c r="L97" s="198"/>
      <c r="M97" s="57"/>
      <c r="N97" s="57"/>
      <c r="O97" s="57"/>
      <c r="P97" s="57"/>
      <c r="Q97" s="57"/>
      <c r="R97" s="57"/>
      <c r="S97" s="57"/>
      <c r="T97" s="57"/>
      <c r="U97" s="57"/>
      <c r="V97" s="57"/>
      <c r="W97" s="198"/>
      <c r="X97" s="198"/>
      <c r="Y97" s="198"/>
      <c r="Z97" s="57"/>
      <c r="AA97" s="57"/>
      <c r="AB97" s="57"/>
      <c r="AC97" s="198"/>
      <c r="AD97" s="57"/>
      <c r="AE97" s="198"/>
      <c r="AF97" s="198"/>
      <c r="AG97" s="57"/>
      <c r="AH97" s="57"/>
      <c r="AI97" s="57"/>
      <c r="AJ97" s="57"/>
      <c r="AK97" s="51"/>
      <c r="AL97" s="51"/>
      <c r="AM97" s="51"/>
      <c r="AN97" s="51"/>
      <c r="AO97" s="50"/>
      <c r="AP97" s="50"/>
      <c r="AQ97" s="50"/>
      <c r="AR97" s="198"/>
      <c r="AS97" s="198"/>
      <c r="AT97" s="198"/>
      <c r="AU97" s="198"/>
      <c r="AV97" s="198"/>
      <c r="AW97" s="198"/>
      <c r="AX97" s="198"/>
      <c r="AY97" s="198"/>
      <c r="AZ97" s="198"/>
      <c r="BA97" s="192"/>
      <c r="BB97" s="190"/>
      <c r="BC97" s="168"/>
    </row>
    <row r="98" spans="1:55" s="29" customFormat="1" ht="14.25" customHeight="1" x14ac:dyDescent="0.2">
      <c r="A98" s="379" t="s">
        <v>2889</v>
      </c>
      <c r="B98" s="367"/>
      <c r="C98" s="367">
        <v>100001002</v>
      </c>
      <c r="D98" s="36" t="s">
        <v>151</v>
      </c>
      <c r="E98" s="267"/>
      <c r="F98" s="267"/>
      <c r="G98" s="267"/>
      <c r="H98" s="267"/>
      <c r="I98" s="198"/>
      <c r="J98" s="198"/>
      <c r="K98" s="198"/>
      <c r="L98" s="198"/>
      <c r="M98" s="57"/>
      <c r="N98" s="57"/>
      <c r="O98" s="57"/>
      <c r="P98" s="57"/>
      <c r="Q98" s="57"/>
      <c r="R98" s="57"/>
      <c r="S98" s="57"/>
      <c r="T98" s="57"/>
      <c r="U98" s="57"/>
      <c r="V98" s="57"/>
      <c r="W98" s="175" t="s">
        <v>161</v>
      </c>
      <c r="X98" s="198"/>
      <c r="Y98" s="198"/>
      <c r="Z98" s="57"/>
      <c r="AA98" s="57"/>
      <c r="AB98" s="57"/>
      <c r="AC98" s="198"/>
      <c r="AD98" s="51"/>
      <c r="AE98" s="198"/>
      <c r="AF98" s="198"/>
      <c r="AG98" s="57"/>
      <c r="AH98" s="57"/>
      <c r="AI98" s="57"/>
      <c r="AJ98" s="57"/>
      <c r="AK98" s="51"/>
      <c r="AL98" s="51"/>
      <c r="AM98" s="56"/>
      <c r="AN98" s="51"/>
      <c r="AO98" s="50"/>
      <c r="AP98" s="50"/>
      <c r="AQ98" s="50"/>
      <c r="AR98" s="198"/>
      <c r="AS98" s="198"/>
      <c r="AT98" s="198"/>
      <c r="AU98" s="198"/>
      <c r="AV98" s="198"/>
      <c r="AW98" s="198"/>
      <c r="AX98" s="198"/>
      <c r="AY98" s="198"/>
      <c r="AZ98" s="198"/>
      <c r="BA98" s="192">
        <v>1</v>
      </c>
      <c r="BB98" s="368" t="s">
        <v>153</v>
      </c>
      <c r="BC98" s="369"/>
    </row>
    <row r="99" spans="1:55" s="29" customFormat="1" ht="14.25" customHeight="1" x14ac:dyDescent="0.2">
      <c r="A99" s="379"/>
      <c r="B99" s="367"/>
      <c r="C99" s="367"/>
      <c r="D99" s="36" t="s">
        <v>154</v>
      </c>
      <c r="E99" s="267"/>
      <c r="F99" s="267"/>
      <c r="G99" s="267"/>
      <c r="H99" s="267"/>
      <c r="I99" s="198"/>
      <c r="J99" s="198"/>
      <c r="K99" s="198"/>
      <c r="L99" s="198"/>
      <c r="M99" s="57"/>
      <c r="N99" s="57"/>
      <c r="O99" s="57"/>
      <c r="P99" s="57"/>
      <c r="Q99" s="57"/>
      <c r="R99" s="57"/>
      <c r="S99" s="57"/>
      <c r="T99" s="57"/>
      <c r="U99" s="57"/>
      <c r="V99" s="57"/>
      <c r="W99" s="199"/>
      <c r="X99" s="198"/>
      <c r="Y99" s="198"/>
      <c r="Z99" s="57"/>
      <c r="AA99" s="57"/>
      <c r="AB99" s="57"/>
      <c r="AC99" s="198"/>
      <c r="AD99" s="57"/>
      <c r="AE99" s="198"/>
      <c r="AF99" s="198"/>
      <c r="AG99" s="57"/>
      <c r="AH99" s="57"/>
      <c r="AI99" s="57"/>
      <c r="AJ99" s="57"/>
      <c r="AK99" s="51"/>
      <c r="AL99" s="51"/>
      <c r="AM99" s="51"/>
      <c r="AN99" s="51"/>
      <c r="AO99" s="50"/>
      <c r="AP99" s="50"/>
      <c r="AQ99" s="50"/>
      <c r="AR99" s="198"/>
      <c r="AS99" s="198"/>
      <c r="AT99" s="198"/>
      <c r="AU99" s="198"/>
      <c r="AV99" s="198"/>
      <c r="AW99" s="198"/>
      <c r="AX99" s="198"/>
      <c r="AY99" s="198"/>
      <c r="AZ99" s="198"/>
      <c r="BA99" s="192"/>
      <c r="BB99" s="368"/>
      <c r="BC99" s="369"/>
    </row>
    <row r="100" spans="1:55" s="29" customFormat="1" ht="14.25" customHeight="1" x14ac:dyDescent="0.2">
      <c r="A100" s="377" t="s">
        <v>2890</v>
      </c>
      <c r="B100" s="373"/>
      <c r="C100" s="367">
        <v>100000636</v>
      </c>
      <c r="D100" s="36" t="s">
        <v>151</v>
      </c>
      <c r="E100" s="267"/>
      <c r="F100" s="267"/>
      <c r="G100" s="267"/>
      <c r="H100" s="267"/>
      <c r="I100" s="198"/>
      <c r="J100" s="198"/>
      <c r="K100" s="198"/>
      <c r="L100" s="198"/>
      <c r="M100" s="57"/>
      <c r="N100" s="57"/>
      <c r="O100" s="57"/>
      <c r="P100" s="57"/>
      <c r="Q100" s="57"/>
      <c r="R100" s="57"/>
      <c r="S100" s="57"/>
      <c r="T100" s="57"/>
      <c r="U100" s="57"/>
      <c r="V100" s="57"/>
      <c r="W100" s="175" t="s">
        <v>161</v>
      </c>
      <c r="X100" s="198"/>
      <c r="Y100" s="198"/>
      <c r="Z100" s="57"/>
      <c r="AA100" s="57"/>
      <c r="AB100" s="57"/>
      <c r="AC100" s="198"/>
      <c r="AD100" s="51"/>
      <c r="AE100" s="198"/>
      <c r="AF100" s="198"/>
      <c r="AG100" s="57"/>
      <c r="AH100" s="57"/>
      <c r="AI100" s="57"/>
      <c r="AJ100" s="57"/>
      <c r="AK100" s="56"/>
      <c r="AL100" s="51"/>
      <c r="AM100" s="51"/>
      <c r="AN100" s="51"/>
      <c r="AO100" s="50"/>
      <c r="AP100" s="50"/>
      <c r="AQ100" s="50"/>
      <c r="AR100" s="198"/>
      <c r="AS100" s="198"/>
      <c r="AT100" s="198"/>
      <c r="AU100" s="198"/>
      <c r="AV100" s="198"/>
      <c r="AW100" s="198"/>
      <c r="AX100" s="198"/>
      <c r="AY100" s="198"/>
      <c r="AZ100" s="198"/>
      <c r="BA100" s="192">
        <v>1</v>
      </c>
      <c r="BB100" s="368" t="s">
        <v>153</v>
      </c>
      <c r="BC100" s="369"/>
    </row>
    <row r="101" spans="1:55" s="29" customFormat="1" ht="14.25" customHeight="1" x14ac:dyDescent="0.2">
      <c r="A101" s="378"/>
      <c r="B101" s="374"/>
      <c r="C101" s="367"/>
      <c r="D101" s="36" t="s">
        <v>154</v>
      </c>
      <c r="E101" s="267"/>
      <c r="F101" s="267"/>
      <c r="G101" s="267"/>
      <c r="H101" s="267"/>
      <c r="I101" s="198"/>
      <c r="J101" s="198"/>
      <c r="K101" s="198"/>
      <c r="L101" s="198"/>
      <c r="M101" s="57"/>
      <c r="N101" s="57"/>
      <c r="O101" s="57"/>
      <c r="P101" s="57"/>
      <c r="Q101" s="57"/>
      <c r="R101" s="57"/>
      <c r="S101" s="57"/>
      <c r="T101" s="57"/>
      <c r="U101" s="57"/>
      <c r="V101" s="57"/>
      <c r="W101" s="199"/>
      <c r="X101" s="198"/>
      <c r="Y101" s="198"/>
      <c r="Z101" s="57"/>
      <c r="AA101" s="57"/>
      <c r="AB101" s="57"/>
      <c r="AC101" s="198"/>
      <c r="AD101" s="57"/>
      <c r="AE101" s="198"/>
      <c r="AF101" s="198"/>
      <c r="AG101" s="57"/>
      <c r="AH101" s="57"/>
      <c r="AI101" s="57"/>
      <c r="AJ101" s="57"/>
      <c r="AK101" s="51"/>
      <c r="AL101" s="51"/>
      <c r="AM101" s="51"/>
      <c r="AN101" s="51"/>
      <c r="AO101" s="50"/>
      <c r="AP101" s="50"/>
      <c r="AQ101" s="50"/>
      <c r="AR101" s="198"/>
      <c r="AS101" s="198"/>
      <c r="AT101" s="198"/>
      <c r="AU101" s="198"/>
      <c r="AV101" s="198"/>
      <c r="AW101" s="198"/>
      <c r="AX101" s="198"/>
      <c r="AY101" s="198"/>
      <c r="AZ101" s="198"/>
      <c r="BA101" s="192"/>
      <c r="BB101" s="190"/>
      <c r="BC101" s="168"/>
    </row>
    <row r="102" spans="1:55" s="29" customFormat="1" ht="14.25" customHeight="1" x14ac:dyDescent="0.2">
      <c r="A102" s="379" t="s">
        <v>2891</v>
      </c>
      <c r="B102" s="380"/>
      <c r="C102" s="367">
        <v>230414610</v>
      </c>
      <c r="D102" s="36" t="s">
        <v>151</v>
      </c>
      <c r="E102" s="270"/>
      <c r="F102" s="270"/>
      <c r="G102" s="270"/>
      <c r="H102" s="270"/>
      <c r="I102" s="271"/>
      <c r="J102" s="271"/>
      <c r="K102" s="271"/>
      <c r="L102" s="271"/>
      <c r="M102" s="58"/>
      <c r="N102" s="58"/>
      <c r="O102" s="58"/>
      <c r="P102" s="58"/>
      <c r="Q102" s="58"/>
      <c r="R102" s="58"/>
      <c r="S102" s="58"/>
      <c r="T102" s="58"/>
      <c r="U102" s="58"/>
      <c r="V102" s="58"/>
      <c r="W102" s="175" t="s">
        <v>161</v>
      </c>
      <c r="X102" s="50"/>
      <c r="Y102" s="50"/>
      <c r="Z102" s="51"/>
      <c r="AA102" s="51"/>
      <c r="AB102" s="51"/>
      <c r="AC102" s="198"/>
      <c r="AD102" s="51"/>
      <c r="AE102" s="50"/>
      <c r="AF102" s="50"/>
      <c r="AG102" s="51"/>
      <c r="AH102" s="51"/>
      <c r="AI102" s="51"/>
      <c r="AJ102" s="51"/>
      <c r="AK102" s="51"/>
      <c r="AL102" s="51"/>
      <c r="AM102" s="51"/>
      <c r="AN102" s="56"/>
      <c r="AO102" s="50"/>
      <c r="AP102" s="50"/>
      <c r="AQ102" s="50"/>
      <c r="AR102" s="50"/>
      <c r="AS102" s="50"/>
      <c r="AT102" s="50"/>
      <c r="AU102" s="50"/>
      <c r="AV102" s="50"/>
      <c r="AW102" s="50"/>
      <c r="AX102" s="50"/>
      <c r="AY102" s="50"/>
      <c r="AZ102" s="50"/>
      <c r="BA102" s="192">
        <v>1</v>
      </c>
      <c r="BB102" s="368" t="s">
        <v>153</v>
      </c>
      <c r="BC102" s="369"/>
    </row>
    <row r="103" spans="1:55" s="29" customFormat="1" ht="14.25" customHeight="1" x14ac:dyDescent="0.2">
      <c r="A103" s="379"/>
      <c r="B103" s="380"/>
      <c r="C103" s="367"/>
      <c r="D103" s="36" t="s">
        <v>154</v>
      </c>
      <c r="E103" s="270"/>
      <c r="F103" s="270"/>
      <c r="G103" s="270"/>
      <c r="H103" s="270"/>
      <c r="I103" s="271"/>
      <c r="J103" s="271"/>
      <c r="K103" s="271"/>
      <c r="L103" s="271"/>
      <c r="M103" s="58"/>
      <c r="N103" s="58"/>
      <c r="O103" s="58"/>
      <c r="P103" s="58"/>
      <c r="Q103" s="58"/>
      <c r="R103" s="58"/>
      <c r="S103" s="58"/>
      <c r="T103" s="58"/>
      <c r="U103" s="58"/>
      <c r="V103" s="58"/>
      <c r="W103" s="198"/>
      <c r="X103" s="50"/>
      <c r="Y103" s="50"/>
      <c r="Z103" s="51"/>
      <c r="AA103" s="51"/>
      <c r="AB103" s="51"/>
      <c r="AC103" s="198"/>
      <c r="AD103" s="57"/>
      <c r="AE103" s="50"/>
      <c r="AF103" s="50"/>
      <c r="AG103" s="51"/>
      <c r="AH103" s="51"/>
      <c r="AI103" s="51"/>
      <c r="AJ103" s="51"/>
      <c r="AK103" s="51"/>
      <c r="AL103" s="51"/>
      <c r="AM103" s="51"/>
      <c r="AN103" s="51"/>
      <c r="AO103" s="50"/>
      <c r="AP103" s="50"/>
      <c r="AQ103" s="50"/>
      <c r="AR103" s="50"/>
      <c r="AS103" s="50"/>
      <c r="AT103" s="50"/>
      <c r="AU103" s="50"/>
      <c r="AV103" s="50"/>
      <c r="AW103" s="50"/>
      <c r="AX103" s="50"/>
      <c r="AY103" s="50"/>
      <c r="AZ103" s="50"/>
      <c r="BA103" s="192"/>
      <c r="BB103" s="368"/>
      <c r="BC103" s="369"/>
    </row>
    <row r="104" spans="1:55" s="29" customFormat="1" ht="14.25" customHeight="1" x14ac:dyDescent="0.2">
      <c r="A104" s="370" t="s">
        <v>2892</v>
      </c>
      <c r="B104" s="375"/>
      <c r="C104" s="373">
        <v>230414947</v>
      </c>
      <c r="D104" s="36" t="s">
        <v>151</v>
      </c>
      <c r="E104" s="270"/>
      <c r="F104" s="270"/>
      <c r="G104" s="270"/>
      <c r="H104" s="270"/>
      <c r="I104" s="271"/>
      <c r="J104" s="271"/>
      <c r="K104" s="271"/>
      <c r="L104" s="271"/>
      <c r="M104" s="58"/>
      <c r="N104" s="58"/>
      <c r="O104" s="58"/>
      <c r="P104" s="58"/>
      <c r="Q104" s="58"/>
      <c r="R104" s="58"/>
      <c r="S104" s="58"/>
      <c r="T104" s="58"/>
      <c r="U104" s="58"/>
      <c r="V104" s="58"/>
      <c r="W104" s="51" t="s">
        <v>152</v>
      </c>
      <c r="X104" s="50"/>
      <c r="Y104" s="50"/>
      <c r="Z104" s="51"/>
      <c r="AA104" s="51"/>
      <c r="AB104" s="51"/>
      <c r="AC104" s="198"/>
      <c r="AD104" s="51"/>
      <c r="AE104" s="50"/>
      <c r="AF104" s="50"/>
      <c r="AG104" s="51"/>
      <c r="AH104" s="51"/>
      <c r="AI104" s="51"/>
      <c r="AJ104" s="51"/>
      <c r="AK104" s="51"/>
      <c r="AL104" s="51"/>
      <c r="AM104" s="51"/>
      <c r="AN104" s="51"/>
      <c r="AO104" s="50"/>
      <c r="AP104" s="50"/>
      <c r="AQ104" s="50"/>
      <c r="AR104" s="50"/>
      <c r="AS104" s="50"/>
      <c r="AT104" s="50"/>
      <c r="AU104" s="50"/>
      <c r="AV104" s="50"/>
      <c r="AW104" s="50"/>
      <c r="AX104" s="50"/>
      <c r="AY104" s="50"/>
      <c r="AZ104" s="50"/>
      <c r="BA104" s="192">
        <v>1</v>
      </c>
      <c r="BB104" s="368" t="s">
        <v>153</v>
      </c>
      <c r="BC104" s="369"/>
    </row>
    <row r="105" spans="1:55" s="29" customFormat="1" ht="14.25" customHeight="1" x14ac:dyDescent="0.2">
      <c r="A105" s="371"/>
      <c r="B105" s="376"/>
      <c r="C105" s="374"/>
      <c r="D105" s="36" t="s">
        <v>154</v>
      </c>
      <c r="E105" s="270"/>
      <c r="F105" s="270"/>
      <c r="G105" s="270"/>
      <c r="H105" s="270"/>
      <c r="I105" s="271"/>
      <c r="J105" s="271"/>
      <c r="K105" s="271"/>
      <c r="L105" s="271"/>
      <c r="M105" s="58"/>
      <c r="N105" s="58"/>
      <c r="O105" s="58"/>
      <c r="P105" s="58"/>
      <c r="Q105" s="58"/>
      <c r="R105" s="58"/>
      <c r="S105" s="58"/>
      <c r="T105" s="58"/>
      <c r="U105" s="58"/>
      <c r="V105" s="58"/>
      <c r="W105" s="198"/>
      <c r="X105" s="50"/>
      <c r="Y105" s="50"/>
      <c r="Z105" s="51"/>
      <c r="AA105" s="51"/>
      <c r="AB105" s="51"/>
      <c r="AC105" s="198"/>
      <c r="AD105" s="57"/>
      <c r="AE105" s="50"/>
      <c r="AF105" s="50"/>
      <c r="AG105" s="51"/>
      <c r="AH105" s="51"/>
      <c r="AI105" s="51"/>
      <c r="AJ105" s="51"/>
      <c r="AK105" s="51"/>
      <c r="AL105" s="51"/>
      <c r="AM105" s="51"/>
      <c r="AN105" s="51"/>
      <c r="AO105" s="50"/>
      <c r="AP105" s="50"/>
      <c r="AQ105" s="50"/>
      <c r="AR105" s="50"/>
      <c r="AS105" s="50"/>
      <c r="AT105" s="50"/>
      <c r="AU105" s="50"/>
      <c r="AV105" s="50"/>
      <c r="AW105" s="50"/>
      <c r="AX105" s="50"/>
      <c r="AY105" s="50"/>
      <c r="AZ105" s="50"/>
      <c r="BA105" s="192"/>
      <c r="BB105" s="368"/>
      <c r="BC105" s="369"/>
    </row>
    <row r="106" spans="1:55" s="29" customFormat="1" ht="14.25" customHeight="1" x14ac:dyDescent="0.2">
      <c r="A106" s="370" t="s">
        <v>2893</v>
      </c>
      <c r="B106" s="375"/>
      <c r="C106" s="373" t="s">
        <v>163</v>
      </c>
      <c r="D106" s="36" t="s">
        <v>151</v>
      </c>
      <c r="E106" s="270"/>
      <c r="F106" s="270"/>
      <c r="G106" s="270"/>
      <c r="H106" s="270"/>
      <c r="I106" s="271"/>
      <c r="J106" s="271"/>
      <c r="K106" s="271"/>
      <c r="L106" s="271"/>
      <c r="M106" s="58"/>
      <c r="N106" s="58"/>
      <c r="O106" s="58"/>
      <c r="P106" s="58"/>
      <c r="Q106" s="58"/>
      <c r="R106" s="58"/>
      <c r="S106" s="58"/>
      <c r="T106" s="58"/>
      <c r="U106" s="58"/>
      <c r="V106" s="58"/>
      <c r="W106" s="51" t="s">
        <v>152</v>
      </c>
      <c r="X106" s="50"/>
      <c r="Y106" s="50"/>
      <c r="Z106" s="51"/>
      <c r="AA106" s="51"/>
      <c r="AB106" s="51"/>
      <c r="AC106" s="198"/>
      <c r="AD106" s="51"/>
      <c r="AE106" s="50"/>
      <c r="AF106" s="50"/>
      <c r="AG106" s="51"/>
      <c r="AH106" s="51"/>
      <c r="AI106" s="51"/>
      <c r="AJ106" s="51"/>
      <c r="AK106" s="51"/>
      <c r="AL106" s="51"/>
      <c r="AM106" s="51"/>
      <c r="AN106" s="51"/>
      <c r="AO106" s="50"/>
      <c r="AP106" s="50"/>
      <c r="AQ106" s="50"/>
      <c r="AR106" s="50"/>
      <c r="AS106" s="50"/>
      <c r="AT106" s="50"/>
      <c r="AU106" s="50"/>
      <c r="AV106" s="50"/>
      <c r="AW106" s="50"/>
      <c r="AX106" s="50"/>
      <c r="AY106" s="50"/>
      <c r="AZ106" s="50"/>
      <c r="BA106" s="192">
        <v>1</v>
      </c>
      <c r="BB106" s="368" t="s">
        <v>153</v>
      </c>
      <c r="BC106" s="369"/>
    </row>
    <row r="107" spans="1:55" s="29" customFormat="1" ht="14.25" customHeight="1" x14ac:dyDescent="0.2">
      <c r="A107" s="371"/>
      <c r="B107" s="376"/>
      <c r="C107" s="374"/>
      <c r="D107" s="36" t="s">
        <v>154</v>
      </c>
      <c r="E107" s="270"/>
      <c r="F107" s="270"/>
      <c r="G107" s="270"/>
      <c r="H107" s="270"/>
      <c r="I107" s="271"/>
      <c r="J107" s="271"/>
      <c r="K107" s="271"/>
      <c r="L107" s="271"/>
      <c r="M107" s="58"/>
      <c r="N107" s="58"/>
      <c r="O107" s="58"/>
      <c r="P107" s="58"/>
      <c r="Q107" s="58"/>
      <c r="R107" s="58"/>
      <c r="S107" s="58"/>
      <c r="T107" s="58"/>
      <c r="U107" s="58"/>
      <c r="V107" s="58"/>
      <c r="W107" s="198"/>
      <c r="X107" s="50"/>
      <c r="Y107" s="50"/>
      <c r="Z107" s="51"/>
      <c r="AA107" s="51"/>
      <c r="AB107" s="51"/>
      <c r="AC107" s="198"/>
      <c r="AD107" s="57"/>
      <c r="AE107" s="50"/>
      <c r="AF107" s="50"/>
      <c r="AG107" s="51"/>
      <c r="AH107" s="51"/>
      <c r="AI107" s="51"/>
      <c r="AJ107" s="51"/>
      <c r="AK107" s="51"/>
      <c r="AL107" s="51"/>
      <c r="AM107" s="51"/>
      <c r="AN107" s="51"/>
      <c r="AO107" s="50"/>
      <c r="AP107" s="50"/>
      <c r="AQ107" s="50"/>
      <c r="AR107" s="50"/>
      <c r="AS107" s="50"/>
      <c r="AT107" s="50"/>
      <c r="AU107" s="50"/>
      <c r="AV107" s="50"/>
      <c r="AW107" s="50"/>
      <c r="AX107" s="50"/>
      <c r="AY107" s="50"/>
      <c r="AZ107" s="50"/>
      <c r="BA107" s="192"/>
      <c r="BB107" s="368"/>
      <c r="BC107" s="369"/>
    </row>
    <row r="108" spans="1:55" s="29" customFormat="1" ht="14.25" customHeight="1" x14ac:dyDescent="0.2">
      <c r="A108" s="370" t="s">
        <v>2894</v>
      </c>
      <c r="B108" s="375"/>
      <c r="C108" s="373">
        <v>10000129613</v>
      </c>
      <c r="D108" s="36" t="s">
        <v>151</v>
      </c>
      <c r="E108" s="270"/>
      <c r="F108" s="270"/>
      <c r="G108" s="270"/>
      <c r="H108" s="270"/>
      <c r="I108" s="271"/>
      <c r="J108" s="271"/>
      <c r="K108" s="271"/>
      <c r="L108" s="271"/>
      <c r="M108" s="58"/>
      <c r="N108" s="58"/>
      <c r="O108" s="58"/>
      <c r="P108" s="58"/>
      <c r="Q108" s="58"/>
      <c r="R108" s="58"/>
      <c r="S108" s="58"/>
      <c r="T108" s="58"/>
      <c r="U108" s="58"/>
      <c r="V108" s="58"/>
      <c r="W108" s="51" t="s">
        <v>152</v>
      </c>
      <c r="X108" s="50"/>
      <c r="Y108" s="50"/>
      <c r="Z108" s="51"/>
      <c r="AA108" s="51"/>
      <c r="AB108" s="51"/>
      <c r="AC108" s="198"/>
      <c r="AD108" s="51"/>
      <c r="AE108" s="50"/>
      <c r="AF108" s="50"/>
      <c r="AG108" s="51"/>
      <c r="AH108" s="51"/>
      <c r="AI108" s="51"/>
      <c r="AJ108" s="51"/>
      <c r="AK108" s="51"/>
      <c r="AL108" s="51"/>
      <c r="AM108" s="51"/>
      <c r="AN108" s="51"/>
      <c r="AO108" s="50"/>
      <c r="AP108" s="50"/>
      <c r="AQ108" s="50"/>
      <c r="AR108" s="50"/>
      <c r="AS108" s="50"/>
      <c r="AT108" s="50"/>
      <c r="AU108" s="50"/>
      <c r="AV108" s="50"/>
      <c r="AW108" s="50"/>
      <c r="AX108" s="50"/>
      <c r="AY108" s="50"/>
      <c r="AZ108" s="50"/>
      <c r="BA108" s="192">
        <v>1</v>
      </c>
      <c r="BB108" s="368" t="s">
        <v>153</v>
      </c>
      <c r="BC108" s="369"/>
    </row>
    <row r="109" spans="1:55" s="29" customFormat="1" ht="14.25" customHeight="1" x14ac:dyDescent="0.2">
      <c r="A109" s="371"/>
      <c r="B109" s="376"/>
      <c r="C109" s="374"/>
      <c r="D109" s="36" t="s">
        <v>154</v>
      </c>
      <c r="E109" s="270"/>
      <c r="F109" s="270"/>
      <c r="G109" s="270"/>
      <c r="H109" s="270"/>
      <c r="I109" s="271"/>
      <c r="J109" s="271"/>
      <c r="K109" s="271"/>
      <c r="L109" s="271"/>
      <c r="M109" s="58"/>
      <c r="N109" s="58"/>
      <c r="O109" s="58"/>
      <c r="P109" s="58"/>
      <c r="Q109" s="58"/>
      <c r="R109" s="58"/>
      <c r="S109" s="58"/>
      <c r="T109" s="58"/>
      <c r="U109" s="58"/>
      <c r="V109" s="58"/>
      <c r="W109" s="198"/>
      <c r="X109" s="50"/>
      <c r="Y109" s="50"/>
      <c r="Z109" s="51"/>
      <c r="AA109" s="51"/>
      <c r="AB109" s="51"/>
      <c r="AC109" s="198"/>
      <c r="AD109" s="57"/>
      <c r="AE109" s="50"/>
      <c r="AF109" s="50"/>
      <c r="AG109" s="51"/>
      <c r="AH109" s="51"/>
      <c r="AI109" s="51"/>
      <c r="AJ109" s="51"/>
      <c r="AK109" s="51"/>
      <c r="AL109" s="51"/>
      <c r="AM109" s="51"/>
      <c r="AN109" s="51"/>
      <c r="AO109" s="50"/>
      <c r="AP109" s="50"/>
      <c r="AQ109" s="50"/>
      <c r="AR109" s="50"/>
      <c r="AS109" s="50"/>
      <c r="AT109" s="50"/>
      <c r="AU109" s="50"/>
      <c r="AV109" s="50"/>
      <c r="AW109" s="50"/>
      <c r="AX109" s="50"/>
      <c r="AY109" s="50"/>
      <c r="AZ109" s="50"/>
      <c r="BA109" s="192"/>
      <c r="BB109" s="368"/>
      <c r="BC109" s="369"/>
    </row>
    <row r="110" spans="1:55" s="29" customFormat="1" ht="14.25" customHeight="1" x14ac:dyDescent="0.2">
      <c r="A110" s="370" t="s">
        <v>2895</v>
      </c>
      <c r="B110" s="375"/>
      <c r="C110" s="373">
        <v>1000187730</v>
      </c>
      <c r="D110" s="36" t="s">
        <v>151</v>
      </c>
      <c r="E110" s="270"/>
      <c r="F110" s="270"/>
      <c r="G110" s="270"/>
      <c r="H110" s="270"/>
      <c r="I110" s="271"/>
      <c r="J110" s="271"/>
      <c r="K110" s="271"/>
      <c r="L110" s="271"/>
      <c r="M110" s="58"/>
      <c r="N110" s="58"/>
      <c r="O110" s="58"/>
      <c r="P110" s="58"/>
      <c r="Q110" s="58"/>
      <c r="R110" s="58"/>
      <c r="S110" s="58"/>
      <c r="T110" s="58"/>
      <c r="U110" s="58"/>
      <c r="V110" s="58"/>
      <c r="W110" s="51" t="s">
        <v>152</v>
      </c>
      <c r="X110" s="50"/>
      <c r="Y110" s="50"/>
      <c r="Z110" s="51"/>
      <c r="AA110" s="51"/>
      <c r="AB110" s="51"/>
      <c r="AC110" s="198"/>
      <c r="AD110" s="51"/>
      <c r="AE110" s="50"/>
      <c r="AF110" s="50"/>
      <c r="AG110" s="51"/>
      <c r="AH110" s="51"/>
      <c r="AI110" s="51"/>
      <c r="AJ110" s="51"/>
      <c r="AK110" s="51"/>
      <c r="AL110" s="51"/>
      <c r="AM110" s="51"/>
      <c r="AN110" s="51"/>
      <c r="AO110" s="50"/>
      <c r="AP110" s="50"/>
      <c r="AQ110" s="50"/>
      <c r="AR110" s="50"/>
      <c r="AS110" s="50"/>
      <c r="AT110" s="50"/>
      <c r="AU110" s="50"/>
      <c r="AV110" s="50"/>
      <c r="AW110" s="50"/>
      <c r="AX110" s="50"/>
      <c r="AY110" s="50"/>
      <c r="AZ110" s="50"/>
      <c r="BA110" s="192">
        <v>1</v>
      </c>
      <c r="BB110" s="368" t="s">
        <v>153</v>
      </c>
      <c r="BC110" s="369"/>
    </row>
    <row r="111" spans="1:55" s="29" customFormat="1" ht="14.25" customHeight="1" x14ac:dyDescent="0.2">
      <c r="A111" s="371"/>
      <c r="B111" s="376"/>
      <c r="C111" s="374"/>
      <c r="D111" s="36" t="s">
        <v>154</v>
      </c>
      <c r="E111" s="270"/>
      <c r="F111" s="270"/>
      <c r="G111" s="270"/>
      <c r="H111" s="270"/>
      <c r="I111" s="271"/>
      <c r="J111" s="271"/>
      <c r="K111" s="271"/>
      <c r="L111" s="271"/>
      <c r="M111" s="58"/>
      <c r="N111" s="58"/>
      <c r="O111" s="58"/>
      <c r="P111" s="58"/>
      <c r="Q111" s="58"/>
      <c r="R111" s="58"/>
      <c r="S111" s="58"/>
      <c r="T111" s="58"/>
      <c r="U111" s="58"/>
      <c r="V111" s="58"/>
      <c r="W111" s="198"/>
      <c r="X111" s="50"/>
      <c r="Y111" s="50"/>
      <c r="Z111" s="51"/>
      <c r="AA111" s="51"/>
      <c r="AB111" s="51"/>
      <c r="AC111" s="198"/>
      <c r="AD111" s="57"/>
      <c r="AE111" s="50"/>
      <c r="AF111" s="50"/>
      <c r="AG111" s="51"/>
      <c r="AH111" s="51"/>
      <c r="AI111" s="51"/>
      <c r="AJ111" s="51"/>
      <c r="AK111" s="51"/>
      <c r="AL111" s="51"/>
      <c r="AM111" s="51"/>
      <c r="AN111" s="51"/>
      <c r="AO111" s="50"/>
      <c r="AP111" s="50"/>
      <c r="AQ111" s="50"/>
      <c r="AR111" s="50"/>
      <c r="AS111" s="50"/>
      <c r="AT111" s="50"/>
      <c r="AU111" s="50"/>
      <c r="AV111" s="50"/>
      <c r="AW111" s="50"/>
      <c r="AX111" s="50"/>
      <c r="AY111" s="50"/>
      <c r="AZ111" s="50"/>
      <c r="BA111" s="192"/>
      <c r="BB111" s="368"/>
      <c r="BC111" s="369"/>
    </row>
    <row r="112" spans="1:55" s="52" customFormat="1" ht="14.25" customHeight="1" x14ac:dyDescent="0.2">
      <c r="A112" s="370" t="s">
        <v>156</v>
      </c>
      <c r="B112" s="375"/>
      <c r="C112" s="373">
        <v>10000129613</v>
      </c>
      <c r="D112" s="36" t="s">
        <v>151</v>
      </c>
      <c r="E112" s="270"/>
      <c r="F112" s="270"/>
      <c r="G112" s="270"/>
      <c r="H112" s="270"/>
      <c r="I112" s="271"/>
      <c r="J112" s="271"/>
      <c r="K112" s="271"/>
      <c r="L112" s="271"/>
      <c r="M112" s="58"/>
      <c r="N112" s="58"/>
      <c r="O112" s="58"/>
      <c r="P112" s="58"/>
      <c r="Q112" s="58"/>
      <c r="R112" s="58"/>
      <c r="S112" s="58"/>
      <c r="T112" s="58"/>
      <c r="U112" s="58"/>
      <c r="V112" s="58"/>
      <c r="W112" s="51" t="s">
        <v>152</v>
      </c>
      <c r="X112" s="50"/>
      <c r="Y112" s="50"/>
      <c r="Z112" s="51"/>
      <c r="AA112" s="51"/>
      <c r="AB112" s="51"/>
      <c r="AC112" s="198"/>
      <c r="AD112" s="51"/>
      <c r="AE112" s="50"/>
      <c r="AF112" s="50"/>
      <c r="AG112" s="51"/>
      <c r="AH112" s="51"/>
      <c r="AI112" s="51"/>
      <c r="AJ112" s="51"/>
      <c r="AK112" s="51"/>
      <c r="AL112" s="51"/>
      <c r="AM112" s="51"/>
      <c r="AN112" s="51"/>
      <c r="AO112" s="50"/>
      <c r="AP112" s="50"/>
      <c r="AQ112" s="50"/>
      <c r="AR112" s="50"/>
      <c r="AS112" s="50"/>
      <c r="AT112" s="50"/>
      <c r="AU112" s="50"/>
      <c r="AV112" s="50"/>
      <c r="AW112" s="50"/>
      <c r="AX112" s="50"/>
      <c r="AY112" s="50"/>
      <c r="AZ112" s="50"/>
      <c r="BA112" s="192">
        <v>1</v>
      </c>
      <c r="BB112" s="368" t="s">
        <v>153</v>
      </c>
      <c r="BC112" s="369"/>
    </row>
    <row r="113" spans="1:55" s="52" customFormat="1" ht="14.25" customHeight="1" x14ac:dyDescent="0.2">
      <c r="A113" s="371"/>
      <c r="B113" s="376"/>
      <c r="C113" s="374"/>
      <c r="D113" s="36" t="s">
        <v>154</v>
      </c>
      <c r="E113" s="270"/>
      <c r="F113" s="270"/>
      <c r="G113" s="270"/>
      <c r="H113" s="270"/>
      <c r="I113" s="271"/>
      <c r="J113" s="271"/>
      <c r="K113" s="271"/>
      <c r="L113" s="271"/>
      <c r="M113" s="58"/>
      <c r="N113" s="58"/>
      <c r="O113" s="58"/>
      <c r="P113" s="58"/>
      <c r="Q113" s="58"/>
      <c r="R113" s="58"/>
      <c r="S113" s="58"/>
      <c r="T113" s="58"/>
      <c r="U113" s="58"/>
      <c r="V113" s="58"/>
      <c r="W113" s="198"/>
      <c r="X113" s="50"/>
      <c r="Y113" s="50"/>
      <c r="Z113" s="51"/>
      <c r="AA113" s="51"/>
      <c r="AB113" s="51"/>
      <c r="AC113" s="198"/>
      <c r="AD113" s="57"/>
      <c r="AE113" s="50"/>
      <c r="AF113" s="50"/>
      <c r="AG113" s="51"/>
      <c r="AH113" s="51"/>
      <c r="AI113" s="51"/>
      <c r="AJ113" s="51"/>
      <c r="AK113" s="51"/>
      <c r="AL113" s="51"/>
      <c r="AM113" s="51"/>
      <c r="AN113" s="51"/>
      <c r="AO113" s="50"/>
      <c r="AP113" s="50"/>
      <c r="AQ113" s="50"/>
      <c r="AR113" s="50"/>
      <c r="AS113" s="50"/>
      <c r="AT113" s="50"/>
      <c r="AU113" s="50"/>
      <c r="AV113" s="50"/>
      <c r="AW113" s="50"/>
      <c r="AX113" s="50"/>
      <c r="AY113" s="50"/>
      <c r="AZ113" s="50"/>
      <c r="BA113" s="192"/>
      <c r="BB113" s="368"/>
      <c r="BC113" s="369"/>
    </row>
    <row r="114" spans="1:55" s="29" customFormat="1" ht="14.25" customHeight="1" x14ac:dyDescent="0.2">
      <c r="A114" s="370" t="s">
        <v>2896</v>
      </c>
      <c r="B114" s="375"/>
      <c r="C114" s="373">
        <v>1000129613</v>
      </c>
      <c r="D114" s="36" t="s">
        <v>151</v>
      </c>
      <c r="E114" s="270"/>
      <c r="F114" s="270"/>
      <c r="G114" s="270"/>
      <c r="H114" s="270"/>
      <c r="I114" s="271"/>
      <c r="J114" s="271"/>
      <c r="K114" s="271"/>
      <c r="L114" s="271"/>
      <c r="M114" s="58"/>
      <c r="N114" s="58"/>
      <c r="O114" s="58"/>
      <c r="P114" s="58"/>
      <c r="Q114" s="58"/>
      <c r="R114" s="58"/>
      <c r="S114" s="58"/>
      <c r="T114" s="58"/>
      <c r="U114" s="58"/>
      <c r="V114" s="58"/>
      <c r="W114" s="175" t="s">
        <v>161</v>
      </c>
      <c r="X114" s="50"/>
      <c r="Y114" s="50"/>
      <c r="Z114" s="51"/>
      <c r="AA114" s="51"/>
      <c r="AB114" s="51"/>
      <c r="AC114" s="198"/>
      <c r="AD114" s="51"/>
      <c r="AE114" s="50"/>
      <c r="AF114" s="50"/>
      <c r="AG114" s="51"/>
      <c r="AH114" s="51"/>
      <c r="AI114" s="51"/>
      <c r="AJ114" s="51"/>
      <c r="AK114" s="51"/>
      <c r="AL114" s="51"/>
      <c r="AM114" s="51"/>
      <c r="AN114" s="51"/>
      <c r="AO114" s="50"/>
      <c r="AP114" s="50"/>
      <c r="AQ114" s="50"/>
      <c r="AR114" s="50"/>
      <c r="AS114" s="50"/>
      <c r="AT114" s="50"/>
      <c r="AU114" s="50"/>
      <c r="AV114" s="50"/>
      <c r="AW114" s="50"/>
      <c r="AX114" s="50"/>
      <c r="AY114" s="50"/>
      <c r="AZ114" s="50"/>
      <c r="BA114" s="192">
        <v>1</v>
      </c>
      <c r="BB114" s="368" t="s">
        <v>153</v>
      </c>
      <c r="BC114" s="369"/>
    </row>
    <row r="115" spans="1:55" s="29" customFormat="1" ht="14.25" customHeight="1" x14ac:dyDescent="0.2">
      <c r="A115" s="371"/>
      <c r="B115" s="376"/>
      <c r="C115" s="374"/>
      <c r="D115" s="36" t="s">
        <v>154</v>
      </c>
      <c r="E115" s="270"/>
      <c r="F115" s="270"/>
      <c r="G115" s="270"/>
      <c r="H115" s="270"/>
      <c r="I115" s="271"/>
      <c r="J115" s="271"/>
      <c r="K115" s="271"/>
      <c r="L115" s="271"/>
      <c r="M115" s="58"/>
      <c r="N115" s="58"/>
      <c r="O115" s="58"/>
      <c r="P115" s="58"/>
      <c r="Q115" s="58"/>
      <c r="R115" s="58"/>
      <c r="S115" s="58"/>
      <c r="T115" s="58"/>
      <c r="U115" s="58"/>
      <c r="V115" s="58"/>
      <c r="W115" s="198"/>
      <c r="X115" s="50"/>
      <c r="Y115" s="50"/>
      <c r="Z115" s="51"/>
      <c r="AA115" s="51"/>
      <c r="AB115" s="51"/>
      <c r="AC115" s="198"/>
      <c r="AD115" s="57"/>
      <c r="AE115" s="50"/>
      <c r="AF115" s="50"/>
      <c r="AG115" s="51"/>
      <c r="AH115" s="51"/>
      <c r="AI115" s="51"/>
      <c r="AJ115" s="51"/>
      <c r="AK115" s="51"/>
      <c r="AL115" s="51"/>
      <c r="AM115" s="51"/>
      <c r="AN115" s="51"/>
      <c r="AO115" s="50"/>
      <c r="AP115" s="50"/>
      <c r="AQ115" s="50"/>
      <c r="AR115" s="50"/>
      <c r="AS115" s="50"/>
      <c r="AT115" s="50"/>
      <c r="AU115" s="50"/>
      <c r="AV115" s="50"/>
      <c r="AW115" s="50"/>
      <c r="AX115" s="50"/>
      <c r="AY115" s="50"/>
      <c r="AZ115" s="50"/>
      <c r="BA115" s="192"/>
      <c r="BB115" s="368"/>
      <c r="BC115" s="369"/>
    </row>
    <row r="116" spans="1:55" s="29" customFormat="1" ht="12.6" customHeight="1" x14ac:dyDescent="0.2">
      <c r="A116" s="370" t="s">
        <v>2897</v>
      </c>
      <c r="B116" s="375"/>
      <c r="C116" s="373">
        <v>10000129613</v>
      </c>
      <c r="D116" s="36" t="s">
        <v>151</v>
      </c>
      <c r="E116" s="270"/>
      <c r="F116" s="270"/>
      <c r="G116" s="270"/>
      <c r="H116" s="270"/>
      <c r="I116" s="271"/>
      <c r="J116" s="271"/>
      <c r="K116" s="271"/>
      <c r="L116" s="271"/>
      <c r="M116" s="58"/>
      <c r="N116" s="58"/>
      <c r="O116" s="58"/>
      <c r="P116" s="58"/>
      <c r="Q116" s="58"/>
      <c r="R116" s="58"/>
      <c r="S116" s="58"/>
      <c r="T116" s="58"/>
      <c r="U116" s="58"/>
      <c r="V116" s="58"/>
      <c r="W116" s="51" t="s">
        <v>152</v>
      </c>
      <c r="X116" s="50"/>
      <c r="Y116" s="50"/>
      <c r="Z116" s="51"/>
      <c r="AA116" s="51"/>
      <c r="AB116" s="51"/>
      <c r="AC116" s="198"/>
      <c r="AD116" s="51"/>
      <c r="AE116" s="50"/>
      <c r="AF116" s="50"/>
      <c r="AG116" s="51"/>
      <c r="AH116" s="51"/>
      <c r="AI116" s="51"/>
      <c r="AJ116" s="51"/>
      <c r="AK116" s="51"/>
      <c r="AL116" s="51"/>
      <c r="AM116" s="51"/>
      <c r="AN116" s="51"/>
      <c r="AO116" s="50"/>
      <c r="AP116" s="50"/>
      <c r="AQ116" s="50"/>
      <c r="AR116" s="50"/>
      <c r="AS116" s="50"/>
      <c r="AT116" s="50"/>
      <c r="AU116" s="50"/>
      <c r="AV116" s="50"/>
      <c r="AW116" s="50"/>
      <c r="AX116" s="50"/>
      <c r="AY116" s="50"/>
      <c r="AZ116" s="50"/>
      <c r="BA116" s="192">
        <v>1</v>
      </c>
      <c r="BB116" s="368" t="s">
        <v>153</v>
      </c>
      <c r="BC116" s="369"/>
    </row>
    <row r="117" spans="1:55" s="29" customFormat="1" ht="20.45" customHeight="1" x14ac:dyDescent="0.2">
      <c r="A117" s="371"/>
      <c r="B117" s="376"/>
      <c r="C117" s="374"/>
      <c r="D117" s="36" t="s">
        <v>154</v>
      </c>
      <c r="E117" s="270"/>
      <c r="F117" s="270"/>
      <c r="G117" s="270"/>
      <c r="H117" s="270"/>
      <c r="I117" s="271"/>
      <c r="J117" s="271"/>
      <c r="K117" s="271"/>
      <c r="L117" s="271"/>
      <c r="M117" s="58"/>
      <c r="N117" s="58"/>
      <c r="O117" s="58"/>
      <c r="P117" s="58"/>
      <c r="Q117" s="58"/>
      <c r="R117" s="58"/>
      <c r="S117" s="58"/>
      <c r="T117" s="58"/>
      <c r="U117" s="58"/>
      <c r="V117" s="58"/>
      <c r="W117" s="198"/>
      <c r="X117" s="50"/>
      <c r="Y117" s="51"/>
      <c r="Z117" s="51"/>
      <c r="AA117" s="51"/>
      <c r="AB117" s="51"/>
      <c r="AC117" s="198"/>
      <c r="AD117" s="57"/>
      <c r="AE117" s="50"/>
      <c r="AF117" s="51"/>
      <c r="AG117" s="51"/>
      <c r="AH117" s="51"/>
      <c r="AI117" s="51"/>
      <c r="AJ117" s="51"/>
      <c r="AK117" s="51"/>
      <c r="AL117" s="51"/>
      <c r="AM117" s="51"/>
      <c r="AN117" s="51"/>
      <c r="AO117" s="50"/>
      <c r="AP117" s="50"/>
      <c r="AQ117" s="50"/>
      <c r="AR117" s="50"/>
      <c r="AS117" s="50"/>
      <c r="AT117" s="50"/>
      <c r="AU117" s="50"/>
      <c r="AV117" s="50"/>
      <c r="AW117" s="50"/>
      <c r="AX117" s="50"/>
      <c r="AY117" s="50"/>
      <c r="AZ117" s="50"/>
      <c r="BA117" s="192"/>
      <c r="BB117" s="368"/>
      <c r="BC117" s="369"/>
    </row>
    <row r="118" spans="1:55" s="29" customFormat="1" x14ac:dyDescent="0.2">
      <c r="A118" s="370" t="s">
        <v>157</v>
      </c>
      <c r="B118" s="375"/>
      <c r="C118" s="373">
        <v>100001001</v>
      </c>
      <c r="D118" s="36" t="s">
        <v>151</v>
      </c>
      <c r="E118" s="270"/>
      <c r="F118" s="270"/>
      <c r="G118" s="270"/>
      <c r="H118" s="270"/>
      <c r="I118" s="271"/>
      <c r="J118" s="271"/>
      <c r="K118" s="271"/>
      <c r="L118" s="271"/>
      <c r="M118" s="58"/>
      <c r="N118" s="58"/>
      <c r="O118" s="58"/>
      <c r="P118" s="58"/>
      <c r="Q118" s="58"/>
      <c r="R118" s="58"/>
      <c r="S118" s="58"/>
      <c r="T118" s="58"/>
      <c r="U118" s="58"/>
      <c r="V118" s="58"/>
      <c r="W118" s="50"/>
      <c r="X118" s="51" t="s">
        <v>152</v>
      </c>
      <c r="Y118" s="51"/>
      <c r="Z118" s="51"/>
      <c r="AA118" s="51"/>
      <c r="AB118" s="51"/>
      <c r="AC118" s="50"/>
      <c r="AD118" s="51"/>
      <c r="AE118" s="50"/>
      <c r="AF118" s="51"/>
      <c r="AG118" s="51"/>
      <c r="AH118" s="51"/>
      <c r="AI118" s="51"/>
      <c r="AJ118" s="51"/>
      <c r="AK118" s="51"/>
      <c r="AL118" s="51"/>
      <c r="AM118" s="51"/>
      <c r="AN118" s="51"/>
      <c r="AO118" s="50"/>
      <c r="AP118" s="50"/>
      <c r="AQ118" s="50"/>
      <c r="AR118" s="50"/>
      <c r="AS118" s="50"/>
      <c r="AT118" s="50"/>
      <c r="AU118" s="50"/>
      <c r="AV118" s="50"/>
      <c r="AW118" s="50"/>
      <c r="AX118" s="50"/>
      <c r="AY118" s="50"/>
      <c r="AZ118" s="50"/>
      <c r="BA118" s="192">
        <v>1</v>
      </c>
      <c r="BB118" s="368" t="s">
        <v>153</v>
      </c>
      <c r="BC118" s="369"/>
    </row>
    <row r="119" spans="1:55" s="29" customFormat="1" ht="10.5" customHeight="1" x14ac:dyDescent="0.2">
      <c r="A119" s="371"/>
      <c r="B119" s="376"/>
      <c r="C119" s="374"/>
      <c r="D119" s="36" t="s">
        <v>154</v>
      </c>
      <c r="E119" s="270"/>
      <c r="F119" s="270"/>
      <c r="G119" s="270"/>
      <c r="H119" s="270"/>
      <c r="I119" s="271"/>
      <c r="J119" s="271"/>
      <c r="K119" s="271"/>
      <c r="L119" s="271"/>
      <c r="M119" s="58"/>
      <c r="N119" s="58"/>
      <c r="O119" s="58"/>
      <c r="P119" s="58"/>
      <c r="Q119" s="58"/>
      <c r="R119" s="58"/>
      <c r="S119" s="58"/>
      <c r="T119" s="58"/>
      <c r="U119" s="58"/>
      <c r="V119" s="58"/>
      <c r="W119" s="50"/>
      <c r="X119" s="51"/>
      <c r="Y119" s="51"/>
      <c r="Z119" s="51"/>
      <c r="AA119" s="51"/>
      <c r="AB119" s="51"/>
      <c r="AC119" s="50"/>
      <c r="AD119" s="51"/>
      <c r="AE119" s="50"/>
      <c r="AF119" s="51"/>
      <c r="AG119" s="51"/>
      <c r="AH119" s="51"/>
      <c r="AI119" s="51"/>
      <c r="AJ119" s="51"/>
      <c r="AK119" s="51"/>
      <c r="AL119" s="51"/>
      <c r="AM119" s="51"/>
      <c r="AN119" s="51"/>
      <c r="AO119" s="50"/>
      <c r="AP119" s="50"/>
      <c r="AQ119" s="50"/>
      <c r="AR119" s="50"/>
      <c r="AS119" s="50"/>
      <c r="AT119" s="50"/>
      <c r="AU119" s="50"/>
      <c r="AV119" s="50"/>
      <c r="AW119" s="50"/>
      <c r="AX119" s="50"/>
      <c r="AY119" s="50"/>
      <c r="AZ119" s="50"/>
      <c r="BA119" s="192"/>
      <c r="BB119" s="368"/>
      <c r="BC119" s="369"/>
    </row>
    <row r="120" spans="1:55" s="29" customFormat="1" ht="19.5" customHeight="1" x14ac:dyDescent="0.2">
      <c r="A120" s="379" t="s">
        <v>2853</v>
      </c>
      <c r="B120" s="375"/>
      <c r="C120" s="373">
        <v>230414615</v>
      </c>
      <c r="D120" s="36" t="s">
        <v>151</v>
      </c>
      <c r="E120" s="270"/>
      <c r="F120" s="270"/>
      <c r="G120" s="270"/>
      <c r="H120" s="270"/>
      <c r="I120" s="271"/>
      <c r="J120" s="271"/>
      <c r="K120" s="271"/>
      <c r="L120" s="271"/>
      <c r="M120" s="58"/>
      <c r="N120" s="58"/>
      <c r="O120" s="58"/>
      <c r="P120" s="58"/>
      <c r="Q120" s="58"/>
      <c r="R120" s="58"/>
      <c r="S120" s="58"/>
      <c r="T120" s="58"/>
      <c r="U120" s="58"/>
      <c r="V120" s="58"/>
      <c r="W120" s="50"/>
      <c r="X120" s="51" t="s">
        <v>152</v>
      </c>
      <c r="Y120" s="51"/>
      <c r="Z120" s="51"/>
      <c r="AA120" s="51"/>
      <c r="AB120" s="51"/>
      <c r="AC120" s="50"/>
      <c r="AD120" s="51"/>
      <c r="AE120" s="50"/>
      <c r="AF120" s="51"/>
      <c r="AG120" s="51"/>
      <c r="AH120" s="51"/>
      <c r="AI120" s="51"/>
      <c r="AJ120" s="51"/>
      <c r="AK120" s="51"/>
      <c r="AL120" s="51"/>
      <c r="AM120" s="51"/>
      <c r="AN120" s="51"/>
      <c r="AO120" s="50"/>
      <c r="AP120" s="50"/>
      <c r="AQ120" s="50"/>
      <c r="AR120" s="50"/>
      <c r="AS120" s="50"/>
      <c r="AT120" s="50"/>
      <c r="AU120" s="50"/>
      <c r="AV120" s="50"/>
      <c r="AW120" s="50"/>
      <c r="AX120" s="50"/>
      <c r="AY120" s="50"/>
      <c r="AZ120" s="50"/>
      <c r="BA120" s="192">
        <v>1</v>
      </c>
      <c r="BB120" s="368" t="s">
        <v>153</v>
      </c>
      <c r="BC120" s="369"/>
    </row>
    <row r="121" spans="1:55" s="29" customFormat="1" x14ac:dyDescent="0.2">
      <c r="A121" s="377"/>
      <c r="B121" s="376"/>
      <c r="C121" s="374"/>
      <c r="D121" s="36" t="s">
        <v>154</v>
      </c>
      <c r="E121" s="270"/>
      <c r="F121" s="270"/>
      <c r="G121" s="270"/>
      <c r="H121" s="270"/>
      <c r="I121" s="271"/>
      <c r="J121" s="271"/>
      <c r="K121" s="271"/>
      <c r="L121" s="271"/>
      <c r="M121" s="58"/>
      <c r="N121" s="58"/>
      <c r="O121" s="58"/>
      <c r="P121" s="58"/>
      <c r="Q121" s="58"/>
      <c r="R121" s="58"/>
      <c r="S121" s="58"/>
      <c r="T121" s="58"/>
      <c r="U121" s="58"/>
      <c r="V121" s="58"/>
      <c r="W121" s="50"/>
      <c r="X121" s="51"/>
      <c r="Y121" s="51"/>
      <c r="Z121" s="51"/>
      <c r="AA121" s="51"/>
      <c r="AB121" s="51"/>
      <c r="AC121" s="50"/>
      <c r="AD121" s="51"/>
      <c r="AE121" s="50"/>
      <c r="AF121" s="51"/>
      <c r="AG121" s="51"/>
      <c r="AH121" s="51"/>
      <c r="AI121" s="51"/>
      <c r="AJ121" s="51"/>
      <c r="AK121" s="51"/>
      <c r="AL121" s="51"/>
      <c r="AM121" s="51"/>
      <c r="AN121" s="51"/>
      <c r="AO121" s="50"/>
      <c r="AP121" s="50"/>
      <c r="AQ121" s="50"/>
      <c r="AR121" s="50"/>
      <c r="AS121" s="50"/>
      <c r="AT121" s="50"/>
      <c r="AU121" s="50"/>
      <c r="AV121" s="50"/>
      <c r="AW121" s="50"/>
      <c r="AX121" s="50"/>
      <c r="AY121" s="50"/>
      <c r="AZ121" s="50"/>
      <c r="BA121" s="192"/>
      <c r="BB121" s="368"/>
      <c r="BC121" s="369"/>
    </row>
    <row r="122" spans="1:55" s="29" customFormat="1" ht="15.75" customHeight="1" x14ac:dyDescent="0.2">
      <c r="A122" s="379" t="s">
        <v>2898</v>
      </c>
      <c r="B122" s="375"/>
      <c r="C122" s="373">
        <v>100001005</v>
      </c>
      <c r="D122" s="36" t="s">
        <v>151</v>
      </c>
      <c r="E122" s="270"/>
      <c r="F122" s="270"/>
      <c r="G122" s="270"/>
      <c r="H122" s="270"/>
      <c r="I122" s="271"/>
      <c r="J122" s="271"/>
      <c r="K122" s="271"/>
      <c r="L122" s="271"/>
      <c r="M122" s="58"/>
      <c r="N122" s="58"/>
      <c r="O122" s="58"/>
      <c r="P122" s="58"/>
      <c r="Q122" s="58"/>
      <c r="R122" s="58"/>
      <c r="S122" s="58"/>
      <c r="T122" s="58"/>
      <c r="U122" s="58"/>
      <c r="V122" s="58"/>
      <c r="W122" s="50"/>
      <c r="X122" s="175" t="s">
        <v>161</v>
      </c>
      <c r="Y122" s="51"/>
      <c r="Z122" s="51"/>
      <c r="AA122" s="51"/>
      <c r="AB122" s="51"/>
      <c r="AC122" s="50"/>
      <c r="AD122" s="51"/>
      <c r="AE122" s="50"/>
      <c r="AF122" s="51"/>
      <c r="AG122" s="51"/>
      <c r="AH122" s="51"/>
      <c r="AI122" s="51"/>
      <c r="AJ122" s="51"/>
      <c r="AK122" s="51"/>
      <c r="AL122" s="51"/>
      <c r="AM122" s="51"/>
      <c r="AN122" s="51"/>
      <c r="AO122" s="50"/>
      <c r="AP122" s="50"/>
      <c r="AQ122" s="50"/>
      <c r="AR122" s="50"/>
      <c r="AS122" s="50"/>
      <c r="AT122" s="50"/>
      <c r="AU122" s="50"/>
      <c r="AV122" s="50"/>
      <c r="AW122" s="50"/>
      <c r="AX122" s="50"/>
      <c r="AY122" s="50"/>
      <c r="AZ122" s="50"/>
      <c r="BA122" s="192">
        <v>1</v>
      </c>
      <c r="BB122" s="368" t="s">
        <v>153</v>
      </c>
      <c r="BC122" s="369"/>
    </row>
    <row r="123" spans="1:55" s="29" customFormat="1" ht="15.75" customHeight="1" x14ac:dyDescent="0.2">
      <c r="A123" s="379"/>
      <c r="B123" s="376"/>
      <c r="C123" s="374"/>
      <c r="D123" s="36" t="s">
        <v>154</v>
      </c>
      <c r="E123" s="270"/>
      <c r="F123" s="270"/>
      <c r="G123" s="270"/>
      <c r="H123" s="270"/>
      <c r="I123" s="271"/>
      <c r="J123" s="271"/>
      <c r="K123" s="271"/>
      <c r="L123" s="271"/>
      <c r="M123" s="58"/>
      <c r="N123" s="58"/>
      <c r="O123" s="58"/>
      <c r="P123" s="58"/>
      <c r="Q123" s="58"/>
      <c r="R123" s="58"/>
      <c r="S123" s="58"/>
      <c r="T123" s="58"/>
      <c r="U123" s="58"/>
      <c r="V123" s="58"/>
      <c r="W123" s="50"/>
      <c r="X123" s="175"/>
      <c r="Y123" s="51"/>
      <c r="Z123" s="51"/>
      <c r="AA123" s="51"/>
      <c r="AB123" s="51"/>
      <c r="AC123" s="50"/>
      <c r="AD123" s="51"/>
      <c r="AE123" s="50"/>
      <c r="AF123" s="51"/>
      <c r="AG123" s="51"/>
      <c r="AH123" s="51"/>
      <c r="AI123" s="51"/>
      <c r="AJ123" s="51"/>
      <c r="AK123" s="51"/>
      <c r="AL123" s="51"/>
      <c r="AM123" s="51"/>
      <c r="AN123" s="51"/>
      <c r="AO123" s="50"/>
      <c r="AP123" s="50"/>
      <c r="AQ123" s="50"/>
      <c r="AR123" s="50"/>
      <c r="AS123" s="50"/>
      <c r="AT123" s="50"/>
      <c r="AU123" s="50"/>
      <c r="AV123" s="50"/>
      <c r="AW123" s="50"/>
      <c r="AX123" s="50"/>
      <c r="AY123" s="50"/>
      <c r="AZ123" s="50"/>
      <c r="BA123" s="192"/>
      <c r="BB123" s="368"/>
      <c r="BC123" s="369"/>
    </row>
    <row r="124" spans="1:55" s="29" customFormat="1" ht="15.75" customHeight="1" x14ac:dyDescent="0.2">
      <c r="A124" s="377" t="s">
        <v>2899</v>
      </c>
      <c r="B124" s="375"/>
      <c r="C124" s="373">
        <v>100000637</v>
      </c>
      <c r="D124" s="36" t="s">
        <v>151</v>
      </c>
      <c r="E124" s="270"/>
      <c r="F124" s="270"/>
      <c r="G124" s="270"/>
      <c r="H124" s="270"/>
      <c r="I124" s="271"/>
      <c r="J124" s="271"/>
      <c r="K124" s="271"/>
      <c r="L124" s="271"/>
      <c r="M124" s="58"/>
      <c r="N124" s="58"/>
      <c r="O124" s="58"/>
      <c r="P124" s="58"/>
      <c r="Q124" s="58"/>
      <c r="R124" s="58"/>
      <c r="S124" s="58"/>
      <c r="T124" s="58"/>
      <c r="U124" s="58"/>
      <c r="V124" s="58"/>
      <c r="W124" s="50"/>
      <c r="X124" s="175" t="s">
        <v>161</v>
      </c>
      <c r="Y124" s="51"/>
      <c r="Z124" s="51"/>
      <c r="AA124" s="51"/>
      <c r="AB124" s="51"/>
      <c r="AC124" s="50"/>
      <c r="AD124" s="51"/>
      <c r="AE124" s="50"/>
      <c r="AF124" s="51"/>
      <c r="AG124" s="51"/>
      <c r="AH124" s="51"/>
      <c r="AI124" s="51"/>
      <c r="AJ124" s="51"/>
      <c r="AK124" s="51"/>
      <c r="AL124" s="51"/>
      <c r="AM124" s="51"/>
      <c r="AN124" s="51"/>
      <c r="AO124" s="50"/>
      <c r="AP124" s="50"/>
      <c r="AQ124" s="50"/>
      <c r="AR124" s="50"/>
      <c r="AS124" s="50"/>
      <c r="AT124" s="50"/>
      <c r="AU124" s="50"/>
      <c r="AV124" s="50"/>
      <c r="AW124" s="50"/>
      <c r="AX124" s="50"/>
      <c r="AY124" s="50"/>
      <c r="AZ124" s="50"/>
      <c r="BA124" s="192">
        <v>1</v>
      </c>
      <c r="BB124" s="368" t="s">
        <v>153</v>
      </c>
      <c r="BC124" s="369"/>
    </row>
    <row r="125" spans="1:55" s="29" customFormat="1" x14ac:dyDescent="0.2">
      <c r="A125" s="378"/>
      <c r="B125" s="376"/>
      <c r="C125" s="374"/>
      <c r="D125" s="36" t="s">
        <v>154</v>
      </c>
      <c r="E125" s="270"/>
      <c r="F125" s="270"/>
      <c r="G125" s="270"/>
      <c r="H125" s="270"/>
      <c r="I125" s="271"/>
      <c r="J125" s="271"/>
      <c r="K125" s="271"/>
      <c r="L125" s="271"/>
      <c r="M125" s="58"/>
      <c r="N125" s="58"/>
      <c r="O125" s="58"/>
      <c r="P125" s="58"/>
      <c r="Q125" s="58"/>
      <c r="R125" s="58"/>
      <c r="S125" s="58"/>
      <c r="T125" s="58"/>
      <c r="U125" s="58"/>
      <c r="V125" s="58"/>
      <c r="W125" s="50"/>
      <c r="X125" s="175"/>
      <c r="Y125" s="51"/>
      <c r="Z125" s="51"/>
      <c r="AA125" s="51"/>
      <c r="AB125" s="51"/>
      <c r="AC125" s="50"/>
      <c r="AD125" s="51"/>
      <c r="AE125" s="50"/>
      <c r="AF125" s="51"/>
      <c r="AG125" s="51"/>
      <c r="AH125" s="51"/>
      <c r="AI125" s="51"/>
      <c r="AJ125" s="51"/>
      <c r="AK125" s="51"/>
      <c r="AL125" s="51"/>
      <c r="AM125" s="51"/>
      <c r="AN125" s="51"/>
      <c r="AO125" s="50"/>
      <c r="AP125" s="50"/>
      <c r="AQ125" s="50"/>
      <c r="AR125" s="50"/>
      <c r="AS125" s="50"/>
      <c r="AT125" s="50"/>
      <c r="AU125" s="50"/>
      <c r="AV125" s="50"/>
      <c r="AW125" s="50"/>
      <c r="AX125" s="50"/>
      <c r="AY125" s="50"/>
      <c r="AZ125" s="50"/>
      <c r="BA125" s="192"/>
      <c r="BB125" s="368"/>
      <c r="BC125" s="369"/>
    </row>
    <row r="126" spans="1:55" s="29" customFormat="1" x14ac:dyDescent="0.2">
      <c r="A126" s="379" t="s">
        <v>2900</v>
      </c>
      <c r="B126" s="367"/>
      <c r="C126" s="367">
        <v>230414613</v>
      </c>
      <c r="D126" s="36" t="s">
        <v>151</v>
      </c>
      <c r="E126" s="270"/>
      <c r="F126" s="270"/>
      <c r="G126" s="270"/>
      <c r="H126" s="270"/>
      <c r="I126" s="271"/>
      <c r="J126" s="271"/>
      <c r="K126" s="271"/>
      <c r="L126" s="271"/>
      <c r="M126" s="58"/>
      <c r="N126" s="58"/>
      <c r="O126" s="58"/>
      <c r="P126" s="58"/>
      <c r="Q126" s="58"/>
      <c r="R126" s="58"/>
      <c r="S126" s="58"/>
      <c r="T126" s="58"/>
      <c r="U126" s="58"/>
      <c r="V126" s="58"/>
      <c r="W126" s="50"/>
      <c r="X126" s="175" t="s">
        <v>161</v>
      </c>
      <c r="Y126" s="51"/>
      <c r="Z126" s="51"/>
      <c r="AA126" s="51"/>
      <c r="AB126" s="51"/>
      <c r="AC126" s="50"/>
      <c r="AD126" s="51"/>
      <c r="AE126" s="50"/>
      <c r="AF126" s="51"/>
      <c r="AG126" s="51"/>
      <c r="AH126" s="51"/>
      <c r="AI126" s="51"/>
      <c r="AJ126" s="51"/>
      <c r="AK126" s="51"/>
      <c r="AL126" s="51"/>
      <c r="AM126" s="51"/>
      <c r="AN126" s="56"/>
      <c r="AO126" s="271"/>
      <c r="AP126" s="50"/>
      <c r="AQ126" s="50"/>
      <c r="AR126" s="50"/>
      <c r="AS126" s="50"/>
      <c r="AT126" s="50"/>
      <c r="AU126" s="50"/>
      <c r="AV126" s="50"/>
      <c r="AW126" s="50"/>
      <c r="AX126" s="50"/>
      <c r="AY126" s="50"/>
      <c r="AZ126" s="50"/>
      <c r="BA126" s="192">
        <v>1</v>
      </c>
      <c r="BB126" s="368" t="s">
        <v>153</v>
      </c>
      <c r="BC126" s="369"/>
    </row>
    <row r="127" spans="1:55" s="29" customFormat="1" x14ac:dyDescent="0.2">
      <c r="A127" s="379"/>
      <c r="B127" s="367"/>
      <c r="C127" s="367"/>
      <c r="D127" s="36" t="s">
        <v>154</v>
      </c>
      <c r="E127" s="270"/>
      <c r="F127" s="270"/>
      <c r="G127" s="270"/>
      <c r="H127" s="270"/>
      <c r="I127" s="271"/>
      <c r="J127" s="271"/>
      <c r="K127" s="271"/>
      <c r="L127" s="271"/>
      <c r="M127" s="58"/>
      <c r="N127" s="58"/>
      <c r="O127" s="58"/>
      <c r="P127" s="58"/>
      <c r="Q127" s="58"/>
      <c r="R127" s="58"/>
      <c r="S127" s="58"/>
      <c r="T127" s="58"/>
      <c r="U127" s="58"/>
      <c r="V127" s="58"/>
      <c r="W127" s="50"/>
      <c r="X127" s="50"/>
      <c r="Y127" s="50"/>
      <c r="Z127" s="51"/>
      <c r="AA127" s="51"/>
      <c r="AB127" s="51"/>
      <c r="AC127" s="50"/>
      <c r="AD127" s="51"/>
      <c r="AE127" s="50"/>
      <c r="AF127" s="50"/>
      <c r="AG127" s="51"/>
      <c r="AH127" s="51"/>
      <c r="AI127" s="51"/>
      <c r="AJ127" s="51"/>
      <c r="AK127" s="51"/>
      <c r="AL127" s="51"/>
      <c r="AM127" s="51"/>
      <c r="AN127" s="51"/>
      <c r="AO127" s="50"/>
      <c r="AP127" s="50"/>
      <c r="AQ127" s="50"/>
      <c r="AR127" s="50"/>
      <c r="AS127" s="50"/>
      <c r="AT127" s="50"/>
      <c r="AU127" s="50"/>
      <c r="AV127" s="50"/>
      <c r="AW127" s="50"/>
      <c r="AX127" s="50"/>
      <c r="AY127" s="50"/>
      <c r="AZ127" s="50"/>
      <c r="BA127" s="192"/>
      <c r="BB127" s="368"/>
      <c r="BC127" s="369"/>
    </row>
    <row r="128" spans="1:55" s="29" customFormat="1" ht="13.9" customHeight="1" x14ac:dyDescent="0.2">
      <c r="A128" s="366" t="s">
        <v>2901</v>
      </c>
      <c r="B128" s="367"/>
      <c r="C128" s="367">
        <v>10000129609</v>
      </c>
      <c r="D128" s="36" t="s">
        <v>151</v>
      </c>
      <c r="E128" s="267"/>
      <c r="F128" s="267"/>
      <c r="G128" s="267"/>
      <c r="H128" s="267"/>
      <c r="I128" s="198"/>
      <c r="J128" s="198"/>
      <c r="K128" s="198"/>
      <c r="L128" s="198"/>
      <c r="M128" s="57"/>
      <c r="N128" s="57"/>
      <c r="O128" s="57"/>
      <c r="P128" s="57"/>
      <c r="Q128" s="57"/>
      <c r="R128" s="57"/>
      <c r="S128" s="57"/>
      <c r="T128" s="57"/>
      <c r="U128" s="57"/>
      <c r="V128" s="57"/>
      <c r="W128" s="198"/>
      <c r="X128" s="51" t="s">
        <v>152</v>
      </c>
      <c r="Y128" s="51"/>
      <c r="Z128" s="57"/>
      <c r="AA128" s="57"/>
      <c r="AB128" s="57"/>
      <c r="AC128" s="198"/>
      <c r="AD128" s="57"/>
      <c r="AE128" s="198"/>
      <c r="AF128" s="51"/>
      <c r="AG128" s="51"/>
      <c r="AH128" s="51"/>
      <c r="AI128" s="51"/>
      <c r="AJ128" s="51"/>
      <c r="AK128" s="57"/>
      <c r="AL128" s="57"/>
      <c r="AM128" s="57"/>
      <c r="AN128" s="57"/>
      <c r="AO128" s="198"/>
      <c r="AP128" s="198"/>
      <c r="AQ128" s="198"/>
      <c r="AR128" s="198"/>
      <c r="AS128" s="198"/>
      <c r="AT128" s="198"/>
      <c r="AU128" s="198"/>
      <c r="AV128" s="198"/>
      <c r="AW128" s="198"/>
      <c r="AX128" s="198"/>
      <c r="AY128" s="198"/>
      <c r="AZ128" s="198"/>
      <c r="BA128" s="192">
        <v>1</v>
      </c>
      <c r="BB128" s="368" t="s">
        <v>153</v>
      </c>
      <c r="BC128" s="369"/>
    </row>
    <row r="129" spans="1:55" s="29" customFormat="1" x14ac:dyDescent="0.2">
      <c r="A129" s="366"/>
      <c r="B129" s="367"/>
      <c r="C129" s="367"/>
      <c r="D129" s="36" t="s">
        <v>154</v>
      </c>
      <c r="E129" s="267"/>
      <c r="F129" s="267"/>
      <c r="G129" s="267"/>
      <c r="H129" s="267"/>
      <c r="I129" s="198"/>
      <c r="J129" s="198"/>
      <c r="K129" s="198"/>
      <c r="L129" s="198"/>
      <c r="M129" s="57"/>
      <c r="N129" s="57"/>
      <c r="O129" s="57"/>
      <c r="P129" s="57"/>
      <c r="Q129" s="57"/>
      <c r="R129" s="57"/>
      <c r="S129" s="57"/>
      <c r="T129" s="57"/>
      <c r="U129" s="57"/>
      <c r="V129" s="57"/>
      <c r="W129" s="198"/>
      <c r="X129" s="198"/>
      <c r="Y129" s="198"/>
      <c r="Z129" s="57"/>
      <c r="AA129" s="57"/>
      <c r="AB129" s="57"/>
      <c r="AC129" s="198"/>
      <c r="AD129" s="57"/>
      <c r="AE129" s="198"/>
      <c r="AF129" s="198"/>
      <c r="AG129" s="51"/>
      <c r="AH129" s="51"/>
      <c r="AI129" s="51"/>
      <c r="AJ129" s="51"/>
      <c r="AK129" s="57"/>
      <c r="AL129" s="57"/>
      <c r="AM129" s="57"/>
      <c r="AN129" s="57"/>
      <c r="AO129" s="198"/>
      <c r="AP129" s="198"/>
      <c r="AQ129" s="198"/>
      <c r="AR129" s="198"/>
      <c r="AS129" s="198"/>
      <c r="AT129" s="198"/>
      <c r="AU129" s="198"/>
      <c r="AV129" s="198"/>
      <c r="AW129" s="198"/>
      <c r="AX129" s="198"/>
      <c r="AY129" s="198"/>
      <c r="AZ129" s="198"/>
      <c r="BA129" s="192"/>
      <c r="BB129" s="368"/>
      <c r="BC129" s="369"/>
    </row>
    <row r="130" spans="1:55" s="29" customFormat="1" ht="15" customHeight="1" x14ac:dyDescent="0.2">
      <c r="A130" s="366" t="s">
        <v>2902</v>
      </c>
      <c r="B130" s="367"/>
      <c r="C130" s="402" t="s">
        <v>164</v>
      </c>
      <c r="D130" s="36" t="s">
        <v>151</v>
      </c>
      <c r="E130" s="267"/>
      <c r="F130" s="267"/>
      <c r="G130" s="267"/>
      <c r="H130" s="267"/>
      <c r="I130" s="198"/>
      <c r="J130" s="198"/>
      <c r="K130" s="198"/>
      <c r="L130" s="198"/>
      <c r="M130" s="57"/>
      <c r="N130" s="57"/>
      <c r="O130" s="57"/>
      <c r="P130" s="57"/>
      <c r="Q130" s="57"/>
      <c r="R130" s="57"/>
      <c r="S130" s="57"/>
      <c r="T130" s="57"/>
      <c r="U130" s="57"/>
      <c r="V130" s="57"/>
      <c r="W130" s="198"/>
      <c r="X130" s="51" t="s">
        <v>152</v>
      </c>
      <c r="Y130" s="51"/>
      <c r="Z130" s="57"/>
      <c r="AA130" s="57"/>
      <c r="AB130" s="57"/>
      <c r="AC130" s="198"/>
      <c r="AD130" s="57"/>
      <c r="AE130" s="198"/>
      <c r="AF130" s="51"/>
      <c r="AG130" s="51"/>
      <c r="AH130" s="51"/>
      <c r="AI130" s="51"/>
      <c r="AJ130" s="51"/>
      <c r="AK130" s="57"/>
      <c r="AL130" s="57"/>
      <c r="AM130" s="57"/>
      <c r="AN130" s="57"/>
      <c r="AO130" s="198"/>
      <c r="AP130" s="198"/>
      <c r="AQ130" s="198"/>
      <c r="AR130" s="198"/>
      <c r="AS130" s="198"/>
      <c r="AT130" s="198"/>
      <c r="AU130" s="198"/>
      <c r="AV130" s="198"/>
      <c r="AW130" s="198"/>
      <c r="AX130" s="198"/>
      <c r="AY130" s="198"/>
      <c r="AZ130" s="198"/>
      <c r="BA130" s="192">
        <v>1</v>
      </c>
      <c r="BB130" s="368" t="s">
        <v>153</v>
      </c>
      <c r="BC130" s="369"/>
    </row>
    <row r="131" spans="1:55" s="29" customFormat="1" ht="15" customHeight="1" x14ac:dyDescent="0.2">
      <c r="A131" s="366"/>
      <c r="B131" s="367"/>
      <c r="C131" s="402"/>
      <c r="D131" s="36" t="s">
        <v>154</v>
      </c>
      <c r="E131" s="267"/>
      <c r="F131" s="267"/>
      <c r="G131" s="267"/>
      <c r="H131" s="267"/>
      <c r="I131" s="198"/>
      <c r="J131" s="198"/>
      <c r="K131" s="198"/>
      <c r="L131" s="198"/>
      <c r="M131" s="57"/>
      <c r="N131" s="57"/>
      <c r="O131" s="57"/>
      <c r="P131" s="57"/>
      <c r="Q131" s="57"/>
      <c r="R131" s="57"/>
      <c r="S131" s="57"/>
      <c r="T131" s="57"/>
      <c r="U131" s="57"/>
      <c r="V131" s="57"/>
      <c r="W131" s="198"/>
      <c r="X131" s="198"/>
      <c r="Y131" s="198"/>
      <c r="Z131" s="57"/>
      <c r="AA131" s="57"/>
      <c r="AB131" s="57"/>
      <c r="AC131" s="198"/>
      <c r="AD131" s="57"/>
      <c r="AE131" s="198"/>
      <c r="AF131" s="198"/>
      <c r="AG131" s="51"/>
      <c r="AH131" s="51"/>
      <c r="AI131" s="51"/>
      <c r="AJ131" s="51"/>
      <c r="AK131" s="57"/>
      <c r="AL131" s="57"/>
      <c r="AM131" s="57"/>
      <c r="AN131" s="57"/>
      <c r="AO131" s="198"/>
      <c r="AP131" s="198"/>
      <c r="AQ131" s="198"/>
      <c r="AR131" s="198"/>
      <c r="AS131" s="198"/>
      <c r="AT131" s="198"/>
      <c r="AU131" s="198"/>
      <c r="AV131" s="198"/>
      <c r="AW131" s="198"/>
      <c r="AX131" s="198"/>
      <c r="AY131" s="198"/>
      <c r="AZ131" s="198"/>
      <c r="BA131" s="192"/>
      <c r="BB131" s="368"/>
      <c r="BC131" s="369"/>
    </row>
    <row r="132" spans="1:55" s="29" customFormat="1" ht="15" customHeight="1" x14ac:dyDescent="0.2">
      <c r="A132" s="370" t="s">
        <v>2903</v>
      </c>
      <c r="B132" s="367"/>
      <c r="C132" s="367">
        <v>100000296</v>
      </c>
      <c r="D132" s="36" t="s">
        <v>151</v>
      </c>
      <c r="E132" s="267"/>
      <c r="F132" s="267"/>
      <c r="G132" s="267"/>
      <c r="H132" s="267"/>
      <c r="I132" s="198"/>
      <c r="J132" s="198"/>
      <c r="K132" s="198"/>
      <c r="L132" s="198"/>
      <c r="M132" s="57"/>
      <c r="N132" s="57"/>
      <c r="O132" s="57"/>
      <c r="P132" s="57"/>
      <c r="Q132" s="57"/>
      <c r="R132" s="51"/>
      <c r="S132" s="51"/>
      <c r="T132" s="51"/>
      <c r="U132" s="51"/>
      <c r="V132" s="51"/>
      <c r="W132" s="50"/>
      <c r="X132" s="51" t="s">
        <v>152</v>
      </c>
      <c r="Y132" s="51"/>
      <c r="Z132" s="51"/>
      <c r="AA132" s="51"/>
      <c r="AB132" s="51"/>
      <c r="AC132" s="50"/>
      <c r="AD132" s="51"/>
      <c r="AE132" s="50"/>
      <c r="AF132" s="51"/>
      <c r="AG132" s="51"/>
      <c r="AH132" s="51"/>
      <c r="AI132" s="51"/>
      <c r="AJ132" s="51"/>
      <c r="AK132" s="57"/>
      <c r="AL132" s="57"/>
      <c r="AM132" s="57"/>
      <c r="AN132" s="57"/>
      <c r="AO132" s="198"/>
      <c r="AP132" s="198"/>
      <c r="AQ132" s="198"/>
      <c r="AR132" s="198"/>
      <c r="AS132" s="198"/>
      <c r="AT132" s="198"/>
      <c r="AU132" s="198"/>
      <c r="AV132" s="198"/>
      <c r="AW132" s="198"/>
      <c r="AX132" s="198"/>
      <c r="AY132" s="198"/>
      <c r="AZ132" s="198"/>
      <c r="BA132" s="192">
        <v>1</v>
      </c>
      <c r="BB132" s="368" t="s">
        <v>153</v>
      </c>
      <c r="BC132" s="369"/>
    </row>
    <row r="133" spans="1:55" s="29" customFormat="1" ht="15" customHeight="1" x14ac:dyDescent="0.2">
      <c r="A133" s="371"/>
      <c r="B133" s="367"/>
      <c r="C133" s="367"/>
      <c r="D133" s="36" t="s">
        <v>154</v>
      </c>
      <c r="E133" s="267"/>
      <c r="F133" s="267"/>
      <c r="G133" s="267"/>
      <c r="H133" s="267"/>
      <c r="I133" s="198"/>
      <c r="J133" s="198"/>
      <c r="K133" s="198"/>
      <c r="L133" s="198"/>
      <c r="M133" s="57"/>
      <c r="N133" s="57"/>
      <c r="O133" s="57"/>
      <c r="P133" s="57"/>
      <c r="Q133" s="57"/>
      <c r="R133" s="51"/>
      <c r="S133" s="51"/>
      <c r="T133" s="51"/>
      <c r="U133" s="51"/>
      <c r="V133" s="51"/>
      <c r="W133" s="50"/>
      <c r="X133" s="50"/>
      <c r="Y133" s="50"/>
      <c r="Z133" s="51"/>
      <c r="AA133" s="51"/>
      <c r="AB133" s="51"/>
      <c r="AC133" s="50"/>
      <c r="AD133" s="51"/>
      <c r="AE133" s="50"/>
      <c r="AF133" s="50"/>
      <c r="AG133" s="51"/>
      <c r="AH133" s="51"/>
      <c r="AI133" s="51"/>
      <c r="AJ133" s="51"/>
      <c r="AK133" s="57"/>
      <c r="AL133" s="57"/>
      <c r="AM133" s="57"/>
      <c r="AN133" s="57"/>
      <c r="AO133" s="198"/>
      <c r="AP133" s="198"/>
      <c r="AQ133" s="198"/>
      <c r="AR133" s="198"/>
      <c r="AS133" s="198"/>
      <c r="AT133" s="198"/>
      <c r="AU133" s="198"/>
      <c r="AV133" s="198"/>
      <c r="AW133" s="198"/>
      <c r="AX133" s="198"/>
      <c r="AY133" s="198"/>
      <c r="AZ133" s="198"/>
      <c r="BA133" s="192"/>
      <c r="BB133" s="368"/>
      <c r="BC133" s="369"/>
    </row>
    <row r="134" spans="1:55" s="29" customFormat="1" ht="15" customHeight="1" x14ac:dyDescent="0.2">
      <c r="A134" s="370" t="s">
        <v>2904</v>
      </c>
      <c r="B134" s="373"/>
      <c r="C134" s="367">
        <v>100018615</v>
      </c>
      <c r="D134" s="36" t="s">
        <v>151</v>
      </c>
      <c r="E134" s="267"/>
      <c r="F134" s="267"/>
      <c r="G134" s="267"/>
      <c r="H134" s="267"/>
      <c r="I134" s="198"/>
      <c r="J134" s="198"/>
      <c r="K134" s="198"/>
      <c r="L134" s="198"/>
      <c r="M134" s="57"/>
      <c r="N134" s="57"/>
      <c r="O134" s="57"/>
      <c r="P134" s="57"/>
      <c r="Q134" s="57"/>
      <c r="R134" s="51"/>
      <c r="S134" s="51"/>
      <c r="T134" s="51"/>
      <c r="U134" s="51"/>
      <c r="V134" s="51"/>
      <c r="W134" s="50"/>
      <c r="X134" s="51" t="s">
        <v>152</v>
      </c>
      <c r="Y134" s="51"/>
      <c r="Z134" s="51"/>
      <c r="AA134" s="51"/>
      <c r="AB134" s="51"/>
      <c r="AC134" s="50"/>
      <c r="AD134" s="51"/>
      <c r="AE134" s="50"/>
      <c r="AF134" s="51"/>
      <c r="AG134" s="51"/>
      <c r="AH134" s="51"/>
      <c r="AI134" s="51"/>
      <c r="AJ134" s="51"/>
      <c r="AK134" s="57"/>
      <c r="AL134" s="57"/>
      <c r="AM134" s="57"/>
      <c r="AN134" s="57"/>
      <c r="AO134" s="198"/>
      <c r="AP134" s="198"/>
      <c r="AQ134" s="198"/>
      <c r="AR134" s="198"/>
      <c r="AS134" s="198"/>
      <c r="AT134" s="198"/>
      <c r="AU134" s="198"/>
      <c r="AV134" s="198"/>
      <c r="AW134" s="198"/>
      <c r="AX134" s="198"/>
      <c r="AY134" s="198"/>
      <c r="AZ134" s="198"/>
      <c r="BA134" s="192">
        <v>1</v>
      </c>
      <c r="BB134" s="368" t="s">
        <v>153</v>
      </c>
      <c r="BC134" s="369"/>
    </row>
    <row r="135" spans="1:55" s="29" customFormat="1" ht="15" customHeight="1" x14ac:dyDescent="0.2">
      <c r="A135" s="371"/>
      <c r="B135" s="374"/>
      <c r="C135" s="367"/>
      <c r="D135" s="36" t="s">
        <v>154</v>
      </c>
      <c r="E135" s="267"/>
      <c r="F135" s="267"/>
      <c r="G135" s="267"/>
      <c r="H135" s="267"/>
      <c r="I135" s="198"/>
      <c r="J135" s="198"/>
      <c r="K135" s="198"/>
      <c r="L135" s="198"/>
      <c r="M135" s="57"/>
      <c r="N135" s="57"/>
      <c r="O135" s="57"/>
      <c r="P135" s="57"/>
      <c r="Q135" s="57"/>
      <c r="R135" s="51"/>
      <c r="S135" s="51"/>
      <c r="T135" s="51"/>
      <c r="U135" s="51"/>
      <c r="V135" s="51"/>
      <c r="W135" s="50"/>
      <c r="X135" s="50"/>
      <c r="Y135" s="50"/>
      <c r="Z135" s="51"/>
      <c r="AA135" s="51"/>
      <c r="AB135" s="51"/>
      <c r="AC135" s="50"/>
      <c r="AD135" s="51"/>
      <c r="AE135" s="50"/>
      <c r="AF135" s="50"/>
      <c r="AG135" s="51"/>
      <c r="AH135" s="51"/>
      <c r="AI135" s="51"/>
      <c r="AJ135" s="51"/>
      <c r="AK135" s="57"/>
      <c r="AL135" s="57"/>
      <c r="AM135" s="57"/>
      <c r="AN135" s="57"/>
      <c r="AO135" s="198"/>
      <c r="AP135" s="198"/>
      <c r="AQ135" s="198"/>
      <c r="AR135" s="198"/>
      <c r="AS135" s="198"/>
      <c r="AT135" s="198"/>
      <c r="AU135" s="198"/>
      <c r="AV135" s="198"/>
      <c r="AW135" s="198"/>
      <c r="AX135" s="198"/>
      <c r="AY135" s="198"/>
      <c r="AZ135" s="198"/>
      <c r="BA135" s="192"/>
      <c r="BB135" s="190"/>
      <c r="BC135" s="168"/>
    </row>
    <row r="136" spans="1:55" s="29" customFormat="1" ht="15" customHeight="1" x14ac:dyDescent="0.2">
      <c r="A136" s="370" t="s">
        <v>159</v>
      </c>
      <c r="B136" s="367"/>
      <c r="C136" s="367">
        <v>100000296</v>
      </c>
      <c r="D136" s="36" t="s">
        <v>151</v>
      </c>
      <c r="E136" s="267"/>
      <c r="F136" s="267"/>
      <c r="G136" s="267"/>
      <c r="H136" s="267"/>
      <c r="I136" s="198"/>
      <c r="J136" s="198"/>
      <c r="K136" s="198"/>
      <c r="L136" s="198"/>
      <c r="M136" s="57"/>
      <c r="N136" s="57"/>
      <c r="O136" s="57"/>
      <c r="P136" s="57"/>
      <c r="Q136" s="57"/>
      <c r="R136" s="51"/>
      <c r="S136" s="51"/>
      <c r="T136" s="51"/>
      <c r="U136" s="51"/>
      <c r="V136" s="51"/>
      <c r="W136" s="50"/>
      <c r="X136" s="51" t="s">
        <v>152</v>
      </c>
      <c r="Y136" s="51"/>
      <c r="Z136" s="51"/>
      <c r="AA136" s="51"/>
      <c r="AB136" s="51"/>
      <c r="AC136" s="50"/>
      <c r="AD136" s="51"/>
      <c r="AE136" s="50"/>
      <c r="AF136" s="51"/>
      <c r="AG136" s="51"/>
      <c r="AH136" s="51"/>
      <c r="AI136" s="51"/>
      <c r="AJ136" s="51"/>
      <c r="AK136" s="57"/>
      <c r="AL136" s="57"/>
      <c r="AM136" s="57"/>
      <c r="AN136" s="57"/>
      <c r="AO136" s="198"/>
      <c r="AP136" s="198"/>
      <c r="AQ136" s="198"/>
      <c r="AR136" s="198"/>
      <c r="AS136" s="198"/>
      <c r="AT136" s="198"/>
      <c r="AU136" s="198"/>
      <c r="AV136" s="198"/>
      <c r="AW136" s="198"/>
      <c r="AX136" s="198"/>
      <c r="AY136" s="198"/>
      <c r="AZ136" s="198"/>
      <c r="BA136" s="192">
        <v>1</v>
      </c>
      <c r="BB136" s="368" t="s">
        <v>153</v>
      </c>
      <c r="BC136" s="369"/>
    </row>
    <row r="137" spans="1:55" s="29" customFormat="1" ht="15" customHeight="1" x14ac:dyDescent="0.2">
      <c r="A137" s="371"/>
      <c r="B137" s="367"/>
      <c r="C137" s="367"/>
      <c r="D137" s="36" t="s">
        <v>154</v>
      </c>
      <c r="E137" s="267"/>
      <c r="F137" s="267"/>
      <c r="G137" s="267"/>
      <c r="H137" s="267"/>
      <c r="I137" s="198"/>
      <c r="J137" s="198"/>
      <c r="K137" s="198"/>
      <c r="L137" s="198"/>
      <c r="M137" s="57"/>
      <c r="N137" s="57"/>
      <c r="O137" s="57"/>
      <c r="P137" s="57"/>
      <c r="Q137" s="57"/>
      <c r="R137" s="51"/>
      <c r="S137" s="51"/>
      <c r="T137" s="51"/>
      <c r="U137" s="51"/>
      <c r="V137" s="51"/>
      <c r="W137" s="50"/>
      <c r="X137" s="50"/>
      <c r="Y137" s="50"/>
      <c r="Z137" s="51"/>
      <c r="AA137" s="51"/>
      <c r="AB137" s="51"/>
      <c r="AC137" s="50"/>
      <c r="AD137" s="51"/>
      <c r="AE137" s="50"/>
      <c r="AF137" s="50"/>
      <c r="AG137" s="51"/>
      <c r="AH137" s="51"/>
      <c r="AI137" s="51"/>
      <c r="AJ137" s="51"/>
      <c r="AK137" s="57"/>
      <c r="AL137" s="57"/>
      <c r="AM137" s="57"/>
      <c r="AN137" s="57"/>
      <c r="AO137" s="198"/>
      <c r="AP137" s="198"/>
      <c r="AQ137" s="198"/>
      <c r="AR137" s="198"/>
      <c r="AS137" s="198"/>
      <c r="AT137" s="198"/>
      <c r="AU137" s="198"/>
      <c r="AV137" s="198"/>
      <c r="AW137" s="198"/>
      <c r="AX137" s="198"/>
      <c r="AY137" s="198"/>
      <c r="AZ137" s="198"/>
      <c r="BA137" s="192"/>
      <c r="BB137" s="368"/>
      <c r="BC137" s="369"/>
    </row>
    <row r="138" spans="1:55" s="29" customFormat="1" ht="15" customHeight="1" x14ac:dyDescent="0.2">
      <c r="A138" s="370" t="s">
        <v>2905</v>
      </c>
      <c r="B138" s="367"/>
      <c r="C138" s="367">
        <v>100000296</v>
      </c>
      <c r="D138" s="36" t="s">
        <v>151</v>
      </c>
      <c r="E138" s="267"/>
      <c r="F138" s="267"/>
      <c r="G138" s="267"/>
      <c r="H138" s="267"/>
      <c r="I138" s="198"/>
      <c r="J138" s="198"/>
      <c r="K138" s="198"/>
      <c r="L138" s="198"/>
      <c r="M138" s="57"/>
      <c r="N138" s="57"/>
      <c r="O138" s="57"/>
      <c r="P138" s="57"/>
      <c r="Q138" s="57"/>
      <c r="R138" s="51"/>
      <c r="S138" s="51"/>
      <c r="T138" s="51"/>
      <c r="U138" s="51"/>
      <c r="V138" s="51"/>
      <c r="W138" s="50"/>
      <c r="X138" s="175" t="s">
        <v>161</v>
      </c>
      <c r="Y138" s="51"/>
      <c r="Z138" s="51"/>
      <c r="AA138" s="51"/>
      <c r="AB138" s="51"/>
      <c r="AC138" s="50"/>
      <c r="AD138" s="51"/>
      <c r="AE138" s="50"/>
      <c r="AF138" s="51"/>
      <c r="AG138" s="51"/>
      <c r="AH138" s="51"/>
      <c r="AI138" s="51"/>
      <c r="AJ138" s="51"/>
      <c r="AK138" s="57"/>
      <c r="AL138" s="57"/>
      <c r="AM138" s="57"/>
      <c r="AN138" s="57"/>
      <c r="AO138" s="198"/>
      <c r="AP138" s="198"/>
      <c r="AQ138" s="198"/>
      <c r="AR138" s="198"/>
      <c r="AS138" s="198"/>
      <c r="AT138" s="198"/>
      <c r="AU138" s="198"/>
      <c r="AV138" s="198"/>
      <c r="AW138" s="198"/>
      <c r="AX138" s="198"/>
      <c r="AY138" s="198"/>
      <c r="AZ138" s="198"/>
      <c r="BA138" s="192">
        <v>1</v>
      </c>
      <c r="BB138" s="368" t="s">
        <v>153</v>
      </c>
      <c r="BC138" s="369"/>
    </row>
    <row r="139" spans="1:55" s="29" customFormat="1" ht="15" customHeight="1" x14ac:dyDescent="0.2">
      <c r="A139" s="371"/>
      <c r="B139" s="367"/>
      <c r="C139" s="367"/>
      <c r="D139" s="36" t="s">
        <v>154</v>
      </c>
      <c r="E139" s="267"/>
      <c r="F139" s="267"/>
      <c r="G139" s="267"/>
      <c r="H139" s="267"/>
      <c r="I139" s="198"/>
      <c r="J139" s="198"/>
      <c r="K139" s="198"/>
      <c r="L139" s="198"/>
      <c r="M139" s="57"/>
      <c r="N139" s="57"/>
      <c r="O139" s="57"/>
      <c r="P139" s="57"/>
      <c r="Q139" s="57"/>
      <c r="R139" s="51"/>
      <c r="S139" s="51"/>
      <c r="T139" s="51"/>
      <c r="U139" s="51"/>
      <c r="V139" s="51"/>
      <c r="W139" s="50"/>
      <c r="X139" s="50"/>
      <c r="Y139" s="50"/>
      <c r="Z139" s="51"/>
      <c r="AA139" s="51"/>
      <c r="AB139" s="51"/>
      <c r="AC139" s="50"/>
      <c r="AD139" s="51"/>
      <c r="AE139" s="50"/>
      <c r="AF139" s="50"/>
      <c r="AG139" s="51"/>
      <c r="AH139" s="51"/>
      <c r="AI139" s="51"/>
      <c r="AJ139" s="51"/>
      <c r="AK139" s="57"/>
      <c r="AL139" s="57"/>
      <c r="AM139" s="57"/>
      <c r="AN139" s="57"/>
      <c r="AO139" s="198"/>
      <c r="AP139" s="198"/>
      <c r="AQ139" s="198"/>
      <c r="AR139" s="198"/>
      <c r="AS139" s="198"/>
      <c r="AT139" s="198"/>
      <c r="AU139" s="198"/>
      <c r="AV139" s="198"/>
      <c r="AW139" s="198"/>
      <c r="AX139" s="198"/>
      <c r="AY139" s="198"/>
      <c r="AZ139" s="198"/>
      <c r="BA139" s="192"/>
      <c r="BB139" s="368"/>
      <c r="BC139" s="369"/>
    </row>
    <row r="140" spans="1:55" s="29" customFormat="1" ht="15" customHeight="1" x14ac:dyDescent="0.2">
      <c r="A140" s="370" t="s">
        <v>2906</v>
      </c>
      <c r="B140" s="367"/>
      <c r="C140" s="367">
        <v>100000296</v>
      </c>
      <c r="D140" s="36" t="s">
        <v>151</v>
      </c>
      <c r="E140" s="267"/>
      <c r="F140" s="267"/>
      <c r="G140" s="267"/>
      <c r="H140" s="267"/>
      <c r="I140" s="198"/>
      <c r="J140" s="198"/>
      <c r="K140" s="198"/>
      <c r="L140" s="198"/>
      <c r="M140" s="57"/>
      <c r="N140" s="57"/>
      <c r="O140" s="57"/>
      <c r="P140" s="57"/>
      <c r="Q140" s="57"/>
      <c r="R140" s="51"/>
      <c r="S140" s="51"/>
      <c r="T140" s="51"/>
      <c r="U140" s="51"/>
      <c r="V140" s="51"/>
      <c r="W140" s="50"/>
      <c r="X140" s="51" t="s">
        <v>152</v>
      </c>
      <c r="Y140" s="51"/>
      <c r="Z140" s="51"/>
      <c r="AA140" s="51"/>
      <c r="AB140" s="51"/>
      <c r="AC140" s="50"/>
      <c r="AD140" s="51"/>
      <c r="AE140" s="50"/>
      <c r="AF140" s="51"/>
      <c r="AG140" s="51"/>
      <c r="AH140" s="51"/>
      <c r="AI140" s="51"/>
      <c r="AJ140" s="51"/>
      <c r="AK140" s="57"/>
      <c r="AL140" s="57"/>
      <c r="AM140" s="57"/>
      <c r="AN140" s="57"/>
      <c r="AO140" s="198"/>
      <c r="AP140" s="198"/>
      <c r="AQ140" s="198"/>
      <c r="AR140" s="198"/>
      <c r="AS140" s="198"/>
      <c r="AT140" s="198"/>
      <c r="AU140" s="198"/>
      <c r="AV140" s="198"/>
      <c r="AW140" s="198"/>
      <c r="AX140" s="198"/>
      <c r="AY140" s="198"/>
      <c r="AZ140" s="198"/>
      <c r="BA140" s="192">
        <v>1</v>
      </c>
      <c r="BB140" s="368" t="s">
        <v>153</v>
      </c>
      <c r="BC140" s="369"/>
    </row>
    <row r="141" spans="1:55" s="29" customFormat="1" ht="15" customHeight="1" x14ac:dyDescent="0.2">
      <c r="A141" s="371"/>
      <c r="B141" s="367"/>
      <c r="C141" s="367"/>
      <c r="D141" s="36" t="s">
        <v>154</v>
      </c>
      <c r="E141" s="267"/>
      <c r="F141" s="267"/>
      <c r="G141" s="267"/>
      <c r="H141" s="267"/>
      <c r="I141" s="198"/>
      <c r="J141" s="198"/>
      <c r="K141" s="198"/>
      <c r="L141" s="198"/>
      <c r="M141" s="57"/>
      <c r="N141" s="57"/>
      <c r="O141" s="57"/>
      <c r="P141" s="57"/>
      <c r="Q141" s="57"/>
      <c r="R141" s="51"/>
      <c r="S141" s="51"/>
      <c r="T141" s="51"/>
      <c r="U141" s="51"/>
      <c r="V141" s="51"/>
      <c r="W141" s="50"/>
      <c r="X141" s="50"/>
      <c r="Y141" s="50"/>
      <c r="Z141" s="51"/>
      <c r="AA141" s="51"/>
      <c r="AB141" s="51"/>
      <c r="AC141" s="50"/>
      <c r="AD141" s="51"/>
      <c r="AE141" s="50"/>
      <c r="AF141" s="50"/>
      <c r="AG141" s="51"/>
      <c r="AH141" s="51"/>
      <c r="AI141" s="51"/>
      <c r="AJ141" s="51"/>
      <c r="AK141" s="57"/>
      <c r="AL141" s="57"/>
      <c r="AM141" s="57"/>
      <c r="AN141" s="57"/>
      <c r="AO141" s="198"/>
      <c r="AP141" s="198"/>
      <c r="AQ141" s="198"/>
      <c r="AR141" s="198"/>
      <c r="AS141" s="198"/>
      <c r="AT141" s="198"/>
      <c r="AU141" s="198"/>
      <c r="AV141" s="198"/>
      <c r="AW141" s="198"/>
      <c r="AX141" s="198"/>
      <c r="AY141" s="198"/>
      <c r="AZ141" s="198"/>
      <c r="BA141" s="192"/>
      <c r="BB141" s="368"/>
      <c r="BC141" s="369"/>
    </row>
    <row r="142" spans="1:55" s="29" customFormat="1" x14ac:dyDescent="0.2">
      <c r="A142" s="372" t="s">
        <v>165</v>
      </c>
      <c r="B142" s="367"/>
      <c r="C142" s="367"/>
      <c r="D142" s="36"/>
      <c r="E142" s="267"/>
      <c r="F142" s="267"/>
      <c r="G142" s="267"/>
      <c r="H142" s="267"/>
      <c r="I142" s="198"/>
      <c r="J142" s="198"/>
      <c r="K142" s="198"/>
      <c r="L142" s="198"/>
      <c r="M142" s="57"/>
      <c r="N142" s="57"/>
      <c r="O142" s="57"/>
      <c r="P142" s="57"/>
      <c r="Q142" s="57"/>
      <c r="R142" s="51"/>
      <c r="S142" s="51"/>
      <c r="T142" s="51"/>
      <c r="U142" s="51"/>
      <c r="V142" s="51"/>
      <c r="W142" s="51"/>
      <c r="X142" s="51"/>
      <c r="Y142" s="51"/>
      <c r="Z142" s="51"/>
      <c r="AA142" s="51"/>
      <c r="AB142" s="51"/>
      <c r="AC142" s="50"/>
      <c r="AD142" s="51"/>
      <c r="AE142" s="50"/>
      <c r="AF142" s="50"/>
      <c r="AG142" s="51"/>
      <c r="AH142" s="51"/>
      <c r="AI142" s="272"/>
      <c r="AJ142" s="51"/>
      <c r="AK142" s="56"/>
      <c r="AL142" s="51"/>
      <c r="AM142" s="51"/>
      <c r="AN142" s="51"/>
      <c r="AO142" s="50"/>
      <c r="AP142" s="50"/>
      <c r="AQ142" s="50"/>
      <c r="AR142" s="198"/>
      <c r="AS142" s="198"/>
      <c r="AT142" s="198"/>
      <c r="AU142" s="198"/>
      <c r="AV142" s="198"/>
      <c r="AW142" s="198"/>
      <c r="AX142" s="198"/>
      <c r="AY142" s="198"/>
      <c r="AZ142" s="198"/>
      <c r="BA142" s="192"/>
      <c r="BB142" s="368"/>
      <c r="BC142" s="369"/>
    </row>
    <row r="143" spans="1:55" ht="15" customHeight="1" x14ac:dyDescent="0.2">
      <c r="A143" s="367"/>
      <c r="B143" s="367"/>
      <c r="C143" s="367"/>
      <c r="D143" s="36"/>
      <c r="E143" s="267"/>
      <c r="F143" s="267"/>
      <c r="G143" s="267"/>
      <c r="H143" s="267"/>
      <c r="I143" s="198"/>
      <c r="J143" s="198"/>
      <c r="K143" s="198"/>
      <c r="L143" s="198"/>
      <c r="M143" s="57"/>
      <c r="N143" s="57"/>
      <c r="O143" s="57"/>
      <c r="P143" s="57"/>
      <c r="Q143" s="57"/>
      <c r="R143" s="51"/>
      <c r="S143" s="51"/>
      <c r="T143" s="51"/>
      <c r="U143" s="51"/>
      <c r="V143" s="51"/>
      <c r="W143" s="51"/>
      <c r="X143" s="51"/>
      <c r="Y143" s="51"/>
      <c r="Z143" s="51"/>
      <c r="AA143" s="51"/>
      <c r="AB143" s="51"/>
      <c r="AC143" s="50"/>
      <c r="AD143" s="51"/>
      <c r="AE143" s="50"/>
      <c r="AF143" s="50"/>
      <c r="AG143" s="51"/>
      <c r="AH143" s="51"/>
      <c r="AI143" s="51"/>
      <c r="AJ143" s="51"/>
      <c r="AK143" s="51"/>
      <c r="AL143" s="51"/>
      <c r="AM143" s="51"/>
      <c r="AN143" s="51"/>
      <c r="AO143" s="50"/>
      <c r="AP143" s="50"/>
      <c r="AQ143" s="50"/>
      <c r="AR143" s="198"/>
      <c r="AS143" s="198"/>
      <c r="AT143" s="198"/>
      <c r="AU143" s="198"/>
      <c r="AV143" s="198"/>
      <c r="AW143" s="198"/>
      <c r="AX143" s="198"/>
      <c r="AY143" s="198"/>
      <c r="AZ143" s="198"/>
      <c r="BA143" s="192"/>
      <c r="BB143" s="368"/>
      <c r="BC143" s="369"/>
    </row>
    <row r="144" spans="1:55" ht="15" customHeight="1" x14ac:dyDescent="0.2">
      <c r="A144" s="366" t="s">
        <v>166</v>
      </c>
      <c r="B144" s="367">
        <v>1</v>
      </c>
      <c r="C144" s="367">
        <v>230414643</v>
      </c>
      <c r="D144" s="36" t="s">
        <v>151</v>
      </c>
      <c r="E144" s="270"/>
      <c r="F144" s="270"/>
      <c r="G144" s="270"/>
      <c r="H144" s="270"/>
      <c r="I144" s="271"/>
      <c r="J144" s="271"/>
      <c r="K144" s="271"/>
      <c r="L144" s="271"/>
      <c r="M144" s="58"/>
      <c r="N144" s="58"/>
      <c r="O144" s="58"/>
      <c r="P144" s="58"/>
      <c r="Q144" s="58"/>
      <c r="R144" s="272"/>
      <c r="S144" s="272"/>
      <c r="T144" s="272"/>
      <c r="U144" s="272"/>
      <c r="V144" s="272"/>
      <c r="W144" s="272"/>
      <c r="X144" s="272"/>
      <c r="Y144" s="51"/>
      <c r="Z144" s="51"/>
      <c r="AA144" s="51"/>
      <c r="AB144" s="51"/>
      <c r="AC144" s="50"/>
      <c r="AD144" s="51" t="s">
        <v>152</v>
      </c>
      <c r="AE144" s="50"/>
      <c r="AF144" s="50"/>
      <c r="AG144" s="51"/>
      <c r="AH144" s="51"/>
      <c r="AI144" s="51"/>
      <c r="AJ144" s="51"/>
      <c r="AK144" s="56"/>
      <c r="AL144" s="51"/>
      <c r="AM144" s="51"/>
      <c r="AN144" s="51"/>
      <c r="AO144" s="50"/>
      <c r="AP144" s="50"/>
      <c r="AQ144" s="50"/>
      <c r="AR144" s="50"/>
      <c r="AS144" s="50"/>
      <c r="AT144" s="50"/>
      <c r="AU144" s="50"/>
      <c r="AV144" s="50"/>
      <c r="AW144" s="50"/>
      <c r="AX144" s="50"/>
      <c r="AY144" s="50"/>
      <c r="AZ144" s="50"/>
      <c r="BA144" s="192">
        <v>1</v>
      </c>
      <c r="BB144" s="368" t="s">
        <v>153</v>
      </c>
      <c r="BC144" s="369"/>
    </row>
    <row r="145" spans="1:55" ht="15" customHeight="1" x14ac:dyDescent="0.2">
      <c r="A145" s="366"/>
      <c r="B145" s="367"/>
      <c r="C145" s="367"/>
      <c r="D145" s="36" t="s">
        <v>154</v>
      </c>
      <c r="E145" s="270"/>
      <c r="F145" s="270"/>
      <c r="G145" s="270"/>
      <c r="H145" s="270"/>
      <c r="I145" s="271"/>
      <c r="J145" s="271"/>
      <c r="K145" s="271"/>
      <c r="L145" s="271"/>
      <c r="M145" s="58"/>
      <c r="N145" s="58"/>
      <c r="O145" s="58"/>
      <c r="P145" s="58"/>
      <c r="Q145" s="58"/>
      <c r="R145" s="272"/>
      <c r="S145" s="272"/>
      <c r="T145" s="272"/>
      <c r="U145" s="272"/>
      <c r="V145" s="272"/>
      <c r="W145" s="272"/>
      <c r="X145" s="272"/>
      <c r="Y145" s="51"/>
      <c r="Z145" s="51"/>
      <c r="AA145" s="51"/>
      <c r="AB145" s="51"/>
      <c r="AC145" s="50"/>
      <c r="AD145" s="51"/>
      <c r="AE145" s="50"/>
      <c r="AF145" s="50"/>
      <c r="AG145" s="51"/>
      <c r="AH145" s="51"/>
      <c r="AI145" s="51"/>
      <c r="AJ145" s="51"/>
      <c r="AK145" s="51"/>
      <c r="AL145" s="51"/>
      <c r="AM145" s="51"/>
      <c r="AN145" s="51"/>
      <c r="AO145" s="50"/>
      <c r="AP145" s="50"/>
      <c r="AQ145" s="50"/>
      <c r="AR145" s="50"/>
      <c r="AS145" s="50"/>
      <c r="AT145" s="50"/>
      <c r="AU145" s="50"/>
      <c r="AV145" s="50"/>
      <c r="AW145" s="50"/>
      <c r="AX145" s="50"/>
      <c r="AY145" s="50"/>
      <c r="AZ145" s="50"/>
      <c r="BA145" s="192"/>
      <c r="BB145" s="368"/>
      <c r="BC145" s="369"/>
    </row>
    <row r="146" spans="1:55" x14ac:dyDescent="0.2">
      <c r="A146" s="366" t="s">
        <v>2907</v>
      </c>
      <c r="B146" s="367"/>
      <c r="C146" s="367">
        <v>230414643</v>
      </c>
      <c r="D146" s="36" t="s">
        <v>151</v>
      </c>
      <c r="E146" s="267"/>
      <c r="F146" s="267"/>
      <c r="G146" s="267"/>
      <c r="H146" s="267"/>
      <c r="I146" s="198"/>
      <c r="J146" s="198"/>
      <c r="K146" s="198"/>
      <c r="L146" s="198"/>
      <c r="M146" s="57"/>
      <c r="N146" s="57"/>
      <c r="O146" s="57"/>
      <c r="P146" s="57"/>
      <c r="Q146" s="57"/>
      <c r="R146" s="51"/>
      <c r="S146" s="51"/>
      <c r="T146" s="51"/>
      <c r="U146" s="51"/>
      <c r="V146" s="51"/>
      <c r="W146" s="51"/>
      <c r="X146" s="51"/>
      <c r="Y146" s="51"/>
      <c r="Z146" s="51"/>
      <c r="AA146" s="51"/>
      <c r="AB146" s="51"/>
      <c r="AC146" s="50"/>
      <c r="AD146" s="51" t="s">
        <v>152</v>
      </c>
      <c r="AE146" s="50"/>
      <c r="AF146" s="50"/>
      <c r="AG146" s="51"/>
      <c r="AH146" s="51"/>
      <c r="AI146" s="272"/>
      <c r="AJ146" s="51"/>
      <c r="AK146" s="51"/>
      <c r="AL146" s="56"/>
      <c r="AM146" s="51"/>
      <c r="AN146" s="51"/>
      <c r="AO146" s="50"/>
      <c r="AP146" s="50"/>
      <c r="AQ146" s="50"/>
      <c r="AR146" s="198"/>
      <c r="AS146" s="198"/>
      <c r="AT146" s="198"/>
      <c r="AU146" s="198"/>
      <c r="AV146" s="198"/>
      <c r="AW146" s="198"/>
      <c r="AX146" s="198"/>
      <c r="AY146" s="198"/>
      <c r="AZ146" s="198"/>
      <c r="BA146" s="192">
        <v>1</v>
      </c>
      <c r="BB146" s="368" t="s">
        <v>153</v>
      </c>
      <c r="BC146" s="369"/>
    </row>
    <row r="147" spans="1:55" ht="12.75" customHeight="1" x14ac:dyDescent="0.2">
      <c r="A147" s="366"/>
      <c r="B147" s="367"/>
      <c r="C147" s="367"/>
      <c r="D147" s="36" t="s">
        <v>154</v>
      </c>
      <c r="E147" s="267"/>
      <c r="F147" s="267"/>
      <c r="G147" s="267"/>
      <c r="H147" s="267"/>
      <c r="I147" s="198"/>
      <c r="J147" s="198"/>
      <c r="K147" s="198"/>
      <c r="L147" s="198"/>
      <c r="M147" s="57"/>
      <c r="N147" s="57"/>
      <c r="O147" s="57"/>
      <c r="P147" s="57"/>
      <c r="Q147" s="57"/>
      <c r="R147" s="51"/>
      <c r="S147" s="51"/>
      <c r="T147" s="51"/>
      <c r="U147" s="51"/>
      <c r="V147" s="51"/>
      <c r="W147" s="51"/>
      <c r="X147" s="51"/>
      <c r="Y147" s="51"/>
      <c r="Z147" s="51"/>
      <c r="AA147" s="51"/>
      <c r="AB147" s="51"/>
      <c r="AC147" s="50"/>
      <c r="AD147" s="51"/>
      <c r="AE147" s="50"/>
      <c r="AF147" s="50"/>
      <c r="AG147" s="51"/>
      <c r="AH147" s="51"/>
      <c r="AI147" s="51"/>
      <c r="AJ147" s="51"/>
      <c r="AK147" s="51"/>
      <c r="AL147" s="51"/>
      <c r="AM147" s="51"/>
      <c r="AN147" s="51"/>
      <c r="AO147" s="50"/>
      <c r="AP147" s="50"/>
      <c r="AQ147" s="50"/>
      <c r="AR147" s="198"/>
      <c r="AS147" s="198"/>
      <c r="AT147" s="198"/>
      <c r="AU147" s="198"/>
      <c r="AV147" s="198"/>
      <c r="AW147" s="198"/>
      <c r="AX147" s="198"/>
      <c r="AY147" s="198"/>
      <c r="AZ147" s="198"/>
      <c r="BA147" s="192"/>
      <c r="BB147" s="368"/>
      <c r="BC147" s="369"/>
    </row>
    <row r="148" spans="1:55" ht="12.75" customHeight="1" x14ac:dyDescent="0.2">
      <c r="A148" s="366" t="s">
        <v>167</v>
      </c>
      <c r="B148" s="367"/>
      <c r="C148" s="367">
        <v>230414643</v>
      </c>
      <c r="D148" s="36" t="s">
        <v>151</v>
      </c>
      <c r="E148" s="267"/>
      <c r="F148" s="267"/>
      <c r="G148" s="267"/>
      <c r="H148" s="267"/>
      <c r="I148" s="198"/>
      <c r="J148" s="198"/>
      <c r="K148" s="198"/>
      <c r="L148" s="198"/>
      <c r="M148" s="57"/>
      <c r="N148" s="57"/>
      <c r="O148" s="57"/>
      <c r="P148" s="57"/>
      <c r="Q148" s="57"/>
      <c r="R148" s="51"/>
      <c r="S148" s="51"/>
      <c r="T148" s="51"/>
      <c r="U148" s="51"/>
      <c r="V148" s="51"/>
      <c r="W148" s="51"/>
      <c r="X148" s="51"/>
      <c r="Y148" s="51"/>
      <c r="Z148" s="51"/>
      <c r="AA148" s="51"/>
      <c r="AB148" s="51"/>
      <c r="AC148" s="50"/>
      <c r="AD148" s="51" t="s">
        <v>152</v>
      </c>
      <c r="AE148" s="50"/>
      <c r="AF148" s="50"/>
      <c r="AG148" s="51"/>
      <c r="AH148" s="51"/>
      <c r="AI148" s="51"/>
      <c r="AJ148" s="51"/>
      <c r="AK148" s="51"/>
      <c r="AL148" s="56"/>
      <c r="AM148" s="51"/>
      <c r="AN148" s="51"/>
      <c r="AO148" s="50"/>
      <c r="AP148" s="50"/>
      <c r="AQ148" s="50"/>
      <c r="AR148" s="198"/>
      <c r="AS148" s="198"/>
      <c r="AT148" s="198"/>
      <c r="AU148" s="198"/>
      <c r="AV148" s="198"/>
      <c r="AW148" s="198"/>
      <c r="AX148" s="198"/>
      <c r="AY148" s="198"/>
      <c r="AZ148" s="198"/>
      <c r="BA148" s="192">
        <v>1</v>
      </c>
      <c r="BB148" s="368" t="s">
        <v>153</v>
      </c>
      <c r="BC148" s="369"/>
    </row>
    <row r="149" spans="1:55" ht="12.75" customHeight="1" x14ac:dyDescent="0.2">
      <c r="A149" s="366"/>
      <c r="B149" s="367"/>
      <c r="C149" s="367"/>
      <c r="D149" s="36" t="s">
        <v>154</v>
      </c>
      <c r="E149" s="267"/>
      <c r="F149" s="267"/>
      <c r="G149" s="267"/>
      <c r="H149" s="267"/>
      <c r="I149" s="198"/>
      <c r="J149" s="198"/>
      <c r="K149" s="198"/>
      <c r="L149" s="198"/>
      <c r="M149" s="57"/>
      <c r="N149" s="57"/>
      <c r="O149" s="57"/>
      <c r="P149" s="57"/>
      <c r="Q149" s="57"/>
      <c r="R149" s="51"/>
      <c r="S149" s="51"/>
      <c r="T149" s="51"/>
      <c r="U149" s="51"/>
      <c r="V149" s="51"/>
      <c r="W149" s="51"/>
      <c r="X149" s="51"/>
      <c r="Y149" s="51"/>
      <c r="Z149" s="51"/>
      <c r="AA149" s="51"/>
      <c r="AB149" s="51"/>
      <c r="AC149" s="50"/>
      <c r="AD149" s="51"/>
      <c r="AE149" s="50"/>
      <c r="AF149" s="50"/>
      <c r="AG149" s="51"/>
      <c r="AH149" s="51"/>
      <c r="AI149" s="51"/>
      <c r="AJ149" s="51"/>
      <c r="AK149" s="51"/>
      <c r="AL149" s="51"/>
      <c r="AM149" s="51"/>
      <c r="AN149" s="51"/>
      <c r="AO149" s="50"/>
      <c r="AP149" s="50"/>
      <c r="AQ149" s="50"/>
      <c r="AR149" s="198"/>
      <c r="AS149" s="198"/>
      <c r="AT149" s="198"/>
      <c r="AU149" s="198"/>
      <c r="AV149" s="198"/>
      <c r="AW149" s="198"/>
      <c r="AX149" s="198"/>
      <c r="AY149" s="198"/>
      <c r="AZ149" s="198"/>
      <c r="BA149" s="192"/>
      <c r="BB149" s="368"/>
      <c r="BC149" s="369"/>
    </row>
    <row r="150" spans="1:55" ht="12.75" customHeight="1" x14ac:dyDescent="0.2">
      <c r="A150" s="366" t="s">
        <v>2908</v>
      </c>
      <c r="B150" s="373">
        <v>2</v>
      </c>
      <c r="C150" s="367">
        <v>230414643</v>
      </c>
      <c r="D150" s="36" t="s">
        <v>151</v>
      </c>
      <c r="E150" s="267"/>
      <c r="F150" s="267"/>
      <c r="G150" s="267"/>
      <c r="H150" s="267"/>
      <c r="I150" s="198"/>
      <c r="J150" s="198"/>
      <c r="K150" s="198"/>
      <c r="L150" s="198"/>
      <c r="M150" s="57"/>
      <c r="N150" s="57"/>
      <c r="O150" s="57"/>
      <c r="P150" s="57"/>
      <c r="Q150" s="57"/>
      <c r="R150" s="51"/>
      <c r="S150" s="51"/>
      <c r="T150" s="51"/>
      <c r="U150" s="51"/>
      <c r="V150" s="51"/>
      <c r="W150" s="51"/>
      <c r="X150" s="51"/>
      <c r="Y150" s="51"/>
      <c r="Z150" s="51"/>
      <c r="AA150" s="51"/>
      <c r="AB150" s="51"/>
      <c r="AC150" s="50"/>
      <c r="AD150" s="51"/>
      <c r="AE150" s="50"/>
      <c r="AF150" s="51"/>
      <c r="AG150" s="51" t="s">
        <v>152</v>
      </c>
      <c r="AH150" s="51"/>
      <c r="AI150" s="51"/>
      <c r="AJ150" s="51"/>
      <c r="AK150" s="51"/>
      <c r="AL150" s="51"/>
      <c r="AM150" s="51"/>
      <c r="AN150" s="56"/>
      <c r="AO150" s="50"/>
      <c r="AP150" s="50"/>
      <c r="AQ150" s="50"/>
      <c r="AR150" s="198"/>
      <c r="AS150" s="198"/>
      <c r="AT150" s="198"/>
      <c r="AU150" s="198"/>
      <c r="AV150" s="198"/>
      <c r="AW150" s="198"/>
      <c r="AX150" s="198"/>
      <c r="AY150" s="198"/>
      <c r="AZ150" s="198"/>
      <c r="BA150" s="192">
        <v>1</v>
      </c>
      <c r="BB150" s="368" t="s">
        <v>153</v>
      </c>
      <c r="BC150" s="369"/>
    </row>
    <row r="151" spans="1:55" ht="12.75" customHeight="1" x14ac:dyDescent="0.2">
      <c r="A151" s="366"/>
      <c r="B151" s="374"/>
      <c r="C151" s="367"/>
      <c r="D151" s="36" t="s">
        <v>154</v>
      </c>
      <c r="E151" s="267"/>
      <c r="F151" s="267"/>
      <c r="G151" s="267"/>
      <c r="H151" s="267"/>
      <c r="I151" s="198"/>
      <c r="J151" s="198"/>
      <c r="K151" s="198"/>
      <c r="L151" s="198"/>
      <c r="M151" s="57"/>
      <c r="N151" s="57"/>
      <c r="O151" s="57"/>
      <c r="P151" s="57"/>
      <c r="Q151" s="57"/>
      <c r="R151" s="51"/>
      <c r="S151" s="51"/>
      <c r="T151" s="51"/>
      <c r="U151" s="51"/>
      <c r="V151" s="51"/>
      <c r="W151" s="51"/>
      <c r="X151" s="51"/>
      <c r="Y151" s="51"/>
      <c r="Z151" s="51"/>
      <c r="AA151" s="51"/>
      <c r="AB151" s="51"/>
      <c r="AC151" s="50"/>
      <c r="AD151" s="51"/>
      <c r="AE151" s="50"/>
      <c r="AF151" s="50"/>
      <c r="AG151" s="51"/>
      <c r="AH151" s="51"/>
      <c r="AI151" s="51"/>
      <c r="AJ151" s="51"/>
      <c r="AK151" s="51"/>
      <c r="AL151" s="51"/>
      <c r="AM151" s="51"/>
      <c r="AN151" s="51"/>
      <c r="AO151" s="50"/>
      <c r="AP151" s="50"/>
      <c r="AQ151" s="50"/>
      <c r="AR151" s="198"/>
      <c r="AS151" s="198"/>
      <c r="AT151" s="198"/>
      <c r="AU151" s="198"/>
      <c r="AV151" s="198"/>
      <c r="AW151" s="198"/>
      <c r="AX151" s="198"/>
      <c r="AY151" s="198"/>
      <c r="AZ151" s="198"/>
      <c r="BA151" s="192"/>
      <c r="BB151" s="190"/>
      <c r="BC151" s="168"/>
    </row>
    <row r="152" spans="1:55" ht="12.75" customHeight="1" x14ac:dyDescent="0.2">
      <c r="A152" s="366" t="s">
        <v>2909</v>
      </c>
      <c r="B152" s="373">
        <v>5</v>
      </c>
      <c r="C152" s="367">
        <v>230414643</v>
      </c>
      <c r="D152" s="36" t="s">
        <v>151</v>
      </c>
      <c r="E152" s="267"/>
      <c r="F152" s="267"/>
      <c r="G152" s="267"/>
      <c r="H152" s="267"/>
      <c r="I152" s="198"/>
      <c r="J152" s="198"/>
      <c r="K152" s="198"/>
      <c r="L152" s="198"/>
      <c r="M152" s="57"/>
      <c r="N152" s="57"/>
      <c r="O152" s="57"/>
      <c r="P152" s="57"/>
      <c r="Q152" s="57"/>
      <c r="R152" s="51"/>
      <c r="S152" s="51"/>
      <c r="T152" s="51"/>
      <c r="U152" s="51"/>
      <c r="V152" s="51"/>
      <c r="W152" s="51"/>
      <c r="X152" s="51"/>
      <c r="Y152" s="51"/>
      <c r="Z152" s="51"/>
      <c r="AA152" s="51"/>
      <c r="AB152" s="51"/>
      <c r="AC152" s="50"/>
      <c r="AD152" s="51"/>
      <c r="AE152" s="50"/>
      <c r="AF152" s="51" t="s">
        <v>152</v>
      </c>
      <c r="AG152" s="51"/>
      <c r="AH152" s="51"/>
      <c r="AI152" s="51"/>
      <c r="AJ152" s="51"/>
      <c r="AK152" s="51"/>
      <c r="AL152" s="51"/>
      <c r="AM152" s="56"/>
      <c r="AN152" s="51"/>
      <c r="AO152" s="50"/>
      <c r="AP152" s="50"/>
      <c r="AQ152" s="50"/>
      <c r="AR152" s="198"/>
      <c r="AS152" s="198"/>
      <c r="AT152" s="198"/>
      <c r="AU152" s="198"/>
      <c r="AV152" s="198"/>
      <c r="AW152" s="198"/>
      <c r="AX152" s="198"/>
      <c r="AY152" s="198"/>
      <c r="AZ152" s="198"/>
      <c r="BA152" s="192">
        <v>1</v>
      </c>
      <c r="BB152" s="368" t="s">
        <v>153</v>
      </c>
      <c r="BC152" s="369"/>
    </row>
    <row r="153" spans="1:55" ht="12.75" customHeight="1" x14ac:dyDescent="0.2">
      <c r="A153" s="366"/>
      <c r="B153" s="374"/>
      <c r="C153" s="367"/>
      <c r="D153" s="36" t="s">
        <v>154</v>
      </c>
      <c r="E153" s="267"/>
      <c r="F153" s="267"/>
      <c r="G153" s="267"/>
      <c r="H153" s="267"/>
      <c r="I153" s="198"/>
      <c r="J153" s="198"/>
      <c r="K153" s="198"/>
      <c r="L153" s="198"/>
      <c r="M153" s="57"/>
      <c r="N153" s="57"/>
      <c r="O153" s="57"/>
      <c r="P153" s="57"/>
      <c r="Q153" s="57"/>
      <c r="R153" s="51"/>
      <c r="S153" s="51"/>
      <c r="T153" s="51"/>
      <c r="U153" s="51"/>
      <c r="V153" s="51"/>
      <c r="W153" s="51"/>
      <c r="X153" s="51"/>
      <c r="Y153" s="51"/>
      <c r="Z153" s="51"/>
      <c r="AA153" s="51"/>
      <c r="AB153" s="51"/>
      <c r="AC153" s="50"/>
      <c r="AD153" s="51"/>
      <c r="AE153" s="50"/>
      <c r="AF153" s="50"/>
      <c r="AG153" s="51"/>
      <c r="AH153" s="51"/>
      <c r="AI153" s="51"/>
      <c r="AJ153" s="51"/>
      <c r="AK153" s="51"/>
      <c r="AL153" s="51"/>
      <c r="AM153" s="51"/>
      <c r="AN153" s="51"/>
      <c r="AO153" s="50"/>
      <c r="AP153" s="50"/>
      <c r="AQ153" s="50"/>
      <c r="AR153" s="198"/>
      <c r="AS153" s="198"/>
      <c r="AT153" s="198"/>
      <c r="AU153" s="198"/>
      <c r="AV153" s="198"/>
      <c r="AW153" s="198"/>
      <c r="AX153" s="198"/>
      <c r="AY153" s="198"/>
      <c r="AZ153" s="198"/>
      <c r="BA153" s="192"/>
      <c r="BB153" s="368"/>
      <c r="BC153" s="369"/>
    </row>
    <row r="154" spans="1:55" ht="12.75" customHeight="1" x14ac:dyDescent="0.2">
      <c r="A154" s="366" t="s">
        <v>168</v>
      </c>
      <c r="B154" s="373">
        <v>6</v>
      </c>
      <c r="C154" s="367">
        <v>230414643</v>
      </c>
      <c r="D154" s="36" t="s">
        <v>151</v>
      </c>
      <c r="E154" s="267"/>
      <c r="F154" s="267"/>
      <c r="G154" s="267"/>
      <c r="H154" s="267"/>
      <c r="I154" s="198"/>
      <c r="J154" s="198"/>
      <c r="K154" s="198"/>
      <c r="L154" s="198"/>
      <c r="M154" s="57"/>
      <c r="N154" s="57"/>
      <c r="O154" s="57"/>
      <c r="P154" s="57"/>
      <c r="Q154" s="57"/>
      <c r="R154" s="51"/>
      <c r="S154" s="51"/>
      <c r="T154" s="51"/>
      <c r="U154" s="51"/>
      <c r="V154" s="51"/>
      <c r="W154" s="51"/>
      <c r="X154" s="51"/>
      <c r="Y154" s="51"/>
      <c r="Z154" s="51"/>
      <c r="AA154" s="51"/>
      <c r="AB154" s="51"/>
      <c r="AC154" s="50"/>
      <c r="AD154" s="51"/>
      <c r="AE154" s="50"/>
      <c r="AF154" s="51" t="s">
        <v>152</v>
      </c>
      <c r="AG154" s="51"/>
      <c r="AH154" s="51"/>
      <c r="AI154" s="51"/>
      <c r="AJ154" s="51"/>
      <c r="AK154" s="51"/>
      <c r="AL154" s="51"/>
      <c r="AM154" s="56"/>
      <c r="AN154" s="51"/>
      <c r="AO154" s="50"/>
      <c r="AP154" s="50"/>
      <c r="AQ154" s="50"/>
      <c r="AR154" s="198"/>
      <c r="AS154" s="198"/>
      <c r="AT154" s="198"/>
      <c r="AU154" s="198"/>
      <c r="AV154" s="198"/>
      <c r="AW154" s="198"/>
      <c r="AX154" s="198"/>
      <c r="AY154" s="198"/>
      <c r="AZ154" s="198"/>
      <c r="BA154" s="192">
        <v>1</v>
      </c>
      <c r="BB154" s="368" t="s">
        <v>153</v>
      </c>
      <c r="BC154" s="369"/>
    </row>
    <row r="155" spans="1:55" ht="12.75" customHeight="1" x14ac:dyDescent="0.2">
      <c r="A155" s="366"/>
      <c r="B155" s="374"/>
      <c r="C155" s="367"/>
      <c r="D155" s="36" t="s">
        <v>154</v>
      </c>
      <c r="E155" s="267"/>
      <c r="F155" s="267"/>
      <c r="G155" s="267"/>
      <c r="H155" s="267"/>
      <c r="I155" s="198"/>
      <c r="J155" s="198"/>
      <c r="K155" s="198"/>
      <c r="L155" s="198"/>
      <c r="M155" s="57"/>
      <c r="N155" s="57"/>
      <c r="O155" s="57"/>
      <c r="P155" s="57"/>
      <c r="Q155" s="57"/>
      <c r="R155" s="51"/>
      <c r="S155" s="51"/>
      <c r="T155" s="51"/>
      <c r="U155" s="51"/>
      <c r="V155" s="51"/>
      <c r="W155" s="51"/>
      <c r="X155" s="51"/>
      <c r="Y155" s="51"/>
      <c r="Z155" s="51"/>
      <c r="AA155" s="51"/>
      <c r="AB155" s="51"/>
      <c r="AC155" s="50"/>
      <c r="AD155" s="51"/>
      <c r="AE155" s="50"/>
      <c r="AF155" s="50"/>
      <c r="AG155" s="51"/>
      <c r="AH155" s="51"/>
      <c r="AI155" s="51"/>
      <c r="AJ155" s="51"/>
      <c r="AK155" s="51"/>
      <c r="AL155" s="51"/>
      <c r="AM155" s="51"/>
      <c r="AN155" s="51"/>
      <c r="AO155" s="50"/>
      <c r="AP155" s="50"/>
      <c r="AQ155" s="50"/>
      <c r="AR155" s="198"/>
      <c r="AS155" s="198"/>
      <c r="AT155" s="198"/>
      <c r="AU155" s="198"/>
      <c r="AV155" s="198"/>
      <c r="AW155" s="198"/>
      <c r="AX155" s="198"/>
      <c r="AY155" s="198"/>
      <c r="AZ155" s="198"/>
      <c r="BA155" s="192"/>
      <c r="BB155" s="368"/>
      <c r="BC155" s="369"/>
    </row>
    <row r="156" spans="1:55" ht="12.75" customHeight="1" x14ac:dyDescent="0.2">
      <c r="A156" s="370" t="s">
        <v>2910</v>
      </c>
      <c r="B156" s="373"/>
      <c r="C156" s="367">
        <v>230414643</v>
      </c>
      <c r="D156" s="36" t="s">
        <v>151</v>
      </c>
      <c r="E156" s="267"/>
      <c r="F156" s="267"/>
      <c r="G156" s="267"/>
      <c r="H156" s="267"/>
      <c r="I156" s="198"/>
      <c r="J156" s="198"/>
      <c r="K156" s="198"/>
      <c r="L156" s="198"/>
      <c r="M156" s="57"/>
      <c r="N156" s="57"/>
      <c r="O156" s="57"/>
      <c r="P156" s="57"/>
      <c r="Q156" s="57"/>
      <c r="R156" s="51"/>
      <c r="S156" s="51"/>
      <c r="T156" s="51"/>
      <c r="U156" s="51"/>
      <c r="V156" s="51"/>
      <c r="W156" s="51"/>
      <c r="X156" s="51"/>
      <c r="Y156" s="51"/>
      <c r="Z156" s="51"/>
      <c r="AA156" s="51"/>
      <c r="AB156" s="51"/>
      <c r="AC156" s="50"/>
      <c r="AD156" s="51"/>
      <c r="AE156" s="50"/>
      <c r="AF156" s="51" t="s">
        <v>152</v>
      </c>
      <c r="AG156" s="51"/>
      <c r="AH156" s="51"/>
      <c r="AI156" s="51"/>
      <c r="AJ156" s="51"/>
      <c r="AK156" s="51"/>
      <c r="AL156" s="51"/>
      <c r="AM156" s="56"/>
      <c r="AN156" s="51"/>
      <c r="AO156" s="50"/>
      <c r="AP156" s="50"/>
      <c r="AQ156" s="50"/>
      <c r="AR156" s="198"/>
      <c r="AS156" s="198"/>
      <c r="AT156" s="198"/>
      <c r="AU156" s="198"/>
      <c r="AV156" s="198"/>
      <c r="AW156" s="198"/>
      <c r="AX156" s="198"/>
      <c r="AY156" s="198"/>
      <c r="AZ156" s="198"/>
      <c r="BA156" s="192">
        <v>1</v>
      </c>
      <c r="BB156" s="368" t="s">
        <v>153</v>
      </c>
      <c r="BC156" s="369"/>
    </row>
    <row r="157" spans="1:55" ht="12.75" customHeight="1" x14ac:dyDescent="0.2">
      <c r="A157" s="371"/>
      <c r="B157" s="374"/>
      <c r="C157" s="367"/>
      <c r="D157" s="36" t="s">
        <v>154</v>
      </c>
      <c r="E157" s="267"/>
      <c r="F157" s="267"/>
      <c r="G157" s="267"/>
      <c r="H157" s="267"/>
      <c r="I157" s="198"/>
      <c r="J157" s="198"/>
      <c r="K157" s="198"/>
      <c r="L157" s="198"/>
      <c r="M157" s="57"/>
      <c r="N157" s="57"/>
      <c r="O157" s="57"/>
      <c r="P157" s="57"/>
      <c r="Q157" s="57"/>
      <c r="R157" s="51"/>
      <c r="S157" s="51"/>
      <c r="T157" s="51"/>
      <c r="U157" s="51"/>
      <c r="V157" s="51"/>
      <c r="W157" s="51"/>
      <c r="X157" s="51"/>
      <c r="Y157" s="51"/>
      <c r="Z157" s="51"/>
      <c r="AA157" s="51"/>
      <c r="AB157" s="51"/>
      <c r="AC157" s="50"/>
      <c r="AD157" s="51"/>
      <c r="AE157" s="50"/>
      <c r="AF157" s="50"/>
      <c r="AG157" s="51"/>
      <c r="AH157" s="51"/>
      <c r="AI157" s="51"/>
      <c r="AJ157" s="51"/>
      <c r="AK157" s="51"/>
      <c r="AL157" s="51"/>
      <c r="AM157" s="51"/>
      <c r="AN157" s="51"/>
      <c r="AO157" s="50"/>
      <c r="AP157" s="50"/>
      <c r="AQ157" s="50"/>
      <c r="AR157" s="198"/>
      <c r="AS157" s="198"/>
      <c r="AT157" s="198"/>
      <c r="AU157" s="198"/>
      <c r="AV157" s="198"/>
      <c r="AW157" s="198"/>
      <c r="AX157" s="198"/>
      <c r="AY157" s="198"/>
      <c r="AZ157" s="198"/>
      <c r="BA157" s="192"/>
      <c r="BB157" s="368"/>
      <c r="BC157" s="369"/>
    </row>
    <row r="158" spans="1:55" ht="12.75" customHeight="1" x14ac:dyDescent="0.2">
      <c r="A158" s="366" t="s">
        <v>2911</v>
      </c>
      <c r="B158" s="367">
        <v>9</v>
      </c>
      <c r="C158" s="367">
        <v>230414643</v>
      </c>
      <c r="D158" s="36" t="s">
        <v>151</v>
      </c>
      <c r="E158" s="50"/>
      <c r="F158" s="50"/>
      <c r="G158" s="50"/>
      <c r="H158" s="50"/>
      <c r="I158" s="50"/>
      <c r="J158" s="50"/>
      <c r="K158" s="50"/>
      <c r="L158" s="50"/>
      <c r="M158" s="51"/>
      <c r="N158" s="51"/>
      <c r="O158" s="51"/>
      <c r="P158" s="51"/>
      <c r="Q158" s="51"/>
      <c r="R158" s="51"/>
      <c r="S158" s="51"/>
      <c r="T158" s="51"/>
      <c r="U158" s="50"/>
      <c r="V158" s="50"/>
      <c r="W158" s="50"/>
      <c r="X158" s="50"/>
      <c r="Y158" s="50"/>
      <c r="Z158" s="50"/>
      <c r="AA158" s="50"/>
      <c r="AB158" s="50"/>
      <c r="AC158" s="50"/>
      <c r="AD158" s="175" t="s">
        <v>161</v>
      </c>
      <c r="AE158" s="50"/>
      <c r="AF158" s="50"/>
      <c r="AG158" s="51"/>
      <c r="AH158" s="50"/>
      <c r="AI158" s="51"/>
      <c r="AJ158" s="50"/>
      <c r="AK158" s="50"/>
      <c r="AL158" s="50"/>
      <c r="AM158" s="50"/>
      <c r="AN158" s="50"/>
      <c r="AO158" s="50"/>
      <c r="AP158" s="50"/>
      <c r="AQ158" s="50"/>
      <c r="AR158" s="50"/>
      <c r="AS158" s="50"/>
      <c r="AT158" s="50"/>
      <c r="AU158" s="50"/>
      <c r="AV158" s="50"/>
      <c r="AW158" s="50"/>
      <c r="AX158" s="50"/>
      <c r="AY158" s="50"/>
      <c r="AZ158" s="50"/>
      <c r="BA158" s="192">
        <v>1</v>
      </c>
      <c r="BB158" s="368" t="s">
        <v>153</v>
      </c>
      <c r="BC158" s="369"/>
    </row>
    <row r="159" spans="1:55" ht="12.75" customHeight="1" x14ac:dyDescent="0.2">
      <c r="A159" s="366"/>
      <c r="B159" s="367"/>
      <c r="C159" s="367"/>
      <c r="D159" s="36" t="s">
        <v>154</v>
      </c>
      <c r="E159" s="50"/>
      <c r="F159" s="50"/>
      <c r="G159" s="50"/>
      <c r="H159" s="50"/>
      <c r="I159" s="50"/>
      <c r="J159" s="50"/>
      <c r="K159" s="50"/>
      <c r="L159" s="50"/>
      <c r="M159" s="51"/>
      <c r="N159" s="51"/>
      <c r="O159" s="51"/>
      <c r="P159" s="51"/>
      <c r="Q159" s="51"/>
      <c r="R159" s="51"/>
      <c r="S159" s="51"/>
      <c r="T159" s="51"/>
      <c r="U159" s="50"/>
      <c r="V159" s="50"/>
      <c r="W159" s="50"/>
      <c r="X159" s="50"/>
      <c r="Y159" s="50"/>
      <c r="Z159" s="50"/>
      <c r="AA159" s="50"/>
      <c r="AB159" s="50"/>
      <c r="AC159" s="50"/>
      <c r="AD159" s="51"/>
      <c r="AE159" s="50"/>
      <c r="AF159" s="50"/>
      <c r="AG159" s="51"/>
      <c r="AH159" s="50"/>
      <c r="AI159" s="51"/>
      <c r="AJ159" s="50"/>
      <c r="AK159" s="50"/>
      <c r="AL159" s="50"/>
      <c r="AM159" s="50"/>
      <c r="AN159" s="50"/>
      <c r="AO159" s="50"/>
      <c r="AP159" s="50"/>
      <c r="AQ159" s="50"/>
      <c r="AR159" s="50"/>
      <c r="AS159" s="50"/>
      <c r="AT159" s="50"/>
      <c r="AU159" s="50"/>
      <c r="AV159" s="50"/>
      <c r="AW159" s="50"/>
      <c r="AX159" s="50"/>
      <c r="AY159" s="50"/>
      <c r="AZ159" s="50"/>
      <c r="BA159" s="192"/>
      <c r="BB159" s="368"/>
      <c r="BC159" s="369"/>
    </row>
    <row r="160" spans="1:55" ht="12.75" customHeight="1" x14ac:dyDescent="0.2">
      <c r="A160" s="366" t="s">
        <v>169</v>
      </c>
      <c r="B160" s="367">
        <v>15</v>
      </c>
      <c r="C160" s="367">
        <v>230414643</v>
      </c>
      <c r="D160" s="36" t="s">
        <v>151</v>
      </c>
      <c r="E160" s="267"/>
      <c r="F160" s="267"/>
      <c r="G160" s="267"/>
      <c r="H160" s="267"/>
      <c r="I160" s="198"/>
      <c r="J160" s="198"/>
      <c r="K160" s="198"/>
      <c r="L160" s="198"/>
      <c r="M160" s="57"/>
      <c r="N160" s="51"/>
      <c r="O160" s="51"/>
      <c r="P160" s="51"/>
      <c r="Q160" s="51"/>
      <c r="R160" s="51"/>
      <c r="S160" s="51"/>
      <c r="T160" s="51"/>
      <c r="U160" s="51"/>
      <c r="V160" s="51"/>
      <c r="W160" s="51"/>
      <c r="X160" s="51"/>
      <c r="Y160" s="51"/>
      <c r="Z160" s="51"/>
      <c r="AA160" s="51"/>
      <c r="AB160" s="51"/>
      <c r="AC160" s="50"/>
      <c r="AD160" s="51"/>
      <c r="AE160" s="50"/>
      <c r="AF160" s="51" t="s">
        <v>152</v>
      </c>
      <c r="AG160" s="51"/>
      <c r="AH160" s="51"/>
      <c r="AI160" s="51"/>
      <c r="AJ160" s="51"/>
      <c r="AK160" s="51"/>
      <c r="AL160" s="51"/>
      <c r="AM160" s="56"/>
      <c r="AN160" s="51"/>
      <c r="AO160" s="50"/>
      <c r="AP160" s="50"/>
      <c r="AQ160" s="50"/>
      <c r="AR160" s="198"/>
      <c r="AS160" s="198"/>
      <c r="AT160" s="198"/>
      <c r="AU160" s="198"/>
      <c r="AV160" s="198"/>
      <c r="AW160" s="198"/>
      <c r="AX160" s="198"/>
      <c r="AY160" s="198"/>
      <c r="AZ160" s="198"/>
      <c r="BA160" s="192">
        <v>1</v>
      </c>
      <c r="BB160" s="368" t="s">
        <v>153</v>
      </c>
      <c r="BC160" s="369"/>
    </row>
    <row r="161" spans="1:55" ht="12.75" customHeight="1" x14ac:dyDescent="0.2">
      <c r="A161" s="366"/>
      <c r="B161" s="367"/>
      <c r="C161" s="367"/>
      <c r="D161" s="36" t="s">
        <v>154</v>
      </c>
      <c r="E161" s="267"/>
      <c r="F161" s="267"/>
      <c r="G161" s="267"/>
      <c r="H161" s="267"/>
      <c r="I161" s="198"/>
      <c r="J161" s="198"/>
      <c r="K161" s="198"/>
      <c r="L161" s="198"/>
      <c r="M161" s="57"/>
      <c r="N161" s="51"/>
      <c r="O161" s="51"/>
      <c r="P161" s="51"/>
      <c r="Q161" s="51"/>
      <c r="R161" s="51"/>
      <c r="S161" s="51"/>
      <c r="T161" s="51"/>
      <c r="U161" s="51"/>
      <c r="V161" s="51"/>
      <c r="W161" s="51"/>
      <c r="X161" s="51"/>
      <c r="Y161" s="51"/>
      <c r="Z161" s="51"/>
      <c r="AA161" s="51"/>
      <c r="AB161" s="51"/>
      <c r="AC161" s="50"/>
      <c r="AD161" s="51"/>
      <c r="AE161" s="50"/>
      <c r="AF161" s="50"/>
      <c r="AG161" s="51"/>
      <c r="AH161" s="51"/>
      <c r="AI161" s="51"/>
      <c r="AJ161" s="51"/>
      <c r="AK161" s="51"/>
      <c r="AL161" s="51"/>
      <c r="AM161" s="51"/>
      <c r="AN161" s="51"/>
      <c r="AO161" s="50"/>
      <c r="AP161" s="50"/>
      <c r="AQ161" s="50"/>
      <c r="AR161" s="198"/>
      <c r="AS161" s="198"/>
      <c r="AT161" s="198"/>
      <c r="AU161" s="198"/>
      <c r="AV161" s="198"/>
      <c r="AW161" s="198"/>
      <c r="AX161" s="198"/>
      <c r="AY161" s="198"/>
      <c r="AZ161" s="198"/>
      <c r="BA161" s="192"/>
      <c r="BB161" s="368"/>
      <c r="BC161" s="369"/>
    </row>
    <row r="162" spans="1:55" ht="12.75" customHeight="1" x14ac:dyDescent="0.2">
      <c r="A162" s="366" t="s">
        <v>2886</v>
      </c>
      <c r="B162" s="367"/>
      <c r="C162" s="367">
        <v>230414638</v>
      </c>
      <c r="D162" s="36" t="s">
        <v>151</v>
      </c>
      <c r="E162" s="267"/>
      <c r="F162" s="267"/>
      <c r="G162" s="267"/>
      <c r="H162" s="267"/>
      <c r="I162" s="198"/>
      <c r="J162" s="198"/>
      <c r="K162" s="198"/>
      <c r="L162" s="198"/>
      <c r="M162" s="57"/>
      <c r="N162" s="51"/>
      <c r="O162" s="51"/>
      <c r="P162" s="51"/>
      <c r="Q162" s="51"/>
      <c r="R162" s="51"/>
      <c r="S162" s="51"/>
      <c r="T162" s="51"/>
      <c r="U162" s="51"/>
      <c r="V162" s="51"/>
      <c r="W162" s="51"/>
      <c r="X162" s="51"/>
      <c r="Y162" s="51"/>
      <c r="Z162" s="51"/>
      <c r="AA162" s="51"/>
      <c r="AB162" s="51"/>
      <c r="AC162" s="50"/>
      <c r="AD162" s="51"/>
      <c r="AE162" s="50"/>
      <c r="AF162" s="50" t="s">
        <v>2883</v>
      </c>
      <c r="AG162" s="51"/>
      <c r="AH162" s="51"/>
      <c r="AI162" s="51"/>
      <c r="AJ162" s="51"/>
      <c r="AK162" s="51"/>
      <c r="AL162" s="51"/>
      <c r="AM162" s="56"/>
      <c r="AN162" s="51"/>
      <c r="AO162" s="50"/>
      <c r="AP162" s="50"/>
      <c r="AQ162" s="50"/>
      <c r="AR162" s="198"/>
      <c r="AS162" s="198"/>
      <c r="AT162" s="198"/>
      <c r="AU162" s="198"/>
      <c r="AV162" s="198"/>
      <c r="AW162" s="198"/>
      <c r="AX162" s="198"/>
      <c r="AY162" s="198"/>
      <c r="AZ162" s="198"/>
      <c r="BA162" s="192">
        <v>1</v>
      </c>
      <c r="BB162" s="368" t="s">
        <v>153</v>
      </c>
      <c r="BC162" s="369"/>
    </row>
    <row r="163" spans="1:55" x14ac:dyDescent="0.2">
      <c r="A163" s="366"/>
      <c r="B163" s="367"/>
      <c r="C163" s="367"/>
      <c r="D163" s="36" t="s">
        <v>154</v>
      </c>
      <c r="E163" s="267"/>
      <c r="F163" s="267"/>
      <c r="G163" s="267"/>
      <c r="H163" s="267"/>
      <c r="I163" s="198"/>
      <c r="J163" s="198"/>
      <c r="K163" s="198"/>
      <c r="L163" s="198"/>
      <c r="M163" s="57"/>
      <c r="N163" s="51"/>
      <c r="O163" s="51"/>
      <c r="P163" s="51"/>
      <c r="Q163" s="51"/>
      <c r="R163" s="51"/>
      <c r="S163" s="51"/>
      <c r="T163" s="51"/>
      <c r="U163" s="51"/>
      <c r="V163" s="51"/>
      <c r="W163" s="51"/>
      <c r="X163" s="51"/>
      <c r="Y163" s="51"/>
      <c r="Z163" s="51"/>
      <c r="AA163" s="51"/>
      <c r="AB163" s="51"/>
      <c r="AC163" s="50"/>
      <c r="AD163" s="51"/>
      <c r="AE163" s="50"/>
      <c r="AF163" s="50"/>
      <c r="AG163" s="51"/>
      <c r="AH163" s="51"/>
      <c r="AI163" s="51"/>
      <c r="AJ163" s="51"/>
      <c r="AK163" s="51"/>
      <c r="AL163" s="51"/>
      <c r="AM163" s="51"/>
      <c r="AN163" s="51"/>
      <c r="AO163" s="50"/>
      <c r="AP163" s="50"/>
      <c r="AQ163" s="50"/>
      <c r="AR163" s="198"/>
      <c r="AS163" s="198"/>
      <c r="AT163" s="198"/>
      <c r="AU163" s="198"/>
      <c r="AV163" s="198"/>
      <c r="AW163" s="198"/>
      <c r="AX163" s="198"/>
      <c r="AY163" s="198"/>
      <c r="AZ163" s="198"/>
      <c r="BA163" s="192"/>
      <c r="BB163" s="368"/>
      <c r="BC163" s="369"/>
    </row>
    <row r="164" spans="1:55" ht="12.75" customHeight="1" x14ac:dyDescent="0.2">
      <c r="A164" s="370" t="s">
        <v>170</v>
      </c>
      <c r="B164" s="373">
        <v>16</v>
      </c>
      <c r="C164" s="367">
        <v>230414643</v>
      </c>
      <c r="D164" s="36" t="s">
        <v>151</v>
      </c>
      <c r="E164" s="267"/>
      <c r="F164" s="267"/>
      <c r="G164" s="267"/>
      <c r="H164" s="267"/>
      <c r="I164" s="198"/>
      <c r="J164" s="198"/>
      <c r="K164" s="198"/>
      <c r="L164" s="198"/>
      <c r="M164" s="57"/>
      <c r="N164" s="51"/>
      <c r="O164" s="51"/>
      <c r="P164" s="51"/>
      <c r="Q164" s="51"/>
      <c r="R164" s="51"/>
      <c r="S164" s="51"/>
      <c r="T164" s="51"/>
      <c r="U164" s="51"/>
      <c r="V164" s="51"/>
      <c r="W164" s="51"/>
      <c r="X164" s="51"/>
      <c r="Y164" s="51"/>
      <c r="Z164" s="51"/>
      <c r="AA164" s="51"/>
      <c r="AB164" s="51"/>
      <c r="AC164" s="50"/>
      <c r="AD164" s="51" t="s">
        <v>152</v>
      </c>
      <c r="AE164" s="50"/>
      <c r="AF164" s="50"/>
      <c r="AG164" s="51"/>
      <c r="AH164" s="51"/>
      <c r="AI164" s="51"/>
      <c r="AJ164" s="51"/>
      <c r="AK164" s="51"/>
      <c r="AL164" s="51"/>
      <c r="AM164" s="56"/>
      <c r="AN164" s="51"/>
      <c r="AO164" s="50"/>
      <c r="AP164" s="50"/>
      <c r="AQ164" s="50"/>
      <c r="AR164" s="198"/>
      <c r="AS164" s="198"/>
      <c r="AT164" s="198"/>
      <c r="AU164" s="198"/>
      <c r="AV164" s="198"/>
      <c r="AW164" s="198"/>
      <c r="AX164" s="198"/>
      <c r="AY164" s="198"/>
      <c r="AZ164" s="198"/>
      <c r="BA164" s="192">
        <v>1</v>
      </c>
      <c r="BB164" s="368" t="s">
        <v>153</v>
      </c>
      <c r="BC164" s="369"/>
    </row>
    <row r="165" spans="1:55" ht="12.75" customHeight="1" x14ac:dyDescent="0.2">
      <c r="A165" s="371"/>
      <c r="B165" s="374"/>
      <c r="C165" s="367"/>
      <c r="D165" s="36" t="s">
        <v>154</v>
      </c>
      <c r="E165" s="267"/>
      <c r="F165" s="267"/>
      <c r="G165" s="267"/>
      <c r="H165" s="267"/>
      <c r="I165" s="198"/>
      <c r="J165" s="198"/>
      <c r="K165" s="198"/>
      <c r="L165" s="198"/>
      <c r="M165" s="57"/>
      <c r="N165" s="51"/>
      <c r="O165" s="51"/>
      <c r="P165" s="51"/>
      <c r="Q165" s="51"/>
      <c r="R165" s="51"/>
      <c r="S165" s="51"/>
      <c r="T165" s="51"/>
      <c r="U165" s="51"/>
      <c r="V165" s="51"/>
      <c r="W165" s="51"/>
      <c r="X165" s="51"/>
      <c r="Y165" s="51"/>
      <c r="Z165" s="51"/>
      <c r="AA165" s="51"/>
      <c r="AB165" s="51"/>
      <c r="AC165" s="50"/>
      <c r="AD165" s="51"/>
      <c r="AE165" s="50"/>
      <c r="AF165" s="50"/>
      <c r="AG165" s="51"/>
      <c r="AH165" s="51"/>
      <c r="AI165" s="51"/>
      <c r="AJ165" s="51"/>
      <c r="AK165" s="51"/>
      <c r="AL165" s="51"/>
      <c r="AM165" s="51"/>
      <c r="AN165" s="51"/>
      <c r="AO165" s="50"/>
      <c r="AP165" s="50"/>
      <c r="AQ165" s="50"/>
      <c r="AR165" s="198"/>
      <c r="AS165" s="198"/>
      <c r="AT165" s="198"/>
      <c r="AU165" s="198"/>
      <c r="AV165" s="198"/>
      <c r="AW165" s="198"/>
      <c r="AX165" s="198"/>
      <c r="AY165" s="198"/>
      <c r="AZ165" s="198"/>
      <c r="BA165" s="192"/>
      <c r="BB165" s="368"/>
      <c r="BC165" s="369"/>
    </row>
    <row r="166" spans="1:55" ht="12.75" customHeight="1" x14ac:dyDescent="0.2">
      <c r="A166" s="370" t="s">
        <v>2912</v>
      </c>
      <c r="B166" s="367">
        <v>17</v>
      </c>
      <c r="C166" s="367">
        <v>230414643</v>
      </c>
      <c r="D166" s="36" t="s">
        <v>151</v>
      </c>
      <c r="E166" s="267"/>
      <c r="F166" s="267"/>
      <c r="G166" s="267"/>
      <c r="H166" s="267"/>
      <c r="I166" s="198"/>
      <c r="J166" s="198"/>
      <c r="K166" s="198"/>
      <c r="L166" s="198"/>
      <c r="M166" s="57"/>
      <c r="N166" s="51"/>
      <c r="O166" s="51"/>
      <c r="P166" s="51"/>
      <c r="Q166" s="51"/>
      <c r="R166" s="51"/>
      <c r="S166" s="51"/>
      <c r="T166" s="51"/>
      <c r="U166" s="51"/>
      <c r="V166" s="51"/>
      <c r="W166" s="51"/>
      <c r="X166" s="51"/>
      <c r="Y166" s="51"/>
      <c r="Z166" s="51"/>
      <c r="AA166" s="51"/>
      <c r="AB166" s="51"/>
      <c r="AC166" s="50"/>
      <c r="AD166" s="51"/>
      <c r="AE166" s="50"/>
      <c r="AF166" s="51" t="s">
        <v>152</v>
      </c>
      <c r="AG166" s="51"/>
      <c r="AH166" s="51"/>
      <c r="AI166" s="51"/>
      <c r="AJ166" s="51"/>
      <c r="AK166" s="51"/>
      <c r="AL166" s="51"/>
      <c r="AM166" s="56"/>
      <c r="AN166" s="51"/>
      <c r="AO166" s="50"/>
      <c r="AP166" s="50"/>
      <c r="AQ166" s="50"/>
      <c r="AR166" s="198"/>
      <c r="AS166" s="198"/>
      <c r="AT166" s="198"/>
      <c r="AU166" s="198"/>
      <c r="AV166" s="198"/>
      <c r="AW166" s="198"/>
      <c r="AX166" s="198"/>
      <c r="AY166" s="198"/>
      <c r="AZ166" s="198"/>
      <c r="BA166" s="192">
        <v>1</v>
      </c>
      <c r="BB166" s="368" t="s">
        <v>153</v>
      </c>
      <c r="BC166" s="369"/>
    </row>
    <row r="167" spans="1:55" ht="12.75" customHeight="1" x14ac:dyDescent="0.2">
      <c r="A167" s="371"/>
      <c r="B167" s="367"/>
      <c r="C167" s="367"/>
      <c r="D167" s="36" t="s">
        <v>154</v>
      </c>
      <c r="E167" s="267"/>
      <c r="F167" s="267"/>
      <c r="G167" s="267"/>
      <c r="H167" s="267"/>
      <c r="I167" s="198"/>
      <c r="J167" s="198"/>
      <c r="K167" s="198"/>
      <c r="L167" s="198"/>
      <c r="M167" s="57"/>
      <c r="N167" s="51"/>
      <c r="O167" s="51"/>
      <c r="P167" s="51"/>
      <c r="Q167" s="51"/>
      <c r="R167" s="51"/>
      <c r="S167" s="51"/>
      <c r="T167" s="51"/>
      <c r="U167" s="51"/>
      <c r="V167" s="51"/>
      <c r="W167" s="51"/>
      <c r="X167" s="51"/>
      <c r="Y167" s="51"/>
      <c r="Z167" s="51"/>
      <c r="AA167" s="51"/>
      <c r="AB167" s="51"/>
      <c r="AC167" s="50"/>
      <c r="AD167" s="51"/>
      <c r="AE167" s="50"/>
      <c r="AF167" s="50"/>
      <c r="AG167" s="51"/>
      <c r="AH167" s="51"/>
      <c r="AI167" s="51"/>
      <c r="AJ167" s="51"/>
      <c r="AK167" s="51"/>
      <c r="AL167" s="51"/>
      <c r="AM167" s="51"/>
      <c r="AN167" s="51"/>
      <c r="AO167" s="50"/>
      <c r="AP167" s="50"/>
      <c r="AQ167" s="50"/>
      <c r="AR167" s="198"/>
      <c r="AS167" s="198"/>
      <c r="AT167" s="198"/>
      <c r="AU167" s="198"/>
      <c r="AV167" s="198"/>
      <c r="AW167" s="198"/>
      <c r="AX167" s="198"/>
      <c r="AY167" s="198"/>
      <c r="AZ167" s="198"/>
      <c r="BA167" s="192"/>
      <c r="BB167" s="368"/>
      <c r="BC167" s="369"/>
    </row>
    <row r="168" spans="1:55" ht="12.75" customHeight="1" x14ac:dyDescent="0.2">
      <c r="A168" s="366" t="s">
        <v>171</v>
      </c>
      <c r="B168" s="367">
        <v>19</v>
      </c>
      <c r="C168" s="367">
        <v>230414643</v>
      </c>
      <c r="D168" s="36" t="s">
        <v>151</v>
      </c>
      <c r="E168" s="267"/>
      <c r="F168" s="267"/>
      <c r="G168" s="267"/>
      <c r="H168" s="267"/>
      <c r="I168" s="198"/>
      <c r="J168" s="198"/>
      <c r="K168" s="198"/>
      <c r="L168" s="198"/>
      <c r="M168" s="57"/>
      <c r="N168" s="51"/>
      <c r="O168" s="51"/>
      <c r="P168" s="51"/>
      <c r="Q168" s="51"/>
      <c r="R168" s="51"/>
      <c r="S168" s="51"/>
      <c r="T168" s="51"/>
      <c r="U168" s="51"/>
      <c r="V168" s="51"/>
      <c r="W168" s="51"/>
      <c r="X168" s="51"/>
      <c r="Y168" s="51"/>
      <c r="Z168" s="51"/>
      <c r="AA168" s="51"/>
      <c r="AB168" s="51"/>
      <c r="AC168" s="50"/>
      <c r="AD168" s="51"/>
      <c r="AE168" s="50"/>
      <c r="AF168" s="51" t="s">
        <v>152</v>
      </c>
      <c r="AG168" s="51"/>
      <c r="AH168" s="51"/>
      <c r="AI168" s="51"/>
      <c r="AJ168" s="51"/>
      <c r="AK168" s="51"/>
      <c r="AL168" s="51"/>
      <c r="AM168" s="56"/>
      <c r="AN168" s="51"/>
      <c r="AO168" s="50"/>
      <c r="AP168" s="50"/>
      <c r="AQ168" s="50"/>
      <c r="AR168" s="198"/>
      <c r="AS168" s="198"/>
      <c r="AT168" s="198"/>
      <c r="AU168" s="198"/>
      <c r="AV168" s="198"/>
      <c r="AW168" s="198"/>
      <c r="AX168" s="198"/>
      <c r="AY168" s="198"/>
      <c r="AZ168" s="198"/>
      <c r="BA168" s="192">
        <v>1</v>
      </c>
      <c r="BB168" s="368" t="s">
        <v>153</v>
      </c>
      <c r="BC168" s="369"/>
    </row>
    <row r="169" spans="1:55" ht="12.75" customHeight="1" x14ac:dyDescent="0.2">
      <c r="A169" s="366"/>
      <c r="B169" s="367"/>
      <c r="C169" s="367"/>
      <c r="D169" s="36" t="s">
        <v>154</v>
      </c>
      <c r="E169" s="267"/>
      <c r="F169" s="267"/>
      <c r="G169" s="267"/>
      <c r="H169" s="267"/>
      <c r="I169" s="198"/>
      <c r="J169" s="198"/>
      <c r="K169" s="198"/>
      <c r="L169" s="198"/>
      <c r="M169" s="57"/>
      <c r="N169" s="51"/>
      <c r="O169" s="51"/>
      <c r="P169" s="51"/>
      <c r="Q169" s="51"/>
      <c r="R169" s="51"/>
      <c r="S169" s="51"/>
      <c r="T169" s="51"/>
      <c r="U169" s="51"/>
      <c r="V169" s="51"/>
      <c r="W169" s="51"/>
      <c r="X169" s="51"/>
      <c r="Y169" s="51"/>
      <c r="Z169" s="51"/>
      <c r="AA169" s="51"/>
      <c r="AB169" s="51"/>
      <c r="AC169" s="50"/>
      <c r="AD169" s="51"/>
      <c r="AE169" s="50"/>
      <c r="AF169" s="50"/>
      <c r="AG169" s="51"/>
      <c r="AH169" s="51"/>
      <c r="AI169" s="51"/>
      <c r="AJ169" s="51"/>
      <c r="AK169" s="51"/>
      <c r="AL169" s="51"/>
      <c r="AM169" s="51"/>
      <c r="AN169" s="51"/>
      <c r="AO169" s="50"/>
      <c r="AP169" s="50"/>
      <c r="AQ169" s="50"/>
      <c r="AR169" s="198"/>
      <c r="AS169" s="198"/>
      <c r="AT169" s="198"/>
      <c r="AU169" s="198"/>
      <c r="AV169" s="198"/>
      <c r="AW169" s="198"/>
      <c r="AX169" s="198"/>
      <c r="AY169" s="198"/>
      <c r="AZ169" s="198"/>
      <c r="BA169" s="192"/>
      <c r="BB169" s="368"/>
      <c r="BC169" s="369"/>
    </row>
    <row r="170" spans="1:55" ht="12.75" customHeight="1" x14ac:dyDescent="0.2">
      <c r="A170" s="193" t="s">
        <v>172</v>
      </c>
      <c r="B170" s="196">
        <v>21</v>
      </c>
      <c r="C170" s="367">
        <v>230414643</v>
      </c>
      <c r="D170" s="36" t="s">
        <v>151</v>
      </c>
      <c r="E170" s="267"/>
      <c r="F170" s="267"/>
      <c r="G170" s="267"/>
      <c r="H170" s="267"/>
      <c r="I170" s="198"/>
      <c r="J170" s="198"/>
      <c r="K170" s="198"/>
      <c r="L170" s="198"/>
      <c r="M170" s="57"/>
      <c r="N170" s="57"/>
      <c r="O170" s="57"/>
      <c r="P170" s="57"/>
      <c r="Q170" s="57"/>
      <c r="R170" s="57"/>
      <c r="S170" s="57"/>
      <c r="T170" s="57"/>
      <c r="U170" s="57"/>
      <c r="V170" s="57"/>
      <c r="W170" s="57"/>
      <c r="X170" s="57"/>
      <c r="Y170" s="57"/>
      <c r="Z170" s="57"/>
      <c r="AA170" s="57"/>
      <c r="AB170" s="57"/>
      <c r="AC170" s="198"/>
      <c r="AD170" s="51" t="s">
        <v>152</v>
      </c>
      <c r="AE170" s="198"/>
      <c r="AF170" s="198"/>
      <c r="AG170" s="57"/>
      <c r="AH170" s="57"/>
      <c r="AI170" s="57"/>
      <c r="AJ170" s="57"/>
      <c r="AK170" s="51"/>
      <c r="AL170" s="51"/>
      <c r="AM170" s="56"/>
      <c r="AN170" s="51"/>
      <c r="AO170" s="50"/>
      <c r="AP170" s="50"/>
      <c r="AQ170" s="50"/>
      <c r="AR170" s="198"/>
      <c r="AS170" s="198"/>
      <c r="AT170" s="198"/>
      <c r="AU170" s="198"/>
      <c r="AV170" s="198"/>
      <c r="AW170" s="198"/>
      <c r="AX170" s="198"/>
      <c r="AY170" s="198"/>
      <c r="AZ170" s="198"/>
      <c r="BA170" s="192">
        <v>1</v>
      </c>
      <c r="BB170" s="368" t="s">
        <v>153</v>
      </c>
      <c r="BC170" s="369"/>
    </row>
    <row r="171" spans="1:55" ht="12.75" customHeight="1" x14ac:dyDescent="0.2">
      <c r="A171" s="194"/>
      <c r="B171" s="197"/>
      <c r="C171" s="367"/>
      <c r="D171" s="36" t="s">
        <v>154</v>
      </c>
      <c r="E171" s="267"/>
      <c r="F171" s="267"/>
      <c r="G171" s="267"/>
      <c r="H171" s="267"/>
      <c r="I171" s="198"/>
      <c r="J171" s="198"/>
      <c r="K171" s="198"/>
      <c r="L171" s="198"/>
      <c r="M171" s="57"/>
      <c r="N171" s="57"/>
      <c r="O171" s="57"/>
      <c r="P171" s="57"/>
      <c r="Q171" s="57"/>
      <c r="R171" s="57"/>
      <c r="S171" s="57"/>
      <c r="T171" s="57"/>
      <c r="U171" s="57"/>
      <c r="V171" s="57"/>
      <c r="W171" s="57"/>
      <c r="X171" s="57"/>
      <c r="Y171" s="57"/>
      <c r="Z171" s="57"/>
      <c r="AA171" s="57"/>
      <c r="AB171" s="57"/>
      <c r="AC171" s="198"/>
      <c r="AD171" s="57"/>
      <c r="AE171" s="198"/>
      <c r="AF171" s="198"/>
      <c r="AG171" s="57"/>
      <c r="AH171" s="57"/>
      <c r="AI171" s="57"/>
      <c r="AJ171" s="57"/>
      <c r="AK171" s="51"/>
      <c r="AL171" s="51"/>
      <c r="AM171" s="51"/>
      <c r="AN171" s="51"/>
      <c r="AO171" s="50"/>
      <c r="AP171" s="50"/>
      <c r="AQ171" s="50"/>
      <c r="AR171" s="198"/>
      <c r="AS171" s="198"/>
      <c r="AT171" s="198"/>
      <c r="AU171" s="198"/>
      <c r="AV171" s="198"/>
      <c r="AW171" s="198"/>
      <c r="AX171" s="198"/>
      <c r="AY171" s="198"/>
      <c r="AZ171" s="198"/>
      <c r="BA171" s="192"/>
      <c r="BB171" s="368"/>
      <c r="BC171" s="369"/>
    </row>
    <row r="172" spans="1:55" ht="12.75" customHeight="1" x14ac:dyDescent="0.2">
      <c r="A172" s="193" t="s">
        <v>173</v>
      </c>
      <c r="B172" s="196">
        <v>20</v>
      </c>
      <c r="C172" s="367">
        <v>230414643</v>
      </c>
      <c r="D172" s="36" t="s">
        <v>151</v>
      </c>
      <c r="E172" s="267"/>
      <c r="F172" s="267"/>
      <c r="G172" s="267"/>
      <c r="H172" s="267"/>
      <c r="I172" s="198"/>
      <c r="J172" s="198"/>
      <c r="K172" s="198"/>
      <c r="L172" s="198"/>
      <c r="M172" s="57"/>
      <c r="N172" s="57"/>
      <c r="O172" s="57"/>
      <c r="P172" s="57"/>
      <c r="Q172" s="57"/>
      <c r="R172" s="57"/>
      <c r="S172" s="57"/>
      <c r="T172" s="57"/>
      <c r="U172" s="57"/>
      <c r="V172" s="57"/>
      <c r="W172" s="57"/>
      <c r="X172" s="57"/>
      <c r="Y172" s="57"/>
      <c r="Z172" s="57"/>
      <c r="AA172" s="57"/>
      <c r="AB172" s="57"/>
      <c r="AC172" s="198"/>
      <c r="AD172" s="57"/>
      <c r="AE172" s="198"/>
      <c r="AF172" s="51" t="s">
        <v>152</v>
      </c>
      <c r="AG172" s="57"/>
      <c r="AH172" s="57"/>
      <c r="AI172" s="57"/>
      <c r="AJ172" s="57"/>
      <c r="AK172" s="51"/>
      <c r="AL172" s="51"/>
      <c r="AM172" s="56"/>
      <c r="AN172" s="51"/>
      <c r="AO172" s="50"/>
      <c r="AP172" s="50"/>
      <c r="AQ172" s="50"/>
      <c r="AR172" s="198"/>
      <c r="AS172" s="198"/>
      <c r="AT172" s="198"/>
      <c r="AU172" s="198"/>
      <c r="AV172" s="198"/>
      <c r="AW172" s="198"/>
      <c r="AX172" s="198"/>
      <c r="AY172" s="198"/>
      <c r="AZ172" s="198"/>
      <c r="BA172" s="192">
        <v>1</v>
      </c>
      <c r="BB172" s="368" t="s">
        <v>153</v>
      </c>
      <c r="BC172" s="369"/>
    </row>
    <row r="173" spans="1:55" ht="12.75" customHeight="1" x14ac:dyDescent="0.2">
      <c r="A173" s="194"/>
      <c r="B173" s="197"/>
      <c r="C173" s="367"/>
      <c r="D173" s="36" t="s">
        <v>154</v>
      </c>
      <c r="E173" s="267"/>
      <c r="F173" s="267"/>
      <c r="G173" s="267"/>
      <c r="H173" s="267"/>
      <c r="I173" s="198"/>
      <c r="J173" s="198"/>
      <c r="K173" s="198"/>
      <c r="L173" s="198"/>
      <c r="M173" s="57"/>
      <c r="N173" s="57"/>
      <c r="O173" s="57"/>
      <c r="P173" s="57"/>
      <c r="Q173" s="57"/>
      <c r="R173" s="57"/>
      <c r="S173" s="57"/>
      <c r="T173" s="57"/>
      <c r="U173" s="57"/>
      <c r="V173" s="57"/>
      <c r="W173" s="57"/>
      <c r="X173" s="57"/>
      <c r="Y173" s="57"/>
      <c r="Z173" s="57"/>
      <c r="AA173" s="57"/>
      <c r="AB173" s="57"/>
      <c r="AC173" s="198"/>
      <c r="AD173" s="57"/>
      <c r="AE173" s="198"/>
      <c r="AF173" s="198"/>
      <c r="AG173" s="57"/>
      <c r="AH173" s="57"/>
      <c r="AI173" s="57"/>
      <c r="AJ173" s="57"/>
      <c r="AK173" s="51"/>
      <c r="AL173" s="51"/>
      <c r="AM173" s="51"/>
      <c r="AN173" s="51"/>
      <c r="AO173" s="50"/>
      <c r="AP173" s="50"/>
      <c r="AQ173" s="50"/>
      <c r="AR173" s="198"/>
      <c r="AS173" s="198"/>
      <c r="AT173" s="198"/>
      <c r="AU173" s="198"/>
      <c r="AV173" s="198"/>
      <c r="AW173" s="198"/>
      <c r="AX173" s="198"/>
      <c r="AY173" s="198"/>
      <c r="AZ173" s="198"/>
      <c r="BA173" s="192"/>
      <c r="BB173" s="368"/>
      <c r="BC173" s="369"/>
    </row>
    <row r="174" spans="1:55" ht="12.75" customHeight="1" x14ac:dyDescent="0.2">
      <c r="A174" s="193" t="s">
        <v>174</v>
      </c>
      <c r="B174" s="196">
        <v>22</v>
      </c>
      <c r="C174" s="367">
        <v>230414643</v>
      </c>
      <c r="D174" s="36" t="s">
        <v>151</v>
      </c>
      <c r="E174" s="267"/>
      <c r="F174" s="267"/>
      <c r="G174" s="267"/>
      <c r="H174" s="267"/>
      <c r="I174" s="198"/>
      <c r="J174" s="198"/>
      <c r="K174" s="198"/>
      <c r="L174" s="198"/>
      <c r="M174" s="57"/>
      <c r="N174" s="57"/>
      <c r="O174" s="57"/>
      <c r="P174" s="57"/>
      <c r="Q174" s="57"/>
      <c r="R174" s="57"/>
      <c r="S174" s="57"/>
      <c r="T174" s="57"/>
      <c r="U174" s="57"/>
      <c r="V174" s="57"/>
      <c r="W174" s="57"/>
      <c r="X174" s="57"/>
      <c r="Y174" s="57"/>
      <c r="Z174" s="57"/>
      <c r="AA174" s="57"/>
      <c r="AB174" s="57"/>
      <c r="AC174" s="198"/>
      <c r="AD174" s="57"/>
      <c r="AE174" s="198"/>
      <c r="AF174" s="51" t="s">
        <v>152</v>
      </c>
      <c r="AG174" s="57"/>
      <c r="AH174" s="57"/>
      <c r="AI174" s="57"/>
      <c r="AJ174" s="57"/>
      <c r="AK174" s="51"/>
      <c r="AL174" s="51"/>
      <c r="AM174" s="56"/>
      <c r="AN174" s="51"/>
      <c r="AO174" s="50"/>
      <c r="AP174" s="50"/>
      <c r="AQ174" s="50"/>
      <c r="AR174" s="198"/>
      <c r="AS174" s="198"/>
      <c r="AT174" s="198"/>
      <c r="AU174" s="198"/>
      <c r="AV174" s="198"/>
      <c r="AW174" s="198"/>
      <c r="AX174" s="198"/>
      <c r="AY174" s="198"/>
      <c r="AZ174" s="198"/>
      <c r="BA174" s="192">
        <v>1</v>
      </c>
      <c r="BB174" s="368" t="s">
        <v>153</v>
      </c>
      <c r="BC174" s="369"/>
    </row>
    <row r="175" spans="1:55" ht="12.75" customHeight="1" x14ac:dyDescent="0.2">
      <c r="A175" s="194"/>
      <c r="B175" s="197"/>
      <c r="C175" s="367"/>
      <c r="D175" s="36" t="s">
        <v>154</v>
      </c>
      <c r="E175" s="267"/>
      <c r="F175" s="267"/>
      <c r="G175" s="267"/>
      <c r="H175" s="267"/>
      <c r="I175" s="198"/>
      <c r="J175" s="198"/>
      <c r="K175" s="198"/>
      <c r="L175" s="198"/>
      <c r="M175" s="57"/>
      <c r="N175" s="57"/>
      <c r="O175" s="57"/>
      <c r="P175" s="57"/>
      <c r="Q175" s="57"/>
      <c r="R175" s="57"/>
      <c r="S175" s="57"/>
      <c r="T175" s="57"/>
      <c r="U175" s="57"/>
      <c r="V175" s="57"/>
      <c r="W175" s="57"/>
      <c r="X175" s="57"/>
      <c r="Y175" s="57"/>
      <c r="Z175" s="57"/>
      <c r="AA175" s="57"/>
      <c r="AB175" s="57"/>
      <c r="AC175" s="198"/>
      <c r="AD175" s="57"/>
      <c r="AE175" s="198"/>
      <c r="AF175" s="198"/>
      <c r="AG175" s="57"/>
      <c r="AH175" s="57"/>
      <c r="AI175" s="57"/>
      <c r="AJ175" s="57"/>
      <c r="AK175" s="51"/>
      <c r="AL175" s="51"/>
      <c r="AM175" s="51"/>
      <c r="AN175" s="51"/>
      <c r="AO175" s="50"/>
      <c r="AP175" s="50"/>
      <c r="AQ175" s="50"/>
      <c r="AR175" s="198"/>
      <c r="AS175" s="198"/>
      <c r="AT175" s="198"/>
      <c r="AU175" s="198"/>
      <c r="AV175" s="198"/>
      <c r="AW175" s="198"/>
      <c r="AX175" s="198"/>
      <c r="AY175" s="198"/>
      <c r="AZ175" s="198"/>
      <c r="BA175" s="192"/>
      <c r="BB175" s="368"/>
      <c r="BC175" s="369"/>
    </row>
    <row r="176" spans="1:55" ht="12.75" customHeight="1" x14ac:dyDescent="0.2">
      <c r="A176" s="370" t="s">
        <v>2913</v>
      </c>
      <c r="B176" s="367">
        <v>23</v>
      </c>
      <c r="C176" s="367">
        <v>230414643</v>
      </c>
      <c r="D176" s="36" t="s">
        <v>151</v>
      </c>
      <c r="E176" s="267"/>
      <c r="F176" s="267"/>
      <c r="G176" s="267"/>
      <c r="H176" s="267"/>
      <c r="I176" s="198"/>
      <c r="J176" s="198"/>
      <c r="K176" s="198"/>
      <c r="L176" s="198"/>
      <c r="M176" s="57"/>
      <c r="N176" s="57"/>
      <c r="O176" s="57"/>
      <c r="P176" s="57"/>
      <c r="Q176" s="57"/>
      <c r="R176" s="57"/>
      <c r="S176" s="57"/>
      <c r="T176" s="57"/>
      <c r="U176" s="57"/>
      <c r="V176" s="57"/>
      <c r="W176" s="57"/>
      <c r="X176" s="57"/>
      <c r="Y176" s="57"/>
      <c r="Z176" s="57"/>
      <c r="AA176" s="57"/>
      <c r="AB176" s="57"/>
      <c r="AC176" s="198"/>
      <c r="AD176" s="51" t="s">
        <v>152</v>
      </c>
      <c r="AE176" s="198"/>
      <c r="AF176" s="198"/>
      <c r="AG176" s="51"/>
      <c r="AH176" s="51"/>
      <c r="AI176" s="51"/>
      <c r="AJ176" s="51"/>
      <c r="AK176" s="57"/>
      <c r="AL176" s="57"/>
      <c r="AM176" s="57"/>
      <c r="AN176" s="57"/>
      <c r="AO176" s="198"/>
      <c r="AP176" s="198"/>
      <c r="AQ176" s="198"/>
      <c r="AR176" s="198"/>
      <c r="AS176" s="198"/>
      <c r="AT176" s="198"/>
      <c r="AU176" s="198"/>
      <c r="AV176" s="198"/>
      <c r="AW176" s="198"/>
      <c r="AX176" s="198"/>
      <c r="AY176" s="198"/>
      <c r="AZ176" s="198"/>
      <c r="BA176" s="192">
        <v>1</v>
      </c>
      <c r="BB176" s="368" t="s">
        <v>153</v>
      </c>
      <c r="BC176" s="369"/>
    </row>
    <row r="177" spans="1:55" ht="12.75" customHeight="1" x14ac:dyDescent="0.2">
      <c r="A177" s="371"/>
      <c r="B177" s="367"/>
      <c r="C177" s="367"/>
      <c r="D177" s="36" t="s">
        <v>154</v>
      </c>
      <c r="E177" s="267"/>
      <c r="F177" s="267"/>
      <c r="G177" s="267"/>
      <c r="H177" s="267"/>
      <c r="I177" s="198"/>
      <c r="J177" s="198"/>
      <c r="K177" s="198"/>
      <c r="L177" s="198"/>
      <c r="M177" s="57"/>
      <c r="N177" s="57"/>
      <c r="O177" s="57"/>
      <c r="P177" s="57"/>
      <c r="Q177" s="57"/>
      <c r="R177" s="57"/>
      <c r="S177" s="57"/>
      <c r="T177" s="57"/>
      <c r="U177" s="57"/>
      <c r="V177" s="57"/>
      <c r="W177" s="57"/>
      <c r="X177" s="57"/>
      <c r="Y177" s="57"/>
      <c r="Z177" s="57"/>
      <c r="AA177" s="57"/>
      <c r="AB177" s="57"/>
      <c r="AC177" s="198"/>
      <c r="AD177" s="57"/>
      <c r="AE177" s="198"/>
      <c r="AF177" s="198"/>
      <c r="AG177" s="51"/>
      <c r="AH177" s="51"/>
      <c r="AI177" s="51"/>
      <c r="AJ177" s="51"/>
      <c r="AK177" s="57"/>
      <c r="AL177" s="57"/>
      <c r="AM177" s="57"/>
      <c r="AN177" s="57"/>
      <c r="AO177" s="198"/>
      <c r="AP177" s="198"/>
      <c r="AQ177" s="198"/>
      <c r="AR177" s="198"/>
      <c r="AS177" s="198"/>
      <c r="AT177" s="198"/>
      <c r="AU177" s="198"/>
      <c r="AV177" s="198"/>
      <c r="AW177" s="198"/>
      <c r="AX177" s="198"/>
      <c r="AY177" s="198"/>
      <c r="AZ177" s="198"/>
      <c r="BA177" s="192"/>
      <c r="BB177" s="368"/>
      <c r="BC177" s="369"/>
    </row>
    <row r="178" spans="1:55" ht="12.75" customHeight="1" x14ac:dyDescent="0.2">
      <c r="A178" s="366" t="s">
        <v>2914</v>
      </c>
      <c r="B178" s="367">
        <v>29</v>
      </c>
      <c r="C178" s="367">
        <v>230414643</v>
      </c>
      <c r="D178" s="36" t="s">
        <v>151</v>
      </c>
      <c r="E178" s="267"/>
      <c r="F178" s="267"/>
      <c r="G178" s="267"/>
      <c r="H178" s="267"/>
      <c r="I178" s="198"/>
      <c r="J178" s="198"/>
      <c r="K178" s="198"/>
      <c r="L178" s="198"/>
      <c r="M178" s="57"/>
      <c r="N178" s="57"/>
      <c r="O178" s="57"/>
      <c r="P178" s="57"/>
      <c r="Q178" s="57"/>
      <c r="R178" s="57"/>
      <c r="S178" s="57"/>
      <c r="T178" s="57"/>
      <c r="U178" s="57"/>
      <c r="V178" s="57"/>
      <c r="W178" s="57"/>
      <c r="X178" s="57"/>
      <c r="Y178" s="57"/>
      <c r="Z178" s="57"/>
      <c r="AA178" s="57"/>
      <c r="AB178" s="57"/>
      <c r="AC178" s="198"/>
      <c r="AD178" s="57"/>
      <c r="AE178" s="175" t="s">
        <v>161</v>
      </c>
      <c r="AF178" s="198"/>
      <c r="AG178" s="51"/>
      <c r="AH178" s="51"/>
      <c r="AI178" s="51"/>
      <c r="AJ178" s="51"/>
      <c r="AK178" s="57"/>
      <c r="AL178" s="57"/>
      <c r="AM178" s="57"/>
      <c r="AN178" s="57"/>
      <c r="AO178" s="198"/>
      <c r="AP178" s="198"/>
      <c r="AQ178" s="198"/>
      <c r="AR178" s="198"/>
      <c r="AS178" s="198"/>
      <c r="AT178" s="198"/>
      <c r="AU178" s="198"/>
      <c r="AV178" s="198"/>
      <c r="AW178" s="198"/>
      <c r="AX178" s="198"/>
      <c r="AY178" s="198"/>
      <c r="AZ178" s="198"/>
      <c r="BA178" s="192">
        <v>1</v>
      </c>
      <c r="BB178" s="368" t="s">
        <v>153</v>
      </c>
      <c r="BC178" s="369"/>
    </row>
    <row r="179" spans="1:55" x14ac:dyDescent="0.2">
      <c r="A179" s="366"/>
      <c r="B179" s="367"/>
      <c r="C179" s="367"/>
      <c r="D179" s="36" t="s">
        <v>154</v>
      </c>
      <c r="E179" s="267"/>
      <c r="F179" s="267"/>
      <c r="G179" s="267"/>
      <c r="H179" s="267"/>
      <c r="I179" s="198"/>
      <c r="J179" s="198"/>
      <c r="K179" s="198"/>
      <c r="L179" s="198"/>
      <c r="M179" s="57"/>
      <c r="N179" s="57"/>
      <c r="O179" s="57"/>
      <c r="P179" s="57"/>
      <c r="Q179" s="57"/>
      <c r="R179" s="57"/>
      <c r="S179" s="57"/>
      <c r="T179" s="57"/>
      <c r="U179" s="57"/>
      <c r="V179" s="57"/>
      <c r="W179" s="57"/>
      <c r="X179" s="57"/>
      <c r="Y179" s="57"/>
      <c r="Z179" s="57"/>
      <c r="AA179" s="57"/>
      <c r="AB179" s="57"/>
      <c r="AC179" s="198"/>
      <c r="AD179" s="57"/>
      <c r="AE179" s="198"/>
      <c r="AF179" s="198"/>
      <c r="AG179" s="51"/>
      <c r="AH179" s="51"/>
      <c r="AI179" s="51"/>
      <c r="AJ179" s="51"/>
      <c r="AK179" s="57"/>
      <c r="AL179" s="57"/>
      <c r="AM179" s="57"/>
      <c r="AN179" s="57"/>
      <c r="AO179" s="198"/>
      <c r="AP179" s="198"/>
      <c r="AQ179" s="198"/>
      <c r="AR179" s="198"/>
      <c r="AS179" s="198"/>
      <c r="AT179" s="198"/>
      <c r="AU179" s="198"/>
      <c r="AV179" s="198"/>
      <c r="AW179" s="198"/>
      <c r="AX179" s="198"/>
      <c r="AY179" s="198"/>
      <c r="AZ179" s="198"/>
      <c r="BA179" s="192"/>
      <c r="BB179" s="368"/>
      <c r="BC179" s="369"/>
    </row>
    <row r="180" spans="1:55" ht="12.75" customHeight="1" x14ac:dyDescent="0.2">
      <c r="A180" s="366" t="s">
        <v>175</v>
      </c>
      <c r="B180" s="367">
        <v>36</v>
      </c>
      <c r="C180" s="367">
        <v>230414643</v>
      </c>
      <c r="D180" s="36" t="s">
        <v>151</v>
      </c>
      <c r="E180" s="267"/>
      <c r="F180" s="267"/>
      <c r="G180" s="267"/>
      <c r="H180" s="267"/>
      <c r="I180" s="198"/>
      <c r="J180" s="198"/>
      <c r="K180" s="198"/>
      <c r="L180" s="198"/>
      <c r="M180" s="57"/>
      <c r="N180" s="57"/>
      <c r="O180" s="57"/>
      <c r="P180" s="57"/>
      <c r="Q180" s="57"/>
      <c r="R180" s="57"/>
      <c r="S180" s="57"/>
      <c r="T180" s="57"/>
      <c r="U180" s="57"/>
      <c r="V180" s="57"/>
      <c r="W180" s="57"/>
      <c r="X180" s="57"/>
      <c r="Y180" s="57"/>
      <c r="Z180" s="57"/>
      <c r="AA180" s="57"/>
      <c r="AB180" s="271"/>
      <c r="AC180" s="51" t="s">
        <v>152</v>
      </c>
      <c r="AD180" s="58"/>
      <c r="AE180" s="198"/>
      <c r="AF180" s="198"/>
      <c r="AG180" s="51"/>
      <c r="AH180" s="51"/>
      <c r="AI180" s="51"/>
      <c r="AJ180" s="56"/>
      <c r="AK180" s="57"/>
      <c r="AL180" s="57"/>
      <c r="AM180" s="57"/>
      <c r="AN180" s="57"/>
      <c r="AO180" s="198"/>
      <c r="AP180" s="198"/>
      <c r="AQ180" s="198"/>
      <c r="AR180" s="198"/>
      <c r="AS180" s="198"/>
      <c r="AT180" s="198"/>
      <c r="AU180" s="198"/>
      <c r="AV180" s="198"/>
      <c r="AW180" s="198"/>
      <c r="AX180" s="198"/>
      <c r="AY180" s="198"/>
      <c r="AZ180" s="198"/>
      <c r="BA180" s="192">
        <v>1</v>
      </c>
      <c r="BB180" s="368" t="s">
        <v>153</v>
      </c>
      <c r="BC180" s="369"/>
    </row>
    <row r="181" spans="1:55" ht="12.75" customHeight="1" x14ac:dyDescent="0.2">
      <c r="A181" s="366"/>
      <c r="B181" s="367"/>
      <c r="C181" s="367"/>
      <c r="D181" s="36" t="s">
        <v>154</v>
      </c>
      <c r="E181" s="267"/>
      <c r="F181" s="267"/>
      <c r="G181" s="267"/>
      <c r="H181" s="267"/>
      <c r="I181" s="198"/>
      <c r="J181" s="198"/>
      <c r="K181" s="198"/>
      <c r="L181" s="198"/>
      <c r="M181" s="57"/>
      <c r="N181" s="57"/>
      <c r="O181" s="57"/>
      <c r="P181" s="57"/>
      <c r="Q181" s="57"/>
      <c r="R181" s="57"/>
      <c r="S181" s="57"/>
      <c r="T181" s="57"/>
      <c r="U181" s="57"/>
      <c r="V181" s="57"/>
      <c r="W181" s="57"/>
      <c r="X181" s="57"/>
      <c r="Y181" s="57"/>
      <c r="Z181" s="57"/>
      <c r="AA181" s="57"/>
      <c r="AB181" s="271"/>
      <c r="AC181" s="198"/>
      <c r="AD181" s="58"/>
      <c r="AE181" s="198"/>
      <c r="AF181" s="198"/>
      <c r="AG181" s="51"/>
      <c r="AH181" s="51"/>
      <c r="AI181" s="51"/>
      <c r="AJ181" s="51"/>
      <c r="AK181" s="57"/>
      <c r="AL181" s="57"/>
      <c r="AM181" s="57"/>
      <c r="AN181" s="57"/>
      <c r="AO181" s="198"/>
      <c r="AP181" s="198"/>
      <c r="AQ181" s="198"/>
      <c r="AR181" s="198"/>
      <c r="AS181" s="198"/>
      <c r="AT181" s="198"/>
      <c r="AU181" s="198"/>
      <c r="AV181" s="198"/>
      <c r="AW181" s="198"/>
      <c r="AX181" s="198"/>
      <c r="AY181" s="198"/>
      <c r="AZ181" s="198"/>
      <c r="BA181" s="192"/>
      <c r="BB181" s="190"/>
      <c r="BC181" s="168"/>
    </row>
    <row r="182" spans="1:55" ht="12.75" customHeight="1" x14ac:dyDescent="0.2">
      <c r="A182" s="370" t="s">
        <v>2915</v>
      </c>
      <c r="B182" s="373"/>
      <c r="C182" s="367">
        <v>230414643</v>
      </c>
      <c r="D182" s="36" t="s">
        <v>151</v>
      </c>
      <c r="E182" s="267"/>
      <c r="F182" s="267"/>
      <c r="G182" s="267"/>
      <c r="H182" s="267"/>
      <c r="I182" s="198"/>
      <c r="J182" s="198"/>
      <c r="K182" s="198"/>
      <c r="L182" s="198"/>
      <c r="M182" s="57"/>
      <c r="N182" s="57"/>
      <c r="O182" s="57"/>
      <c r="P182" s="57"/>
      <c r="Q182" s="57"/>
      <c r="R182" s="57"/>
      <c r="S182" s="57"/>
      <c r="T182" s="57"/>
      <c r="U182" s="57"/>
      <c r="V182" s="57"/>
      <c r="W182" s="57"/>
      <c r="X182" s="57"/>
      <c r="Y182" s="57"/>
      <c r="Z182" s="57"/>
      <c r="AA182" s="57"/>
      <c r="AB182" s="271"/>
      <c r="AC182" s="51" t="s">
        <v>152</v>
      </c>
      <c r="AD182" s="58"/>
      <c r="AE182" s="198"/>
      <c r="AF182" s="198"/>
      <c r="AG182" s="51"/>
      <c r="AH182" s="51"/>
      <c r="AI182" s="51"/>
      <c r="AJ182" s="51"/>
      <c r="AK182" s="57"/>
      <c r="AL182" s="57"/>
      <c r="AM182" s="57"/>
      <c r="AN182" s="57"/>
      <c r="AO182" s="198"/>
      <c r="AP182" s="198"/>
      <c r="AQ182" s="198"/>
      <c r="AR182" s="198"/>
      <c r="AS182" s="198"/>
      <c r="AT182" s="198"/>
      <c r="AU182" s="198"/>
      <c r="AV182" s="198"/>
      <c r="AW182" s="198"/>
      <c r="AX182" s="198"/>
      <c r="AY182" s="198"/>
      <c r="AZ182" s="198"/>
      <c r="BA182" s="192">
        <v>1</v>
      </c>
      <c r="BB182" s="368" t="s">
        <v>153</v>
      </c>
      <c r="BC182" s="369"/>
    </row>
    <row r="183" spans="1:55" ht="12.75" customHeight="1" x14ac:dyDescent="0.2">
      <c r="A183" s="371"/>
      <c r="B183" s="374"/>
      <c r="C183" s="367"/>
      <c r="D183" s="36" t="s">
        <v>154</v>
      </c>
      <c r="E183" s="267"/>
      <c r="F183" s="267"/>
      <c r="G183" s="267"/>
      <c r="H183" s="267"/>
      <c r="I183" s="198"/>
      <c r="J183" s="198"/>
      <c r="K183" s="198"/>
      <c r="L183" s="198"/>
      <c r="M183" s="57"/>
      <c r="N183" s="57"/>
      <c r="O183" s="57"/>
      <c r="P183" s="57"/>
      <c r="Q183" s="57"/>
      <c r="R183" s="57"/>
      <c r="S183" s="57"/>
      <c r="T183" s="57"/>
      <c r="U183" s="57"/>
      <c r="V183" s="57"/>
      <c r="W183" s="57"/>
      <c r="X183" s="57"/>
      <c r="Y183" s="57"/>
      <c r="Z183" s="57"/>
      <c r="AA183" s="57"/>
      <c r="AB183" s="271"/>
      <c r="AC183" s="198"/>
      <c r="AD183" s="58"/>
      <c r="AE183" s="198"/>
      <c r="AF183" s="198"/>
      <c r="AG183" s="51"/>
      <c r="AH183" s="51"/>
      <c r="AI183" s="51"/>
      <c r="AJ183" s="51"/>
      <c r="AK183" s="57"/>
      <c r="AL183" s="57"/>
      <c r="AM183" s="57"/>
      <c r="AN183" s="57"/>
      <c r="AO183" s="198"/>
      <c r="AP183" s="198"/>
      <c r="AQ183" s="198"/>
      <c r="AR183" s="198"/>
      <c r="AS183" s="198"/>
      <c r="AT183" s="198"/>
      <c r="AU183" s="198"/>
      <c r="AV183" s="198"/>
      <c r="AW183" s="198"/>
      <c r="AX183" s="198"/>
      <c r="AY183" s="198"/>
      <c r="AZ183" s="198"/>
      <c r="BA183" s="192"/>
      <c r="BB183" s="368"/>
      <c r="BC183" s="369"/>
    </row>
    <row r="184" spans="1:55" ht="12.75" customHeight="1" x14ac:dyDescent="0.2">
      <c r="A184" s="370" t="s">
        <v>176</v>
      </c>
      <c r="B184" s="373"/>
      <c r="C184" s="367">
        <v>230414643</v>
      </c>
      <c r="D184" s="36" t="s">
        <v>151</v>
      </c>
      <c r="E184" s="267"/>
      <c r="F184" s="267"/>
      <c r="G184" s="267"/>
      <c r="H184" s="267"/>
      <c r="I184" s="198"/>
      <c r="J184" s="198"/>
      <c r="K184" s="198"/>
      <c r="L184" s="198"/>
      <c r="M184" s="57"/>
      <c r="N184" s="57"/>
      <c r="O184" s="57"/>
      <c r="P184" s="57"/>
      <c r="Q184" s="57"/>
      <c r="R184" s="57"/>
      <c r="S184" s="57"/>
      <c r="T184" s="57"/>
      <c r="U184" s="57"/>
      <c r="V184" s="57"/>
      <c r="W184" s="57"/>
      <c r="X184" s="57"/>
      <c r="Y184" s="57"/>
      <c r="Z184" s="57"/>
      <c r="AA184" s="57"/>
      <c r="AB184" s="57"/>
      <c r="AC184" s="198"/>
      <c r="AD184" s="51" t="s">
        <v>152</v>
      </c>
      <c r="AE184" s="198"/>
      <c r="AF184" s="198"/>
      <c r="AG184" s="51"/>
      <c r="AH184" s="51"/>
      <c r="AI184" s="51"/>
      <c r="AJ184" s="51"/>
      <c r="AK184" s="57"/>
      <c r="AL184" s="57"/>
      <c r="AM184" s="57"/>
      <c r="AN184" s="57"/>
      <c r="AO184" s="198"/>
      <c r="AP184" s="198"/>
      <c r="AQ184" s="198"/>
      <c r="AR184" s="198"/>
      <c r="AS184" s="198"/>
      <c r="AT184" s="198"/>
      <c r="AU184" s="198"/>
      <c r="AV184" s="198"/>
      <c r="AW184" s="198"/>
      <c r="AX184" s="198"/>
      <c r="AY184" s="198"/>
      <c r="AZ184" s="198"/>
      <c r="BA184" s="192">
        <v>1</v>
      </c>
      <c r="BB184" s="368" t="s">
        <v>153</v>
      </c>
      <c r="BC184" s="369"/>
    </row>
    <row r="185" spans="1:55" ht="12.75" customHeight="1" x14ac:dyDescent="0.2">
      <c r="A185" s="371"/>
      <c r="B185" s="374"/>
      <c r="C185" s="367"/>
      <c r="D185" s="36" t="s">
        <v>154</v>
      </c>
      <c r="E185" s="267"/>
      <c r="F185" s="267"/>
      <c r="G185" s="267"/>
      <c r="H185" s="267"/>
      <c r="I185" s="198"/>
      <c r="J185" s="198"/>
      <c r="K185" s="198"/>
      <c r="L185" s="198"/>
      <c r="M185" s="57"/>
      <c r="N185" s="57"/>
      <c r="O185" s="57"/>
      <c r="P185" s="57"/>
      <c r="Q185" s="57"/>
      <c r="R185" s="57"/>
      <c r="S185" s="57"/>
      <c r="T185" s="57"/>
      <c r="U185" s="57"/>
      <c r="V185" s="57"/>
      <c r="W185" s="57"/>
      <c r="X185" s="57"/>
      <c r="Y185" s="57"/>
      <c r="Z185" s="57"/>
      <c r="AA185" s="57"/>
      <c r="AB185" s="57"/>
      <c r="AC185" s="198"/>
      <c r="AD185" s="57"/>
      <c r="AE185" s="198"/>
      <c r="AF185" s="198"/>
      <c r="AG185" s="51"/>
      <c r="AH185" s="51"/>
      <c r="AI185" s="51"/>
      <c r="AJ185" s="51"/>
      <c r="AK185" s="57"/>
      <c r="AL185" s="57"/>
      <c r="AM185" s="57"/>
      <c r="AN185" s="57"/>
      <c r="AO185" s="198"/>
      <c r="AP185" s="198"/>
      <c r="AQ185" s="198"/>
      <c r="AR185" s="198"/>
      <c r="AS185" s="198"/>
      <c r="AT185" s="198"/>
      <c r="AU185" s="198"/>
      <c r="AV185" s="198"/>
      <c r="AW185" s="198"/>
      <c r="AX185" s="198"/>
      <c r="AY185" s="198"/>
      <c r="AZ185" s="198"/>
      <c r="BA185" s="192"/>
      <c r="BB185" s="368"/>
      <c r="BC185" s="369"/>
    </row>
    <row r="186" spans="1:55" ht="12.75" customHeight="1" x14ac:dyDescent="0.2">
      <c r="A186" s="366" t="s">
        <v>177</v>
      </c>
      <c r="B186" s="367">
        <v>39</v>
      </c>
      <c r="C186" s="367">
        <v>230414643</v>
      </c>
      <c r="D186" s="36" t="s">
        <v>151</v>
      </c>
      <c r="E186" s="267"/>
      <c r="F186" s="267"/>
      <c r="G186" s="267"/>
      <c r="H186" s="267"/>
      <c r="I186" s="198"/>
      <c r="J186" s="198"/>
      <c r="K186" s="198"/>
      <c r="L186" s="198"/>
      <c r="M186" s="57"/>
      <c r="N186" s="57"/>
      <c r="O186" s="57"/>
      <c r="P186" s="57"/>
      <c r="Q186" s="57"/>
      <c r="R186" s="57"/>
      <c r="S186" s="57"/>
      <c r="T186" s="57"/>
      <c r="U186" s="57"/>
      <c r="V186" s="57"/>
      <c r="W186" s="57"/>
      <c r="X186" s="57"/>
      <c r="Y186" s="57"/>
      <c r="Z186" s="57"/>
      <c r="AA186" s="57"/>
      <c r="AB186" s="57"/>
      <c r="AC186" s="271"/>
      <c r="AD186" s="57"/>
      <c r="AE186" s="51" t="s">
        <v>152</v>
      </c>
      <c r="AF186" s="198"/>
      <c r="AG186" s="51"/>
      <c r="AH186" s="51"/>
      <c r="AI186" s="51"/>
      <c r="AJ186" s="51"/>
      <c r="AK186" s="57"/>
      <c r="AL186" s="57"/>
      <c r="AM186" s="57"/>
      <c r="AN186" s="57"/>
      <c r="AO186" s="198"/>
      <c r="AP186" s="198"/>
      <c r="AQ186" s="198"/>
      <c r="AR186" s="198"/>
      <c r="AS186" s="198"/>
      <c r="AT186" s="198"/>
      <c r="AU186" s="198"/>
      <c r="AV186" s="198"/>
      <c r="AW186" s="198"/>
      <c r="AX186" s="198"/>
      <c r="AY186" s="198"/>
      <c r="AZ186" s="198"/>
      <c r="BA186" s="192">
        <v>1</v>
      </c>
      <c r="BB186" s="368" t="s">
        <v>153</v>
      </c>
      <c r="BC186" s="369"/>
    </row>
    <row r="187" spans="1:55" ht="12.75" customHeight="1" x14ac:dyDescent="0.2">
      <c r="A187" s="366"/>
      <c r="B187" s="367"/>
      <c r="C187" s="367"/>
      <c r="D187" s="36" t="s">
        <v>154</v>
      </c>
      <c r="E187" s="267"/>
      <c r="F187" s="267"/>
      <c r="G187" s="267"/>
      <c r="H187" s="267"/>
      <c r="I187" s="198"/>
      <c r="J187" s="198"/>
      <c r="K187" s="198"/>
      <c r="L187" s="198"/>
      <c r="M187" s="57"/>
      <c r="N187" s="57"/>
      <c r="O187" s="57"/>
      <c r="P187" s="57"/>
      <c r="Q187" s="57"/>
      <c r="R187" s="57"/>
      <c r="S187" s="57"/>
      <c r="T187" s="57"/>
      <c r="U187" s="57"/>
      <c r="V187" s="57"/>
      <c r="W187" s="57"/>
      <c r="X187" s="57"/>
      <c r="Y187" s="57"/>
      <c r="Z187" s="57"/>
      <c r="AA187" s="57"/>
      <c r="AB187" s="57"/>
      <c r="AC187" s="271"/>
      <c r="AD187" s="57"/>
      <c r="AE187" s="198"/>
      <c r="AF187" s="198"/>
      <c r="AG187" s="57"/>
      <c r="AH187" s="57"/>
      <c r="AI187" s="57"/>
      <c r="AJ187" s="57"/>
      <c r="AK187" s="57"/>
      <c r="AL187" s="57"/>
      <c r="AM187" s="57"/>
      <c r="AN187" s="57"/>
      <c r="AO187" s="198"/>
      <c r="AP187" s="198"/>
      <c r="AQ187" s="198"/>
      <c r="AR187" s="198"/>
      <c r="AS187" s="198"/>
      <c r="AT187" s="198"/>
      <c r="AU187" s="198"/>
      <c r="AV187" s="198"/>
      <c r="AW187" s="198"/>
      <c r="AX187" s="198"/>
      <c r="AY187" s="198"/>
      <c r="AZ187" s="198"/>
      <c r="BA187" s="192"/>
      <c r="BB187" s="368"/>
      <c r="BC187" s="369"/>
    </row>
    <row r="188" spans="1:55" x14ac:dyDescent="0.2">
      <c r="A188" s="366" t="s">
        <v>2916</v>
      </c>
      <c r="B188" s="367"/>
      <c r="C188" s="367">
        <v>230414643</v>
      </c>
      <c r="D188" s="36" t="s">
        <v>151</v>
      </c>
      <c r="E188" s="267"/>
      <c r="F188" s="267"/>
      <c r="G188" s="267"/>
      <c r="H188" s="267"/>
      <c r="I188" s="198"/>
      <c r="J188" s="198"/>
      <c r="K188" s="198"/>
      <c r="L188" s="198"/>
      <c r="M188" s="57"/>
      <c r="N188" s="57"/>
      <c r="O188" s="57"/>
      <c r="P188" s="57"/>
      <c r="Q188" s="57"/>
      <c r="R188" s="57"/>
      <c r="S188" s="57"/>
      <c r="T188" s="57"/>
      <c r="U188" s="57"/>
      <c r="V188" s="57"/>
      <c r="W188" s="271"/>
      <c r="X188" s="51" t="s">
        <v>152</v>
      </c>
      <c r="Y188" s="51"/>
      <c r="Z188" s="57"/>
      <c r="AA188" s="57"/>
      <c r="AB188" s="57"/>
      <c r="AC188" s="271"/>
      <c r="AD188" s="57"/>
      <c r="AE188" s="51"/>
      <c r="AF188" s="198"/>
      <c r="AG188" s="57"/>
      <c r="AH188" s="57"/>
      <c r="AI188" s="58"/>
      <c r="AJ188" s="57"/>
      <c r="AK188" s="56"/>
      <c r="AL188" s="51"/>
      <c r="AM188" s="51"/>
      <c r="AN188" s="51"/>
      <c r="AO188" s="50"/>
      <c r="AP188" s="50"/>
      <c r="AQ188" s="50"/>
      <c r="AR188" s="198"/>
      <c r="AS188" s="198"/>
      <c r="AT188" s="198"/>
      <c r="AU188" s="198"/>
      <c r="AV188" s="198"/>
      <c r="AW188" s="198"/>
      <c r="AX188" s="198"/>
      <c r="AY188" s="198"/>
      <c r="AZ188" s="198"/>
      <c r="BA188" s="192">
        <v>1</v>
      </c>
      <c r="BB188" s="368" t="s">
        <v>153</v>
      </c>
      <c r="BC188" s="369"/>
    </row>
    <row r="189" spans="1:55" ht="12.75" customHeight="1" x14ac:dyDescent="0.2">
      <c r="A189" s="366"/>
      <c r="B189" s="367"/>
      <c r="C189" s="367"/>
      <c r="D189" s="36" t="s">
        <v>154</v>
      </c>
      <c r="E189" s="267"/>
      <c r="F189" s="267"/>
      <c r="G189" s="267"/>
      <c r="H189" s="267"/>
      <c r="I189" s="198"/>
      <c r="J189" s="198"/>
      <c r="K189" s="198"/>
      <c r="L189" s="198"/>
      <c r="M189" s="57"/>
      <c r="N189" s="57"/>
      <c r="O189" s="57"/>
      <c r="P189" s="57"/>
      <c r="Q189" s="57"/>
      <c r="R189" s="57"/>
      <c r="S189" s="57"/>
      <c r="T189" s="57"/>
      <c r="U189" s="57"/>
      <c r="V189" s="57"/>
      <c r="W189" s="271"/>
      <c r="X189" s="198"/>
      <c r="Y189" s="198"/>
      <c r="Z189" s="57"/>
      <c r="AA189" s="57"/>
      <c r="AB189" s="57"/>
      <c r="AC189" s="271"/>
      <c r="AD189" s="57"/>
      <c r="AE189" s="198"/>
      <c r="AF189" s="198"/>
      <c r="AG189" s="57"/>
      <c r="AH189" s="57"/>
      <c r="AI189" s="57"/>
      <c r="AJ189" s="57"/>
      <c r="AK189" s="51"/>
      <c r="AL189" s="51"/>
      <c r="AM189" s="51"/>
      <c r="AN189" s="51"/>
      <c r="AO189" s="50"/>
      <c r="AP189" s="50"/>
      <c r="AQ189" s="50"/>
      <c r="AR189" s="198"/>
      <c r="AS189" s="198"/>
      <c r="AT189" s="198"/>
      <c r="AU189" s="198"/>
      <c r="AV189" s="198"/>
      <c r="AW189" s="198"/>
      <c r="AX189" s="198"/>
      <c r="AY189" s="198"/>
      <c r="AZ189" s="198"/>
      <c r="BA189" s="192"/>
      <c r="BB189" s="368"/>
      <c r="BC189" s="369"/>
    </row>
    <row r="190" spans="1:55" ht="12.75" customHeight="1" x14ac:dyDescent="0.2">
      <c r="A190" s="366" t="s">
        <v>178</v>
      </c>
      <c r="B190" s="367"/>
      <c r="C190" s="367">
        <v>230414643</v>
      </c>
      <c r="D190" s="36" t="s">
        <v>151</v>
      </c>
      <c r="E190" s="270"/>
      <c r="F190" s="270"/>
      <c r="G190" s="270"/>
      <c r="H190" s="270"/>
      <c r="I190" s="271"/>
      <c r="J190" s="271"/>
      <c r="K190" s="271"/>
      <c r="L190" s="271"/>
      <c r="M190" s="58"/>
      <c r="N190" s="58"/>
      <c r="O190" s="58"/>
      <c r="P190" s="58"/>
      <c r="Q190" s="58"/>
      <c r="R190" s="58"/>
      <c r="S190" s="58"/>
      <c r="T190" s="58"/>
      <c r="U190" s="58"/>
      <c r="V190" s="58"/>
      <c r="W190" s="271"/>
      <c r="X190" s="51" t="s">
        <v>152</v>
      </c>
      <c r="Y190" s="51"/>
      <c r="Z190" s="51"/>
      <c r="AA190" s="51"/>
      <c r="AB190" s="51"/>
      <c r="AC190" s="271"/>
      <c r="AD190" s="51"/>
      <c r="AE190" s="51"/>
      <c r="AF190" s="50"/>
      <c r="AG190" s="51"/>
      <c r="AH190" s="51"/>
      <c r="AI190" s="51"/>
      <c r="AJ190" s="51"/>
      <c r="AK190" s="56"/>
      <c r="AL190" s="51"/>
      <c r="AM190" s="51"/>
      <c r="AN190" s="51"/>
      <c r="AO190" s="50"/>
      <c r="AP190" s="50"/>
      <c r="AQ190" s="50"/>
      <c r="AR190" s="50"/>
      <c r="AS190" s="50"/>
      <c r="AT190" s="50"/>
      <c r="AU190" s="50"/>
      <c r="AV190" s="50"/>
      <c r="AW190" s="50"/>
      <c r="AX190" s="50"/>
      <c r="AY190" s="50"/>
      <c r="AZ190" s="50"/>
      <c r="BA190" s="192">
        <v>1</v>
      </c>
      <c r="BB190" s="368" t="s">
        <v>153</v>
      </c>
      <c r="BC190" s="369"/>
    </row>
    <row r="191" spans="1:55" ht="12.75" customHeight="1" x14ac:dyDescent="0.2">
      <c r="A191" s="366"/>
      <c r="B191" s="367"/>
      <c r="C191" s="367"/>
      <c r="D191" s="36" t="s">
        <v>154</v>
      </c>
      <c r="E191" s="270"/>
      <c r="F191" s="270"/>
      <c r="G191" s="270"/>
      <c r="H191" s="270"/>
      <c r="I191" s="271"/>
      <c r="J191" s="271"/>
      <c r="K191" s="271"/>
      <c r="L191" s="271"/>
      <c r="M191" s="58"/>
      <c r="N191" s="58"/>
      <c r="O191" s="58"/>
      <c r="P191" s="58"/>
      <c r="Q191" s="58"/>
      <c r="R191" s="58"/>
      <c r="S191" s="58"/>
      <c r="T191" s="58"/>
      <c r="U191" s="58"/>
      <c r="V191" s="58"/>
      <c r="W191" s="50"/>
      <c r="X191" s="50"/>
      <c r="Y191" s="50"/>
      <c r="Z191" s="51"/>
      <c r="AA191" s="51"/>
      <c r="AB191" s="51"/>
      <c r="AC191" s="50"/>
      <c r="AD191" s="51"/>
      <c r="AE191" s="50"/>
      <c r="AF191" s="50"/>
      <c r="AG191" s="51"/>
      <c r="AH191" s="51"/>
      <c r="AI191" s="51"/>
      <c r="AJ191" s="51"/>
      <c r="AK191" s="51"/>
      <c r="AL191" s="51"/>
      <c r="AM191" s="51"/>
      <c r="AN191" s="51"/>
      <c r="AO191" s="50"/>
      <c r="AP191" s="50"/>
      <c r="AQ191" s="50"/>
      <c r="AR191" s="50"/>
      <c r="AS191" s="50"/>
      <c r="AT191" s="50"/>
      <c r="AU191" s="50"/>
      <c r="AV191" s="50"/>
      <c r="AW191" s="50"/>
      <c r="AX191" s="50"/>
      <c r="AY191" s="50"/>
      <c r="AZ191" s="50"/>
      <c r="BA191" s="192"/>
      <c r="BB191" s="368"/>
      <c r="BC191" s="369"/>
    </row>
    <row r="192" spans="1:55" ht="12.75" customHeight="1" x14ac:dyDescent="0.2">
      <c r="A192" s="403" t="s">
        <v>2917</v>
      </c>
      <c r="B192" s="404"/>
      <c r="C192" s="404">
        <v>230414643</v>
      </c>
      <c r="D192" s="273" t="s">
        <v>151</v>
      </c>
      <c r="E192" s="57"/>
      <c r="F192" s="57"/>
      <c r="G192" s="57"/>
      <c r="H192" s="57"/>
      <c r="I192" s="57"/>
      <c r="J192" s="57"/>
      <c r="K192" s="57"/>
      <c r="L192" s="57"/>
      <c r="M192" s="57"/>
      <c r="N192" s="57"/>
      <c r="O192" s="57"/>
      <c r="P192" s="57"/>
      <c r="Q192" s="57"/>
      <c r="R192" s="57"/>
      <c r="S192" s="57"/>
      <c r="T192" s="57"/>
      <c r="U192" s="57"/>
      <c r="V192" s="57"/>
      <c r="W192" s="51"/>
      <c r="X192" s="51" t="s">
        <v>152</v>
      </c>
      <c r="Y192" s="57"/>
      <c r="Z192" s="57"/>
      <c r="AA192" s="57"/>
      <c r="AB192" s="57"/>
      <c r="AC192" s="51"/>
      <c r="AD192" s="57"/>
      <c r="AE192" s="57"/>
      <c r="AF192" s="57"/>
      <c r="AG192" s="57"/>
      <c r="AH192" s="57"/>
      <c r="AI192" s="57"/>
      <c r="AJ192" s="57"/>
      <c r="AK192" s="51"/>
      <c r="AL192" s="56"/>
      <c r="AM192" s="51"/>
      <c r="AN192" s="51"/>
      <c r="AO192" s="51"/>
      <c r="AP192" s="51"/>
      <c r="AQ192" s="51"/>
      <c r="AR192" s="57"/>
      <c r="AS192" s="57"/>
      <c r="AT192" s="57"/>
      <c r="AU192" s="57"/>
      <c r="AV192" s="57"/>
      <c r="AW192" s="57"/>
      <c r="AX192" s="57"/>
      <c r="AY192" s="57"/>
      <c r="AZ192" s="57"/>
      <c r="BA192" s="171">
        <v>1</v>
      </c>
      <c r="BB192" s="393" t="s">
        <v>153</v>
      </c>
      <c r="BC192" s="395"/>
    </row>
    <row r="193" spans="1:55" ht="12.75" customHeight="1" x14ac:dyDescent="0.2">
      <c r="A193" s="403"/>
      <c r="B193" s="404"/>
      <c r="C193" s="404"/>
      <c r="D193" s="273" t="s">
        <v>154</v>
      </c>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1"/>
      <c r="AF193" s="57"/>
      <c r="AG193" s="57"/>
      <c r="AH193" s="57"/>
      <c r="AI193" s="57"/>
      <c r="AJ193" s="57"/>
      <c r="AK193" s="51"/>
      <c r="AL193" s="51"/>
      <c r="AM193" s="51"/>
      <c r="AN193" s="51"/>
      <c r="AO193" s="51"/>
      <c r="AP193" s="51"/>
      <c r="AQ193" s="51"/>
      <c r="AR193" s="57"/>
      <c r="AS193" s="57"/>
      <c r="AT193" s="57"/>
      <c r="AU193" s="57"/>
      <c r="AV193" s="57"/>
      <c r="AW193" s="57"/>
      <c r="AX193" s="57"/>
      <c r="AY193" s="57"/>
      <c r="AZ193" s="57"/>
      <c r="BA193" s="171"/>
      <c r="BB193" s="393"/>
      <c r="BC193" s="395"/>
    </row>
    <row r="194" spans="1:55" ht="12.75" customHeight="1" x14ac:dyDescent="0.2">
      <c r="A194" s="403" t="s">
        <v>2918</v>
      </c>
      <c r="B194" s="423"/>
      <c r="C194" s="404">
        <v>230414643</v>
      </c>
      <c r="D194" s="273" t="s">
        <v>151</v>
      </c>
      <c r="E194" s="57"/>
      <c r="F194" s="57"/>
      <c r="G194" s="57"/>
      <c r="H194" s="57"/>
      <c r="I194" s="57"/>
      <c r="J194" s="57"/>
      <c r="K194" s="57"/>
      <c r="L194" s="57"/>
      <c r="M194" s="57"/>
      <c r="N194" s="57"/>
      <c r="O194" s="57"/>
      <c r="P194" s="57"/>
      <c r="Q194" s="57"/>
      <c r="R194" s="57"/>
      <c r="S194" s="57"/>
      <c r="T194" s="57"/>
      <c r="U194" s="57"/>
      <c r="V194" s="57"/>
      <c r="W194" s="57"/>
      <c r="X194" s="51" t="s">
        <v>152</v>
      </c>
      <c r="Y194" s="57"/>
      <c r="Z194" s="57"/>
      <c r="AA194" s="57"/>
      <c r="AB194" s="57"/>
      <c r="AC194" s="57"/>
      <c r="AD194" s="57"/>
      <c r="AE194" s="51"/>
      <c r="AF194" s="57"/>
      <c r="AG194" s="57"/>
      <c r="AH194" s="57"/>
      <c r="AI194" s="57"/>
      <c r="AJ194" s="57"/>
      <c r="AK194" s="51"/>
      <c r="AL194" s="51"/>
      <c r="AM194" s="51"/>
      <c r="AN194" s="51"/>
      <c r="AO194" s="51"/>
      <c r="AP194" s="51"/>
      <c r="AQ194" s="51"/>
      <c r="AR194" s="57"/>
      <c r="AS194" s="57"/>
      <c r="AT194" s="57"/>
      <c r="AU194" s="57"/>
      <c r="AV194" s="57"/>
      <c r="AW194" s="57"/>
      <c r="AX194" s="57"/>
      <c r="AY194" s="57"/>
      <c r="AZ194" s="57"/>
      <c r="BA194" s="171">
        <v>1</v>
      </c>
      <c r="BB194" s="393" t="s">
        <v>153</v>
      </c>
      <c r="BC194" s="395"/>
    </row>
    <row r="195" spans="1:55" ht="12.75" customHeight="1" x14ac:dyDescent="0.2">
      <c r="A195" s="403"/>
      <c r="B195" s="424"/>
      <c r="C195" s="404"/>
      <c r="D195" s="273" t="s">
        <v>154</v>
      </c>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1"/>
      <c r="AF195" s="57"/>
      <c r="AG195" s="57"/>
      <c r="AH195" s="57"/>
      <c r="AI195" s="57"/>
      <c r="AJ195" s="57"/>
      <c r="AK195" s="51"/>
      <c r="AL195" s="51"/>
      <c r="AM195" s="51"/>
      <c r="AN195" s="51"/>
      <c r="AO195" s="51"/>
      <c r="AP195" s="51"/>
      <c r="AQ195" s="51"/>
      <c r="AR195" s="57"/>
      <c r="AS195" s="57"/>
      <c r="AT195" s="57"/>
      <c r="AU195" s="57"/>
      <c r="AV195" s="57"/>
      <c r="AW195" s="57"/>
      <c r="AX195" s="57"/>
      <c r="AY195" s="57"/>
      <c r="AZ195" s="57"/>
      <c r="BA195" s="171"/>
      <c r="BB195" s="393"/>
      <c r="BC195" s="395"/>
    </row>
    <row r="196" spans="1:55" x14ac:dyDescent="0.2">
      <c r="A196" s="372" t="s">
        <v>2919</v>
      </c>
      <c r="B196" s="367"/>
      <c r="C196" s="367"/>
      <c r="D196" s="244"/>
      <c r="E196" s="50"/>
      <c r="F196" s="50"/>
      <c r="G196" s="50"/>
      <c r="H196" s="50"/>
      <c r="I196" s="50"/>
      <c r="J196" s="50"/>
      <c r="K196" s="50"/>
      <c r="L196" s="50"/>
      <c r="M196" s="51"/>
      <c r="N196" s="51"/>
      <c r="O196" s="51"/>
      <c r="P196" s="51"/>
      <c r="Q196" s="51"/>
      <c r="R196" s="51"/>
      <c r="S196" s="51"/>
      <c r="T196" s="51"/>
      <c r="U196" s="50"/>
      <c r="V196" s="51"/>
      <c r="W196" s="50"/>
      <c r="X196" s="50"/>
      <c r="Y196" s="50"/>
      <c r="Z196" s="50"/>
      <c r="AA196" s="50"/>
      <c r="AB196" s="50"/>
      <c r="AC196" s="50"/>
      <c r="AD196" s="51"/>
      <c r="AE196" s="50"/>
      <c r="AF196" s="50"/>
      <c r="AG196" s="51"/>
      <c r="AH196" s="50"/>
      <c r="AI196" s="51"/>
      <c r="AJ196" s="50"/>
      <c r="AK196" s="50"/>
      <c r="AL196" s="50"/>
      <c r="AM196" s="50"/>
      <c r="AN196" s="50"/>
      <c r="AO196" s="50"/>
      <c r="AP196" s="50"/>
      <c r="AQ196" s="50"/>
      <c r="AR196" s="50"/>
      <c r="AS196" s="50"/>
      <c r="AT196" s="50"/>
      <c r="AU196" s="50"/>
      <c r="AV196" s="50"/>
      <c r="AW196" s="50"/>
      <c r="AX196" s="50"/>
      <c r="AY196" s="50"/>
      <c r="AZ196" s="50"/>
      <c r="BA196" s="192"/>
      <c r="BB196" s="368"/>
      <c r="BC196" s="369"/>
    </row>
    <row r="197" spans="1:55" x14ac:dyDescent="0.2">
      <c r="A197" s="372"/>
      <c r="B197" s="367"/>
      <c r="C197" s="373"/>
      <c r="D197" s="244"/>
      <c r="E197" s="50"/>
      <c r="F197" s="50"/>
      <c r="G197" s="50"/>
      <c r="H197" s="50"/>
      <c r="I197" s="50"/>
      <c r="J197" s="50"/>
      <c r="K197" s="50"/>
      <c r="L197" s="50"/>
      <c r="M197" s="51"/>
      <c r="N197" s="51"/>
      <c r="O197" s="51"/>
      <c r="P197" s="51"/>
      <c r="Q197" s="51"/>
      <c r="R197" s="51"/>
      <c r="S197" s="51"/>
      <c r="T197" s="51"/>
      <c r="U197" s="50"/>
      <c r="V197" s="50"/>
      <c r="W197" s="50"/>
      <c r="X197" s="50"/>
      <c r="Y197" s="50"/>
      <c r="Z197" s="50"/>
      <c r="AA197" s="50"/>
      <c r="AB197" s="50"/>
      <c r="AC197" s="50"/>
      <c r="AD197" s="51"/>
      <c r="AE197" s="50"/>
      <c r="AF197" s="50"/>
      <c r="AG197" s="51"/>
      <c r="AH197" s="50"/>
      <c r="AI197" s="51"/>
      <c r="AJ197" s="50"/>
      <c r="AK197" s="50"/>
      <c r="AL197" s="50"/>
      <c r="AM197" s="50"/>
      <c r="AN197" s="50"/>
      <c r="AO197" s="50"/>
      <c r="AP197" s="50"/>
      <c r="AQ197" s="50"/>
      <c r="AR197" s="50"/>
      <c r="AS197" s="50"/>
      <c r="AT197" s="50"/>
      <c r="AU197" s="50"/>
      <c r="AV197" s="50"/>
      <c r="AW197" s="50"/>
      <c r="AX197" s="50"/>
      <c r="AY197" s="50"/>
      <c r="AZ197" s="50"/>
      <c r="BA197" s="192"/>
      <c r="BB197" s="368"/>
      <c r="BC197" s="369"/>
    </row>
    <row r="198" spans="1:55" x14ac:dyDescent="0.2">
      <c r="A198" s="366" t="s">
        <v>2920</v>
      </c>
      <c r="B198" s="367">
        <v>4</v>
      </c>
      <c r="C198" s="367">
        <v>10000121</v>
      </c>
      <c r="D198" s="244" t="s">
        <v>151</v>
      </c>
      <c r="E198" s="50"/>
      <c r="F198" s="50"/>
      <c r="G198" s="50"/>
      <c r="H198" s="50"/>
      <c r="I198" s="50"/>
      <c r="J198" s="50"/>
      <c r="K198" s="50"/>
      <c r="L198" s="50"/>
      <c r="M198" s="51"/>
      <c r="N198" s="51"/>
      <c r="O198" s="51"/>
      <c r="P198" s="51"/>
      <c r="Q198" s="51"/>
      <c r="R198" s="51"/>
      <c r="S198" s="51"/>
      <c r="T198" s="51"/>
      <c r="U198" s="50"/>
      <c r="V198" s="50"/>
      <c r="W198" s="50"/>
      <c r="X198" s="50"/>
      <c r="Y198" s="50"/>
      <c r="Z198" s="50"/>
      <c r="AA198" s="50"/>
      <c r="AB198" s="50"/>
      <c r="AC198" s="50"/>
      <c r="AD198" s="51"/>
      <c r="AE198" s="50"/>
      <c r="AF198" s="50"/>
      <c r="AG198" s="51" t="s">
        <v>2883</v>
      </c>
      <c r="AH198" s="50"/>
      <c r="AI198" s="51"/>
      <c r="AJ198" s="50"/>
      <c r="AK198" s="50"/>
      <c r="AL198" s="50"/>
      <c r="AM198" s="50"/>
      <c r="AN198" s="50"/>
      <c r="AO198" s="50"/>
      <c r="AP198" s="50"/>
      <c r="AQ198" s="50"/>
      <c r="AR198" s="50"/>
      <c r="AS198" s="50"/>
      <c r="AT198" s="50"/>
      <c r="AU198" s="50"/>
      <c r="AV198" s="50"/>
      <c r="AW198" s="50"/>
      <c r="AX198" s="50"/>
      <c r="AY198" s="50"/>
      <c r="AZ198" s="50"/>
      <c r="BA198" s="192">
        <v>1</v>
      </c>
      <c r="BB198" s="368" t="s">
        <v>153</v>
      </c>
      <c r="BC198" s="369"/>
    </row>
    <row r="199" spans="1:55" x14ac:dyDescent="0.2">
      <c r="A199" s="366"/>
      <c r="B199" s="367"/>
      <c r="C199" s="367"/>
      <c r="D199" s="244" t="s">
        <v>154</v>
      </c>
      <c r="E199" s="50"/>
      <c r="F199" s="50"/>
      <c r="G199" s="50"/>
      <c r="H199" s="50"/>
      <c r="I199" s="50"/>
      <c r="J199" s="50"/>
      <c r="K199" s="50"/>
      <c r="L199" s="50"/>
      <c r="M199" s="51"/>
      <c r="N199" s="51"/>
      <c r="O199" s="51"/>
      <c r="P199" s="51"/>
      <c r="Q199" s="51"/>
      <c r="R199" s="51"/>
      <c r="S199" s="51"/>
      <c r="T199" s="51"/>
      <c r="U199" s="50"/>
      <c r="V199" s="50"/>
      <c r="W199" s="50"/>
      <c r="X199" s="50"/>
      <c r="Y199" s="50"/>
      <c r="Z199" s="50"/>
      <c r="AA199" s="50"/>
      <c r="AB199" s="50"/>
      <c r="AC199" s="50"/>
      <c r="AD199" s="51"/>
      <c r="AE199" s="50"/>
      <c r="AF199" s="50"/>
      <c r="AG199" s="51"/>
      <c r="AH199" s="50"/>
      <c r="AI199" s="51"/>
      <c r="AJ199" s="50"/>
      <c r="AK199" s="50"/>
      <c r="AL199" s="50"/>
      <c r="AM199" s="50"/>
      <c r="AN199" s="50"/>
      <c r="AO199" s="50"/>
      <c r="AP199" s="50"/>
      <c r="AQ199" s="50"/>
      <c r="AR199" s="50"/>
      <c r="AS199" s="50"/>
      <c r="AT199" s="50"/>
      <c r="AU199" s="50"/>
      <c r="AV199" s="50"/>
      <c r="AW199" s="50"/>
      <c r="AX199" s="50"/>
      <c r="AY199" s="50"/>
      <c r="AZ199" s="50"/>
      <c r="BA199" s="192"/>
      <c r="BB199" s="368"/>
      <c r="BC199" s="369"/>
    </row>
    <row r="200" spans="1:55" x14ac:dyDescent="0.2">
      <c r="A200" s="366" t="s">
        <v>1560</v>
      </c>
      <c r="B200" s="367">
        <v>5</v>
      </c>
      <c r="C200" s="367">
        <v>10000121</v>
      </c>
      <c r="D200" s="244" t="s">
        <v>151</v>
      </c>
      <c r="E200" s="50"/>
      <c r="F200" s="50"/>
      <c r="G200" s="50"/>
      <c r="H200" s="50"/>
      <c r="I200" s="50"/>
      <c r="J200" s="50"/>
      <c r="K200" s="50"/>
      <c r="L200" s="50"/>
      <c r="M200" s="51"/>
      <c r="N200" s="51"/>
      <c r="O200" s="51"/>
      <c r="P200" s="51"/>
      <c r="Q200" s="51"/>
      <c r="R200" s="51"/>
      <c r="S200" s="51"/>
      <c r="T200" s="51"/>
      <c r="U200" s="50"/>
      <c r="V200" s="50"/>
      <c r="W200" s="50"/>
      <c r="X200" s="50"/>
      <c r="Y200" s="50"/>
      <c r="Z200" s="50"/>
      <c r="AA200" s="50"/>
      <c r="AB200" s="50"/>
      <c r="AC200" s="50"/>
      <c r="AD200" s="51"/>
      <c r="AE200" s="50"/>
      <c r="AF200" s="50"/>
      <c r="AG200" s="51" t="s">
        <v>2883</v>
      </c>
      <c r="AH200" s="50"/>
      <c r="AI200" s="51"/>
      <c r="AJ200" s="50"/>
      <c r="AK200" s="50"/>
      <c r="AL200" s="50"/>
      <c r="AM200" s="50"/>
      <c r="AN200" s="50"/>
      <c r="AO200" s="50"/>
      <c r="AP200" s="50"/>
      <c r="AQ200" s="50"/>
      <c r="AR200" s="50"/>
      <c r="AS200" s="50"/>
      <c r="AT200" s="50"/>
      <c r="AU200" s="50"/>
      <c r="AV200" s="50"/>
      <c r="AW200" s="50"/>
      <c r="AX200" s="50"/>
      <c r="AY200" s="50"/>
      <c r="AZ200" s="50"/>
      <c r="BA200" s="192">
        <v>1</v>
      </c>
      <c r="BB200" s="368" t="s">
        <v>153</v>
      </c>
      <c r="BC200" s="369"/>
    </row>
    <row r="201" spans="1:55" x14ac:dyDescent="0.2">
      <c r="A201" s="366"/>
      <c r="B201" s="367"/>
      <c r="C201" s="367"/>
      <c r="D201" s="244" t="s">
        <v>154</v>
      </c>
      <c r="E201" s="50"/>
      <c r="F201" s="50"/>
      <c r="G201" s="50"/>
      <c r="H201" s="50"/>
      <c r="I201" s="50"/>
      <c r="J201" s="50"/>
      <c r="K201" s="50"/>
      <c r="L201" s="50"/>
      <c r="M201" s="51"/>
      <c r="N201" s="51"/>
      <c r="O201" s="51"/>
      <c r="P201" s="51"/>
      <c r="Q201" s="51"/>
      <c r="R201" s="51"/>
      <c r="S201" s="51"/>
      <c r="T201" s="51"/>
      <c r="U201" s="50"/>
      <c r="V201" s="50"/>
      <c r="W201" s="50"/>
      <c r="X201" s="50"/>
      <c r="Y201" s="50"/>
      <c r="Z201" s="50"/>
      <c r="AA201" s="50"/>
      <c r="AB201" s="50"/>
      <c r="AC201" s="50"/>
      <c r="AD201" s="51"/>
      <c r="AE201" s="50"/>
      <c r="AF201" s="50"/>
      <c r="AG201" s="51"/>
      <c r="AH201" s="50"/>
      <c r="AI201" s="51"/>
      <c r="AJ201" s="50"/>
      <c r="AK201" s="50"/>
      <c r="AL201" s="50"/>
      <c r="AM201" s="50"/>
      <c r="AN201" s="50"/>
      <c r="AO201" s="50"/>
      <c r="AP201" s="50"/>
      <c r="AQ201" s="50"/>
      <c r="AR201" s="50"/>
      <c r="AS201" s="50"/>
      <c r="AT201" s="50"/>
      <c r="AU201" s="50"/>
      <c r="AV201" s="50"/>
      <c r="AW201" s="50"/>
      <c r="AX201" s="50"/>
      <c r="AY201" s="50"/>
      <c r="AZ201" s="50"/>
      <c r="BA201" s="192"/>
      <c r="BB201" s="368"/>
      <c r="BC201" s="369"/>
    </row>
    <row r="202" spans="1:55" x14ac:dyDescent="0.2">
      <c r="A202" s="366" t="s">
        <v>2921</v>
      </c>
      <c r="B202" s="367">
        <v>6</v>
      </c>
      <c r="C202" s="367">
        <v>10000121</v>
      </c>
      <c r="D202" s="244" t="s">
        <v>151</v>
      </c>
      <c r="E202" s="50"/>
      <c r="F202" s="50"/>
      <c r="G202" s="50"/>
      <c r="H202" s="50"/>
      <c r="I202" s="50"/>
      <c r="J202" s="50"/>
      <c r="K202" s="50"/>
      <c r="L202" s="50"/>
      <c r="M202" s="51"/>
      <c r="N202" s="51"/>
      <c r="O202" s="51"/>
      <c r="P202" s="51"/>
      <c r="Q202" s="51"/>
      <c r="R202" s="51"/>
      <c r="S202" s="51"/>
      <c r="T202" s="51"/>
      <c r="U202" s="50"/>
      <c r="V202" s="50"/>
      <c r="W202" s="50"/>
      <c r="X202" s="50"/>
      <c r="Y202" s="50"/>
      <c r="Z202" s="50"/>
      <c r="AA202" s="50"/>
      <c r="AB202" s="50"/>
      <c r="AC202" s="50"/>
      <c r="AD202" s="51"/>
      <c r="AE202" s="50"/>
      <c r="AF202" s="50"/>
      <c r="AG202" s="51"/>
      <c r="AH202" s="50"/>
      <c r="AI202" s="51"/>
      <c r="AJ202" s="50"/>
      <c r="AK202" s="50" t="s">
        <v>2883</v>
      </c>
      <c r="AL202" s="50"/>
      <c r="AM202" s="50"/>
      <c r="AN202" s="50"/>
      <c r="AO202" s="50"/>
      <c r="AP202" s="50"/>
      <c r="AQ202" s="50"/>
      <c r="AR202" s="50"/>
      <c r="AS202" s="50"/>
      <c r="AT202" s="50"/>
      <c r="AU202" s="50"/>
      <c r="AV202" s="50"/>
      <c r="AW202" s="50"/>
      <c r="AX202" s="50"/>
      <c r="AY202" s="50"/>
      <c r="AZ202" s="50"/>
      <c r="BA202" s="192">
        <v>1</v>
      </c>
      <c r="BB202" s="368" t="s">
        <v>153</v>
      </c>
      <c r="BC202" s="369"/>
    </row>
    <row r="203" spans="1:55" x14ac:dyDescent="0.2">
      <c r="A203" s="366"/>
      <c r="B203" s="367"/>
      <c r="C203" s="367"/>
      <c r="D203" s="244" t="s">
        <v>154</v>
      </c>
      <c r="E203" s="50"/>
      <c r="F203" s="50"/>
      <c r="G203" s="50"/>
      <c r="H203" s="50"/>
      <c r="I203" s="50"/>
      <c r="J203" s="50"/>
      <c r="K203" s="50"/>
      <c r="L203" s="50"/>
      <c r="M203" s="51"/>
      <c r="N203" s="51"/>
      <c r="O203" s="51"/>
      <c r="P203" s="51"/>
      <c r="Q203" s="51"/>
      <c r="R203" s="51"/>
      <c r="S203" s="51"/>
      <c r="T203" s="51"/>
      <c r="U203" s="50"/>
      <c r="V203" s="50"/>
      <c r="W203" s="50"/>
      <c r="X203" s="50"/>
      <c r="Y203" s="50"/>
      <c r="Z203" s="50"/>
      <c r="AA203" s="50"/>
      <c r="AB203" s="50"/>
      <c r="AC203" s="50"/>
      <c r="AD203" s="51"/>
      <c r="AE203" s="50"/>
      <c r="AF203" s="50"/>
      <c r="AG203" s="51"/>
      <c r="AH203" s="50"/>
      <c r="AI203" s="51"/>
      <c r="AJ203" s="50"/>
      <c r="AK203" s="50"/>
      <c r="AL203" s="50"/>
      <c r="AM203" s="50"/>
      <c r="AN203" s="50"/>
      <c r="AO203" s="50"/>
      <c r="AP203" s="50"/>
      <c r="AQ203" s="50"/>
      <c r="AR203" s="50"/>
      <c r="AS203" s="50"/>
      <c r="AT203" s="50"/>
      <c r="AU203" s="50"/>
      <c r="AV203" s="50"/>
      <c r="AW203" s="50"/>
      <c r="AX203" s="50"/>
      <c r="AY203" s="50"/>
      <c r="AZ203" s="50"/>
      <c r="BA203" s="192"/>
      <c r="BB203" s="368"/>
      <c r="BC203" s="369"/>
    </row>
    <row r="204" spans="1:55" x14ac:dyDescent="0.2">
      <c r="A204" s="407" t="s">
        <v>2879</v>
      </c>
      <c r="B204" s="426">
        <v>17</v>
      </c>
      <c r="C204" s="367">
        <v>10000121</v>
      </c>
      <c r="D204" s="244" t="s">
        <v>151</v>
      </c>
      <c r="E204" s="50"/>
      <c r="F204" s="50"/>
      <c r="G204" s="50"/>
      <c r="H204" s="50"/>
      <c r="I204" s="50"/>
      <c r="J204" s="50"/>
      <c r="K204" s="50"/>
      <c r="L204" s="50"/>
      <c r="M204" s="51"/>
      <c r="N204" s="51"/>
      <c r="O204" s="51"/>
      <c r="P204" s="51"/>
      <c r="Q204" s="51"/>
      <c r="R204" s="51"/>
      <c r="S204" s="51"/>
      <c r="T204" s="51"/>
      <c r="U204" s="50"/>
      <c r="V204" s="50"/>
      <c r="W204" s="50"/>
      <c r="X204" s="50"/>
      <c r="Y204" s="50"/>
      <c r="Z204" s="50"/>
      <c r="AA204" s="50"/>
      <c r="AB204" s="50"/>
      <c r="AC204" s="50"/>
      <c r="AD204" s="51"/>
      <c r="AE204" s="50"/>
      <c r="AF204" s="50"/>
      <c r="AG204" s="51"/>
      <c r="AH204" s="50"/>
      <c r="AI204" s="51"/>
      <c r="AJ204" s="50"/>
      <c r="AK204" s="50"/>
      <c r="AL204" s="50" t="s">
        <v>2883</v>
      </c>
      <c r="AM204" s="50"/>
      <c r="AN204" s="50"/>
      <c r="AO204" s="50"/>
      <c r="AP204" s="50"/>
      <c r="AQ204" s="50"/>
      <c r="AR204" s="50"/>
      <c r="AS204" s="50"/>
      <c r="AT204" s="50"/>
      <c r="AU204" s="50"/>
      <c r="AV204" s="50"/>
      <c r="AW204" s="50"/>
      <c r="AX204" s="50"/>
      <c r="AY204" s="50"/>
      <c r="AZ204" s="50"/>
      <c r="BA204" s="192">
        <v>1</v>
      </c>
      <c r="BB204" s="368" t="s">
        <v>153</v>
      </c>
      <c r="BC204" s="369"/>
    </row>
    <row r="205" spans="1:55" x14ac:dyDescent="0.2">
      <c r="A205" s="425"/>
      <c r="B205" s="427"/>
      <c r="C205" s="367"/>
      <c r="D205" s="244" t="s">
        <v>154</v>
      </c>
      <c r="E205" s="50"/>
      <c r="F205" s="50"/>
      <c r="G205" s="50"/>
      <c r="H205" s="50"/>
      <c r="I205" s="50"/>
      <c r="J205" s="50"/>
      <c r="K205" s="50"/>
      <c r="L205" s="50"/>
      <c r="M205" s="51"/>
      <c r="N205" s="51"/>
      <c r="O205" s="51"/>
      <c r="P205" s="51"/>
      <c r="Q205" s="51"/>
      <c r="R205" s="51"/>
      <c r="S205" s="51"/>
      <c r="T205" s="51"/>
      <c r="U205" s="50"/>
      <c r="V205" s="50"/>
      <c r="W205" s="50"/>
      <c r="X205" s="50"/>
      <c r="Y205" s="50"/>
      <c r="Z205" s="50"/>
      <c r="AA205" s="50"/>
      <c r="AB205" s="50"/>
      <c r="AC205" s="50"/>
      <c r="AD205" s="51"/>
      <c r="AE205" s="50"/>
      <c r="AF205" s="50"/>
      <c r="AG205" s="51"/>
      <c r="AH205" s="50"/>
      <c r="AI205" s="51"/>
      <c r="AJ205" s="50"/>
      <c r="AK205" s="50"/>
      <c r="AL205" s="50"/>
      <c r="AM205" s="50"/>
      <c r="AN205" s="50"/>
      <c r="AO205" s="50"/>
      <c r="AP205" s="50"/>
      <c r="AQ205" s="50"/>
      <c r="AR205" s="50"/>
      <c r="AS205" s="50"/>
      <c r="AT205" s="50"/>
      <c r="AU205" s="50"/>
      <c r="AV205" s="50"/>
      <c r="AW205" s="50"/>
      <c r="AX205" s="50"/>
      <c r="AY205" s="50"/>
      <c r="AZ205" s="50"/>
      <c r="BA205" s="192"/>
      <c r="BB205" s="368"/>
      <c r="BC205" s="369"/>
    </row>
    <row r="206" spans="1:55" x14ac:dyDescent="0.2">
      <c r="A206" s="428" t="s">
        <v>2922</v>
      </c>
      <c r="B206" s="430"/>
      <c r="C206" s="367">
        <v>10000121</v>
      </c>
      <c r="D206" s="276" t="s">
        <v>151</v>
      </c>
      <c r="E206" s="277"/>
      <c r="F206" s="277"/>
      <c r="G206" s="277"/>
      <c r="H206" s="277"/>
      <c r="I206" s="277"/>
      <c r="J206" s="277"/>
      <c r="K206" s="277"/>
      <c r="L206" s="277"/>
      <c r="M206" s="277"/>
      <c r="N206" s="277"/>
      <c r="O206" s="277"/>
      <c r="P206" s="277"/>
      <c r="Q206" s="277"/>
      <c r="R206" s="277"/>
      <c r="S206" s="277"/>
      <c r="T206" s="277"/>
      <c r="U206" s="277"/>
      <c r="V206" s="277"/>
      <c r="W206" s="277"/>
      <c r="X206" s="277"/>
      <c r="Y206" s="277"/>
      <c r="Z206" s="277"/>
      <c r="AA206" s="277"/>
      <c r="AB206" s="277"/>
      <c r="AC206" s="277"/>
      <c r="AD206" s="51"/>
      <c r="AE206" s="277"/>
      <c r="AF206" s="277"/>
      <c r="AG206" s="51" t="s">
        <v>2883</v>
      </c>
      <c r="AH206" s="277"/>
      <c r="AI206" s="51"/>
      <c r="AJ206" s="277"/>
      <c r="AK206" s="277"/>
      <c r="AL206" s="277"/>
      <c r="AM206" s="277"/>
      <c r="AN206" s="277"/>
      <c r="AO206" s="277"/>
      <c r="AP206" s="277"/>
      <c r="AQ206" s="277"/>
      <c r="AR206" s="277"/>
      <c r="AS206" s="277"/>
      <c r="AT206" s="277"/>
      <c r="AU206" s="277"/>
      <c r="AV206" s="277"/>
      <c r="AW206" s="277"/>
      <c r="AX206" s="277"/>
      <c r="AY206" s="277"/>
      <c r="AZ206" s="277"/>
      <c r="BA206" s="278">
        <v>1</v>
      </c>
      <c r="BB206" s="386" t="s">
        <v>153</v>
      </c>
      <c r="BC206" s="387"/>
    </row>
    <row r="207" spans="1:55" x14ac:dyDescent="0.2">
      <c r="A207" s="429"/>
      <c r="B207" s="431"/>
      <c r="C207" s="367"/>
      <c r="D207" s="276" t="s">
        <v>154</v>
      </c>
      <c r="E207" s="277"/>
      <c r="F207" s="277"/>
      <c r="G207" s="277"/>
      <c r="H207" s="277"/>
      <c r="I207" s="277"/>
      <c r="J207" s="277"/>
      <c r="K207" s="277"/>
      <c r="L207" s="277"/>
      <c r="M207" s="277"/>
      <c r="N207" s="277"/>
      <c r="O207" s="277"/>
      <c r="P207" s="277"/>
      <c r="Q207" s="277"/>
      <c r="R207" s="277"/>
      <c r="S207" s="277"/>
      <c r="T207" s="277"/>
      <c r="U207" s="277"/>
      <c r="V207" s="277"/>
      <c r="W207" s="277"/>
      <c r="X207" s="277"/>
      <c r="Y207" s="277"/>
      <c r="Z207" s="277"/>
      <c r="AA207" s="277"/>
      <c r="AB207" s="277"/>
      <c r="AC207" s="277"/>
      <c r="AD207" s="51"/>
      <c r="AE207" s="277"/>
      <c r="AF207" s="277"/>
      <c r="AG207" s="51"/>
      <c r="AH207" s="277"/>
      <c r="AI207" s="51"/>
      <c r="AJ207" s="277"/>
      <c r="AK207" s="277"/>
      <c r="AL207" s="277"/>
      <c r="AM207" s="277"/>
      <c r="AN207" s="277"/>
      <c r="AO207" s="277"/>
      <c r="AP207" s="277"/>
      <c r="AQ207" s="277"/>
      <c r="AR207" s="277"/>
      <c r="AS207" s="277"/>
      <c r="AT207" s="277"/>
      <c r="AU207" s="277"/>
      <c r="AV207" s="277"/>
      <c r="AW207" s="277"/>
      <c r="AX207" s="277"/>
      <c r="AY207" s="277"/>
      <c r="AZ207" s="277"/>
      <c r="BA207" s="278"/>
      <c r="BB207" s="386"/>
      <c r="BC207" s="387"/>
    </row>
    <row r="208" spans="1:55" x14ac:dyDescent="0.2">
      <c r="A208" s="372" t="s">
        <v>1558</v>
      </c>
      <c r="B208" s="367"/>
      <c r="C208" s="367"/>
      <c r="D208" s="36"/>
      <c r="E208" s="236"/>
      <c r="F208" s="236"/>
      <c r="G208" s="236"/>
      <c r="H208" s="236"/>
      <c r="I208" s="51"/>
      <c r="J208" s="51"/>
      <c r="K208" s="51"/>
      <c r="L208" s="51"/>
      <c r="M208" s="51"/>
      <c r="N208" s="51"/>
      <c r="O208" s="51"/>
      <c r="P208" s="51"/>
      <c r="Q208" s="50"/>
      <c r="R208" s="50"/>
      <c r="S208" s="50"/>
      <c r="T208" s="50"/>
      <c r="U208" s="50"/>
      <c r="V208" s="50"/>
      <c r="W208" s="50"/>
      <c r="X208" s="50"/>
      <c r="Y208" s="50"/>
      <c r="Z208" s="50"/>
      <c r="AA208" s="50"/>
      <c r="AB208" s="50"/>
      <c r="AC208" s="50"/>
      <c r="AD208" s="51"/>
      <c r="AE208" s="50"/>
      <c r="AF208" s="50"/>
      <c r="AG208" s="51"/>
      <c r="AH208" s="50"/>
      <c r="AI208" s="51"/>
      <c r="AJ208" s="50"/>
      <c r="AK208" s="51"/>
      <c r="AL208" s="51"/>
      <c r="AM208" s="51"/>
      <c r="AN208" s="51"/>
      <c r="AO208" s="51"/>
      <c r="AP208" s="51"/>
      <c r="AQ208" s="51"/>
      <c r="AR208" s="51"/>
      <c r="AS208" s="50"/>
      <c r="AT208" s="50"/>
      <c r="AU208" s="50"/>
      <c r="AV208" s="50"/>
      <c r="AW208" s="50"/>
      <c r="AX208" s="50"/>
      <c r="AY208" s="50"/>
      <c r="AZ208" s="50"/>
      <c r="BA208" s="192"/>
      <c r="BB208" s="368"/>
      <c r="BC208" s="369"/>
    </row>
    <row r="209" spans="1:55" x14ac:dyDescent="0.2">
      <c r="A209" s="372"/>
      <c r="B209" s="367"/>
      <c r="C209" s="367"/>
      <c r="D209" s="36"/>
      <c r="E209" s="236"/>
      <c r="F209" s="236"/>
      <c r="G209" s="236"/>
      <c r="H209" s="236"/>
      <c r="I209" s="51"/>
      <c r="J209" s="51"/>
      <c r="K209" s="51"/>
      <c r="L209" s="51"/>
      <c r="M209" s="51"/>
      <c r="N209" s="51"/>
      <c r="O209" s="51"/>
      <c r="P209" s="51"/>
      <c r="Q209" s="50"/>
      <c r="R209" s="50"/>
      <c r="S209" s="50"/>
      <c r="T209" s="50"/>
      <c r="U209" s="50"/>
      <c r="V209" s="50"/>
      <c r="W209" s="50"/>
      <c r="X209" s="50"/>
      <c r="Y209" s="50"/>
      <c r="Z209" s="50"/>
      <c r="AA209" s="50"/>
      <c r="AB209" s="50"/>
      <c r="AC209" s="50"/>
      <c r="AD209" s="51"/>
      <c r="AE209" s="50"/>
      <c r="AF209" s="50"/>
      <c r="AG209" s="51"/>
      <c r="AH209" s="50"/>
      <c r="AI209" s="51"/>
      <c r="AJ209" s="50"/>
      <c r="AK209" s="51"/>
      <c r="AL209" s="51"/>
      <c r="AM209" s="51"/>
      <c r="AN209" s="51"/>
      <c r="AO209" s="51"/>
      <c r="AP209" s="51"/>
      <c r="AQ209" s="51"/>
      <c r="AR209" s="51"/>
      <c r="AS209" s="50"/>
      <c r="AT209" s="50"/>
      <c r="AU209" s="50"/>
      <c r="AV209" s="50"/>
      <c r="AW209" s="50"/>
      <c r="AX209" s="50"/>
      <c r="AY209" s="50"/>
      <c r="AZ209" s="50"/>
      <c r="BA209" s="192"/>
      <c r="BB209" s="368"/>
      <c r="BC209" s="369"/>
    </row>
    <row r="210" spans="1:55" x14ac:dyDescent="0.2">
      <c r="A210" s="366" t="s">
        <v>2923</v>
      </c>
      <c r="B210" s="367">
        <v>3</v>
      </c>
      <c r="C210" s="367">
        <v>230414729</v>
      </c>
      <c r="D210" s="279" t="s">
        <v>151</v>
      </c>
      <c r="E210" s="236"/>
      <c r="F210" s="236"/>
      <c r="G210" s="236"/>
      <c r="H210" s="51"/>
      <c r="I210" s="51"/>
      <c r="J210" s="51"/>
      <c r="K210" s="51"/>
      <c r="L210" s="51"/>
      <c r="M210" s="51"/>
      <c r="N210" s="51"/>
      <c r="O210" s="51"/>
      <c r="P210" s="51"/>
      <c r="Q210" s="50"/>
      <c r="R210" s="50"/>
      <c r="S210" s="50"/>
      <c r="T210" s="50"/>
      <c r="U210" s="50"/>
      <c r="V210" s="50"/>
      <c r="W210" s="50"/>
      <c r="X210" s="50"/>
      <c r="Y210" s="50"/>
      <c r="Z210" s="50"/>
      <c r="AA210" s="50"/>
      <c r="AB210" s="50"/>
      <c r="AC210" s="50"/>
      <c r="AD210" s="51"/>
      <c r="AE210" s="50"/>
      <c r="AF210" s="50"/>
      <c r="AG210" s="51"/>
      <c r="AH210" s="50"/>
      <c r="AI210" s="51"/>
      <c r="AJ210" s="50" t="s">
        <v>2883</v>
      </c>
      <c r="AK210" s="280"/>
      <c r="AL210" s="51"/>
      <c r="AM210" s="51"/>
      <c r="AN210" s="51"/>
      <c r="AO210" s="51"/>
      <c r="AP210" s="51"/>
      <c r="AQ210" s="51"/>
      <c r="AR210" s="51"/>
      <c r="AS210" s="50"/>
      <c r="AT210" s="50"/>
      <c r="AU210" s="50"/>
      <c r="AV210" s="50"/>
      <c r="AW210" s="50"/>
      <c r="AX210" s="50"/>
      <c r="AY210" s="50"/>
      <c r="AZ210" s="50"/>
      <c r="BA210" s="192">
        <v>1</v>
      </c>
      <c r="BB210" s="368" t="s">
        <v>153</v>
      </c>
      <c r="BC210" s="369"/>
    </row>
    <row r="211" spans="1:55" x14ac:dyDescent="0.2">
      <c r="A211" s="366"/>
      <c r="B211" s="367"/>
      <c r="C211" s="373"/>
      <c r="D211" s="279" t="s">
        <v>154</v>
      </c>
      <c r="E211" s="236"/>
      <c r="F211" s="236"/>
      <c r="G211" s="236"/>
      <c r="H211" s="236"/>
      <c r="I211" s="51"/>
      <c r="J211" s="51"/>
      <c r="K211" s="51"/>
      <c r="L211" s="51"/>
      <c r="M211" s="51"/>
      <c r="N211" s="51"/>
      <c r="O211" s="51"/>
      <c r="P211" s="51"/>
      <c r="Q211" s="50"/>
      <c r="R211" s="50"/>
      <c r="S211" s="50"/>
      <c r="T211" s="50"/>
      <c r="U211" s="50"/>
      <c r="V211" s="50"/>
      <c r="W211" s="50"/>
      <c r="X211" s="50"/>
      <c r="Y211" s="50"/>
      <c r="Z211" s="50"/>
      <c r="AA211" s="50"/>
      <c r="AB211" s="50"/>
      <c r="AC211" s="50"/>
      <c r="AD211" s="51"/>
      <c r="AE211" s="50"/>
      <c r="AF211" s="50"/>
      <c r="AG211" s="51"/>
      <c r="AH211" s="50"/>
      <c r="AI211" s="51"/>
      <c r="AJ211" s="50"/>
      <c r="AK211" s="51"/>
      <c r="AL211" s="51"/>
      <c r="AM211" s="51"/>
      <c r="AN211" s="51"/>
      <c r="AO211" s="51"/>
      <c r="AP211" s="51"/>
      <c r="AQ211" s="51"/>
      <c r="AR211" s="51"/>
      <c r="AS211" s="50"/>
      <c r="AT211" s="50"/>
      <c r="AU211" s="50"/>
      <c r="AV211" s="50"/>
      <c r="AW211" s="50"/>
      <c r="AX211" s="50"/>
      <c r="AY211" s="50"/>
      <c r="AZ211" s="50"/>
      <c r="BA211" s="192"/>
      <c r="BB211" s="368"/>
      <c r="BC211" s="369"/>
    </row>
    <row r="212" spans="1:55" x14ac:dyDescent="0.2">
      <c r="A212" s="370" t="s">
        <v>2924</v>
      </c>
      <c r="B212" s="373">
        <v>7</v>
      </c>
      <c r="C212" s="367">
        <v>230414729</v>
      </c>
      <c r="D212" s="279" t="s">
        <v>151</v>
      </c>
      <c r="E212" s="51"/>
      <c r="F212" s="236"/>
      <c r="G212" s="236"/>
      <c r="H212" s="236"/>
      <c r="I212" s="51"/>
      <c r="J212" s="51"/>
      <c r="K212" s="51"/>
      <c r="L212" s="51"/>
      <c r="M212" s="51"/>
      <c r="N212" s="51"/>
      <c r="O212" s="51"/>
      <c r="P212" s="51"/>
      <c r="Q212" s="50"/>
      <c r="R212" s="50"/>
      <c r="S212" s="50"/>
      <c r="T212" s="50"/>
      <c r="U212" s="50"/>
      <c r="V212" s="50"/>
      <c r="W212" s="50"/>
      <c r="X212" s="50"/>
      <c r="Y212" s="50"/>
      <c r="Z212" s="50"/>
      <c r="AA212" s="50"/>
      <c r="AB212" s="50"/>
      <c r="AC212" s="50"/>
      <c r="AD212" s="51"/>
      <c r="AE212" s="50"/>
      <c r="AF212" s="50"/>
      <c r="AG212" s="51"/>
      <c r="AH212" s="50" t="s">
        <v>2883</v>
      </c>
      <c r="AI212" s="51"/>
      <c r="AJ212" s="50"/>
      <c r="AK212" s="51"/>
      <c r="AL212" s="51"/>
      <c r="AM212" s="51"/>
      <c r="AN212" s="51"/>
      <c r="AO212" s="51"/>
      <c r="AP212" s="51"/>
      <c r="AQ212" s="51"/>
      <c r="AR212" s="51"/>
      <c r="AS212" s="50"/>
      <c r="AT212" s="50"/>
      <c r="AU212" s="50"/>
      <c r="AV212" s="50"/>
      <c r="AW212" s="50"/>
      <c r="AX212" s="50"/>
      <c r="AY212" s="50"/>
      <c r="AZ212" s="50"/>
      <c r="BA212" s="192">
        <v>1</v>
      </c>
      <c r="BB212" s="368" t="s">
        <v>153</v>
      </c>
      <c r="BC212" s="369"/>
    </row>
    <row r="213" spans="1:55" x14ac:dyDescent="0.2">
      <c r="A213" s="371"/>
      <c r="B213" s="374"/>
      <c r="C213" s="373"/>
      <c r="D213" s="279" t="s">
        <v>154</v>
      </c>
      <c r="E213" s="236"/>
      <c r="F213" s="236"/>
      <c r="G213" s="236"/>
      <c r="H213" s="236"/>
      <c r="I213" s="51"/>
      <c r="J213" s="51"/>
      <c r="K213" s="51"/>
      <c r="L213" s="51"/>
      <c r="M213" s="51"/>
      <c r="N213" s="51"/>
      <c r="O213" s="51"/>
      <c r="P213" s="51"/>
      <c r="Q213" s="50"/>
      <c r="R213" s="50"/>
      <c r="S213" s="50"/>
      <c r="T213" s="50"/>
      <c r="U213" s="50"/>
      <c r="V213" s="50"/>
      <c r="W213" s="50"/>
      <c r="X213" s="50"/>
      <c r="Y213" s="50"/>
      <c r="Z213" s="50"/>
      <c r="AA213" s="50"/>
      <c r="AB213" s="50"/>
      <c r="AC213" s="50"/>
      <c r="AD213" s="51"/>
      <c r="AE213" s="50"/>
      <c r="AF213" s="50"/>
      <c r="AG213" s="51"/>
      <c r="AH213" s="50"/>
      <c r="AI213" s="51"/>
      <c r="AJ213" s="50"/>
      <c r="AK213" s="51"/>
      <c r="AL213" s="51"/>
      <c r="AM213" s="51"/>
      <c r="AN213" s="51"/>
      <c r="AO213" s="51"/>
      <c r="AP213" s="51"/>
      <c r="AQ213" s="51"/>
      <c r="AR213" s="51"/>
      <c r="AS213" s="50"/>
      <c r="AT213" s="50"/>
      <c r="AU213" s="50"/>
      <c r="AV213" s="50"/>
      <c r="AW213" s="50"/>
      <c r="AX213" s="50"/>
      <c r="AY213" s="50"/>
      <c r="AZ213" s="50"/>
      <c r="BA213" s="192"/>
      <c r="BB213" s="368"/>
      <c r="BC213" s="369"/>
    </row>
    <row r="214" spans="1:55" x14ac:dyDescent="0.2">
      <c r="A214" s="366" t="s">
        <v>2925</v>
      </c>
      <c r="B214" s="367">
        <v>19</v>
      </c>
      <c r="C214" s="367">
        <v>230414729</v>
      </c>
      <c r="D214" s="279" t="s">
        <v>151</v>
      </c>
      <c r="E214" s="236"/>
      <c r="F214" s="236"/>
      <c r="G214" s="236"/>
      <c r="H214" s="236"/>
      <c r="I214" s="51"/>
      <c r="J214" s="51"/>
      <c r="K214" s="236"/>
      <c r="L214" s="51"/>
      <c r="M214" s="51"/>
      <c r="N214" s="51"/>
      <c r="O214" s="51"/>
      <c r="P214" s="51"/>
      <c r="Q214" s="50"/>
      <c r="R214" s="50"/>
      <c r="S214" s="50"/>
      <c r="T214" s="50"/>
      <c r="U214" s="50"/>
      <c r="V214" s="50"/>
      <c r="W214" s="50"/>
      <c r="X214" s="50"/>
      <c r="Y214" s="50"/>
      <c r="Z214" s="50"/>
      <c r="AA214" s="50"/>
      <c r="AB214" s="50"/>
      <c r="AC214" s="50"/>
      <c r="AD214" s="51"/>
      <c r="AE214" s="50"/>
      <c r="AF214" s="50"/>
      <c r="AG214" s="51"/>
      <c r="AH214" s="50"/>
      <c r="AI214" s="51"/>
      <c r="AJ214" s="50"/>
      <c r="AK214" s="51"/>
      <c r="AL214" s="175" t="s">
        <v>161</v>
      </c>
      <c r="AM214" s="51"/>
      <c r="AN214" s="51"/>
      <c r="AO214" s="51"/>
      <c r="AP214" s="51"/>
      <c r="AQ214" s="51"/>
      <c r="AR214" s="51"/>
      <c r="AS214" s="50"/>
      <c r="AT214" s="50"/>
      <c r="AU214" s="50"/>
      <c r="AV214" s="50"/>
      <c r="AW214" s="50"/>
      <c r="AX214" s="50"/>
      <c r="AY214" s="50"/>
      <c r="AZ214" s="50"/>
      <c r="BA214" s="192">
        <v>1</v>
      </c>
      <c r="BB214" s="368" t="s">
        <v>153</v>
      </c>
      <c r="BC214" s="369"/>
    </row>
    <row r="215" spans="1:55" x14ac:dyDescent="0.2">
      <c r="A215" s="366"/>
      <c r="B215" s="367"/>
      <c r="C215" s="373"/>
      <c r="D215" s="279" t="s">
        <v>154</v>
      </c>
      <c r="E215" s="236"/>
      <c r="F215" s="236"/>
      <c r="G215" s="236"/>
      <c r="H215" s="236"/>
      <c r="I215" s="51"/>
      <c r="J215" s="51"/>
      <c r="K215" s="51"/>
      <c r="L215" s="51"/>
      <c r="M215" s="51"/>
      <c r="N215" s="51"/>
      <c r="O215" s="51"/>
      <c r="P215" s="51"/>
      <c r="Q215" s="50"/>
      <c r="R215" s="50"/>
      <c r="S215" s="50"/>
      <c r="T215" s="50"/>
      <c r="U215" s="50"/>
      <c r="V215" s="50"/>
      <c r="W215" s="50"/>
      <c r="X215" s="50"/>
      <c r="Y215" s="50"/>
      <c r="Z215" s="50"/>
      <c r="AA215" s="50"/>
      <c r="AB215" s="50"/>
      <c r="AC215" s="50"/>
      <c r="AD215" s="51"/>
      <c r="AE215" s="50"/>
      <c r="AF215" s="50"/>
      <c r="AG215" s="51"/>
      <c r="AH215" s="50"/>
      <c r="AI215" s="51"/>
      <c r="AJ215" s="50"/>
      <c r="AK215" s="51"/>
      <c r="AL215" s="50"/>
      <c r="AM215" s="51"/>
      <c r="AN215" s="51"/>
      <c r="AO215" s="51"/>
      <c r="AP215" s="51"/>
      <c r="AQ215" s="51"/>
      <c r="AR215" s="51"/>
      <c r="AS215" s="50"/>
      <c r="AT215" s="50"/>
      <c r="AU215" s="50"/>
      <c r="AV215" s="50"/>
      <c r="AW215" s="50"/>
      <c r="AX215" s="50"/>
      <c r="AY215" s="50"/>
      <c r="AZ215" s="50"/>
      <c r="BA215" s="192"/>
      <c r="BB215" s="368"/>
      <c r="BC215" s="369"/>
    </row>
    <row r="216" spans="1:55" x14ac:dyDescent="0.2">
      <c r="A216" s="366" t="s">
        <v>2926</v>
      </c>
      <c r="B216" s="367">
        <v>29</v>
      </c>
      <c r="C216" s="367">
        <v>230414729</v>
      </c>
      <c r="D216" s="279" t="s">
        <v>151</v>
      </c>
      <c r="E216" s="236"/>
      <c r="F216" s="236"/>
      <c r="G216" s="236"/>
      <c r="H216" s="236"/>
      <c r="I216" s="51"/>
      <c r="J216" s="51"/>
      <c r="K216" s="236"/>
      <c r="L216" s="51"/>
      <c r="M216" s="51"/>
      <c r="N216" s="51"/>
      <c r="O216" s="51"/>
      <c r="P216" s="51"/>
      <c r="Q216" s="50"/>
      <c r="R216" s="50"/>
      <c r="S216" s="50"/>
      <c r="T216" s="50"/>
      <c r="U216" s="50"/>
      <c r="V216" s="50"/>
      <c r="W216" s="50"/>
      <c r="X216" s="50"/>
      <c r="Y216" s="50"/>
      <c r="Z216" s="50"/>
      <c r="AA216" s="50"/>
      <c r="AB216" s="50"/>
      <c r="AC216" s="50"/>
      <c r="AD216" s="51"/>
      <c r="AE216" s="50"/>
      <c r="AF216" s="51"/>
      <c r="AG216" s="51"/>
      <c r="AH216" s="51"/>
      <c r="AI216" s="51"/>
      <c r="AJ216" s="50"/>
      <c r="AK216" s="51"/>
      <c r="AL216" s="50" t="s">
        <v>2883</v>
      </c>
      <c r="AM216" s="51"/>
      <c r="AN216" s="51"/>
      <c r="AO216" s="51"/>
      <c r="AP216" s="51"/>
      <c r="AQ216" s="51"/>
      <c r="AR216" s="51"/>
      <c r="AS216" s="50"/>
      <c r="AT216" s="50"/>
      <c r="AU216" s="50"/>
      <c r="AV216" s="50"/>
      <c r="AW216" s="50"/>
      <c r="AX216" s="50"/>
      <c r="AY216" s="50"/>
      <c r="AZ216" s="50"/>
      <c r="BA216" s="192">
        <v>1</v>
      </c>
      <c r="BB216" s="368" t="s">
        <v>153</v>
      </c>
      <c r="BC216" s="369"/>
    </row>
    <row r="217" spans="1:55" x14ac:dyDescent="0.2">
      <c r="A217" s="366"/>
      <c r="B217" s="367"/>
      <c r="C217" s="373"/>
      <c r="D217" s="279" t="s">
        <v>154</v>
      </c>
      <c r="E217" s="236"/>
      <c r="F217" s="236"/>
      <c r="G217" s="236"/>
      <c r="H217" s="236"/>
      <c r="I217" s="51"/>
      <c r="J217" s="51"/>
      <c r="K217" s="51"/>
      <c r="L217" s="51"/>
      <c r="M217" s="51"/>
      <c r="N217" s="51"/>
      <c r="O217" s="51"/>
      <c r="P217" s="51"/>
      <c r="Q217" s="50"/>
      <c r="R217" s="50"/>
      <c r="S217" s="50"/>
      <c r="T217" s="50"/>
      <c r="U217" s="50"/>
      <c r="V217" s="50"/>
      <c r="W217" s="50"/>
      <c r="X217" s="50"/>
      <c r="Y217" s="50"/>
      <c r="Z217" s="50"/>
      <c r="AA217" s="50"/>
      <c r="AB217" s="50"/>
      <c r="AC217" s="50"/>
      <c r="AD217" s="51"/>
      <c r="AE217" s="50"/>
      <c r="AF217" s="50"/>
      <c r="AG217" s="51"/>
      <c r="AH217" s="50"/>
      <c r="AI217" s="51"/>
      <c r="AJ217" s="50"/>
      <c r="AK217" s="51"/>
      <c r="AL217" s="50"/>
      <c r="AM217" s="51"/>
      <c r="AN217" s="51"/>
      <c r="AO217" s="51"/>
      <c r="AP217" s="51"/>
      <c r="AQ217" s="51"/>
      <c r="AR217" s="51"/>
      <c r="AS217" s="50"/>
      <c r="AT217" s="50"/>
      <c r="AU217" s="50"/>
      <c r="AV217" s="50"/>
      <c r="AW217" s="50"/>
      <c r="AX217" s="50"/>
      <c r="AY217" s="50"/>
      <c r="AZ217" s="50"/>
      <c r="BA217" s="192"/>
      <c r="BB217" s="368"/>
      <c r="BC217" s="369"/>
    </row>
    <row r="218" spans="1:55" x14ac:dyDescent="0.2">
      <c r="A218" s="370" t="s">
        <v>2927</v>
      </c>
      <c r="B218" s="373">
        <v>31</v>
      </c>
      <c r="C218" s="367">
        <v>230414729</v>
      </c>
      <c r="D218" s="279" t="s">
        <v>151</v>
      </c>
      <c r="E218" s="51"/>
      <c r="F218" s="236"/>
      <c r="G218" s="236"/>
      <c r="H218" s="236"/>
      <c r="I218" s="51"/>
      <c r="J218" s="51"/>
      <c r="K218" s="236"/>
      <c r="L218" s="51"/>
      <c r="M218" s="51"/>
      <c r="N218" s="51"/>
      <c r="O218" s="51"/>
      <c r="P218" s="51"/>
      <c r="Q218" s="50"/>
      <c r="R218" s="50"/>
      <c r="S218" s="50"/>
      <c r="T218" s="50"/>
      <c r="U218" s="50"/>
      <c r="V218" s="50"/>
      <c r="W218" s="50"/>
      <c r="X218" s="50"/>
      <c r="Y218" s="50"/>
      <c r="Z218" s="50"/>
      <c r="AA218" s="50"/>
      <c r="AB218" s="50"/>
      <c r="AC218" s="50"/>
      <c r="AD218" s="51"/>
      <c r="AE218" s="50"/>
      <c r="AF218" s="50"/>
      <c r="AG218" s="51"/>
      <c r="AH218" s="50"/>
      <c r="AI218" s="51"/>
      <c r="AJ218" s="50"/>
      <c r="AK218" s="51"/>
      <c r="AL218" s="50" t="s">
        <v>2883</v>
      </c>
      <c r="AM218" s="51"/>
      <c r="AN218" s="51"/>
      <c r="AO218" s="51"/>
      <c r="AP218" s="51"/>
      <c r="AQ218" s="51"/>
      <c r="AR218" s="51"/>
      <c r="AS218" s="50"/>
      <c r="AT218" s="50"/>
      <c r="AU218" s="50"/>
      <c r="AV218" s="50"/>
      <c r="AW218" s="50"/>
      <c r="AX218" s="50"/>
      <c r="AY218" s="50"/>
      <c r="AZ218" s="50"/>
      <c r="BA218" s="192">
        <v>1</v>
      </c>
      <c r="BB218" s="368" t="s">
        <v>153</v>
      </c>
      <c r="BC218" s="369"/>
    </row>
    <row r="219" spans="1:55" x14ac:dyDescent="0.2">
      <c r="A219" s="371"/>
      <c r="B219" s="374"/>
      <c r="C219" s="373"/>
      <c r="D219" s="279" t="s">
        <v>154</v>
      </c>
      <c r="E219" s="236"/>
      <c r="F219" s="236"/>
      <c r="G219" s="236"/>
      <c r="H219" s="236"/>
      <c r="I219" s="51"/>
      <c r="J219" s="51"/>
      <c r="K219" s="51"/>
      <c r="L219" s="51"/>
      <c r="M219" s="51"/>
      <c r="N219" s="51"/>
      <c r="O219" s="51"/>
      <c r="P219" s="51"/>
      <c r="Q219" s="50"/>
      <c r="R219" s="50"/>
      <c r="S219" s="50"/>
      <c r="T219" s="50"/>
      <c r="U219" s="50"/>
      <c r="V219" s="50"/>
      <c r="W219" s="50"/>
      <c r="X219" s="50"/>
      <c r="Y219" s="50"/>
      <c r="Z219" s="50"/>
      <c r="AA219" s="50"/>
      <c r="AB219" s="50"/>
      <c r="AC219" s="50"/>
      <c r="AD219" s="51"/>
      <c r="AE219" s="50"/>
      <c r="AF219" s="50"/>
      <c r="AG219" s="51"/>
      <c r="AH219" s="50"/>
      <c r="AI219" s="51"/>
      <c r="AJ219" s="50"/>
      <c r="AK219" s="51"/>
      <c r="AL219" s="50"/>
      <c r="AM219" s="51"/>
      <c r="AN219" s="51"/>
      <c r="AO219" s="51"/>
      <c r="AP219" s="51"/>
      <c r="AQ219" s="51"/>
      <c r="AR219" s="51"/>
      <c r="AS219" s="50"/>
      <c r="AT219" s="50"/>
      <c r="AU219" s="50"/>
      <c r="AV219" s="50"/>
      <c r="AW219" s="50"/>
      <c r="AX219" s="50"/>
      <c r="AY219" s="50"/>
      <c r="AZ219" s="50"/>
      <c r="BA219" s="192"/>
      <c r="BB219" s="368"/>
      <c r="BC219" s="369"/>
    </row>
    <row r="220" spans="1:55" x14ac:dyDescent="0.2">
      <c r="A220" s="370" t="s">
        <v>1554</v>
      </c>
      <c r="B220" s="373">
        <v>32</v>
      </c>
      <c r="C220" s="367">
        <v>230414729</v>
      </c>
      <c r="D220" s="279" t="s">
        <v>151</v>
      </c>
      <c r="E220" s="51"/>
      <c r="F220" s="236"/>
      <c r="G220" s="236"/>
      <c r="H220" s="236"/>
      <c r="I220" s="51"/>
      <c r="J220" s="51"/>
      <c r="K220" s="236"/>
      <c r="L220" s="51"/>
      <c r="M220" s="51"/>
      <c r="N220" s="51"/>
      <c r="O220" s="51"/>
      <c r="P220" s="51"/>
      <c r="Q220" s="50"/>
      <c r="R220" s="50"/>
      <c r="S220" s="50"/>
      <c r="T220" s="50"/>
      <c r="U220" s="50"/>
      <c r="V220" s="50"/>
      <c r="W220" s="50"/>
      <c r="X220" s="50"/>
      <c r="Y220" s="50"/>
      <c r="Z220" s="50"/>
      <c r="AA220" s="50"/>
      <c r="AB220" s="50"/>
      <c r="AC220" s="50"/>
      <c r="AD220" s="51"/>
      <c r="AE220" s="50"/>
      <c r="AF220" s="50"/>
      <c r="AG220" s="51"/>
      <c r="AH220" s="50"/>
      <c r="AI220" s="51"/>
      <c r="AJ220" s="50"/>
      <c r="AK220" s="51"/>
      <c r="AL220" s="50" t="s">
        <v>2883</v>
      </c>
      <c r="AM220" s="51"/>
      <c r="AN220" s="51"/>
      <c r="AO220" s="51"/>
      <c r="AP220" s="51"/>
      <c r="AQ220" s="51"/>
      <c r="AR220" s="51"/>
      <c r="AS220" s="50"/>
      <c r="AT220" s="50"/>
      <c r="AU220" s="50"/>
      <c r="AV220" s="50"/>
      <c r="AW220" s="50"/>
      <c r="AX220" s="50"/>
      <c r="AY220" s="50"/>
      <c r="AZ220" s="50"/>
      <c r="BA220" s="192">
        <v>1</v>
      </c>
      <c r="BB220" s="368" t="s">
        <v>153</v>
      </c>
      <c r="BC220" s="369"/>
    </row>
    <row r="221" spans="1:55" x14ac:dyDescent="0.2">
      <c r="A221" s="371"/>
      <c r="B221" s="374"/>
      <c r="C221" s="373"/>
      <c r="D221" s="279" t="s">
        <v>154</v>
      </c>
      <c r="E221" s="236"/>
      <c r="F221" s="236"/>
      <c r="G221" s="236"/>
      <c r="H221" s="236"/>
      <c r="I221" s="51"/>
      <c r="J221" s="51"/>
      <c r="K221" s="51"/>
      <c r="L221" s="51"/>
      <c r="M221" s="51"/>
      <c r="N221" s="51"/>
      <c r="O221" s="51"/>
      <c r="P221" s="51"/>
      <c r="Q221" s="50"/>
      <c r="R221" s="50"/>
      <c r="S221" s="50"/>
      <c r="T221" s="50"/>
      <c r="U221" s="50"/>
      <c r="V221" s="50"/>
      <c r="W221" s="50"/>
      <c r="X221" s="50"/>
      <c r="Y221" s="50"/>
      <c r="Z221" s="50"/>
      <c r="AA221" s="50"/>
      <c r="AB221" s="50"/>
      <c r="AC221" s="50"/>
      <c r="AD221" s="51"/>
      <c r="AE221" s="50"/>
      <c r="AF221" s="50"/>
      <c r="AG221" s="51"/>
      <c r="AH221" s="50"/>
      <c r="AI221" s="51"/>
      <c r="AJ221" s="50"/>
      <c r="AK221" s="51"/>
      <c r="AL221" s="50"/>
      <c r="AM221" s="51"/>
      <c r="AN221" s="51"/>
      <c r="AO221" s="51"/>
      <c r="AP221" s="51"/>
      <c r="AQ221" s="51"/>
      <c r="AR221" s="51"/>
      <c r="AS221" s="50"/>
      <c r="AT221" s="50"/>
      <c r="AU221" s="50"/>
      <c r="AV221" s="50"/>
      <c r="AW221" s="50"/>
      <c r="AX221" s="50"/>
      <c r="AY221" s="50"/>
      <c r="AZ221" s="50"/>
      <c r="BA221" s="192"/>
      <c r="BB221" s="368"/>
      <c r="BC221" s="369"/>
    </row>
    <row r="222" spans="1:55" x14ac:dyDescent="0.2">
      <c r="A222" s="432" t="s">
        <v>181</v>
      </c>
      <c r="B222" s="367"/>
      <c r="C222" s="367"/>
      <c r="D222" s="279"/>
      <c r="E222" s="236"/>
      <c r="F222" s="236"/>
      <c r="G222" s="236"/>
      <c r="H222" s="236"/>
      <c r="I222" s="51"/>
      <c r="J222" s="51"/>
      <c r="K222" s="236"/>
      <c r="L222" s="51"/>
      <c r="M222" s="51"/>
      <c r="N222" s="51"/>
      <c r="O222" s="51"/>
      <c r="P222" s="51"/>
      <c r="Q222" s="50"/>
      <c r="R222" s="50"/>
      <c r="S222" s="50"/>
      <c r="T222" s="50"/>
      <c r="U222" s="50"/>
      <c r="V222" s="50"/>
      <c r="W222" s="50"/>
      <c r="X222" s="50"/>
      <c r="Y222" s="50"/>
      <c r="Z222" s="50"/>
      <c r="AA222" s="50"/>
      <c r="AB222" s="50"/>
      <c r="AC222" s="50"/>
      <c r="AD222" s="51"/>
      <c r="AE222" s="50"/>
      <c r="AF222" s="50"/>
      <c r="AG222" s="51"/>
      <c r="AH222" s="50"/>
      <c r="AI222" s="51"/>
      <c r="AJ222" s="50"/>
      <c r="AK222" s="51"/>
      <c r="AL222" s="51"/>
      <c r="AM222" s="51"/>
      <c r="AN222" s="51"/>
      <c r="AO222" s="51"/>
      <c r="AP222" s="51"/>
      <c r="AQ222" s="51"/>
      <c r="AR222" s="51"/>
      <c r="AS222" s="50"/>
      <c r="AT222" s="50"/>
      <c r="AU222" s="50"/>
      <c r="AV222" s="50"/>
      <c r="AW222" s="50"/>
      <c r="AX222" s="50"/>
      <c r="AY222" s="50"/>
      <c r="AZ222" s="50"/>
      <c r="BA222" s="192"/>
      <c r="BB222" s="434"/>
      <c r="BC222" s="434"/>
    </row>
    <row r="223" spans="1:55" x14ac:dyDescent="0.2">
      <c r="A223" s="433"/>
      <c r="B223" s="367"/>
      <c r="C223" s="373"/>
      <c r="D223" s="279"/>
      <c r="E223" s="236"/>
      <c r="F223" s="236"/>
      <c r="G223" s="236"/>
      <c r="H223" s="236"/>
      <c r="I223" s="51"/>
      <c r="J223" s="51"/>
      <c r="K223" s="51"/>
      <c r="L223" s="51"/>
      <c r="M223" s="51"/>
      <c r="N223" s="51"/>
      <c r="O223" s="51"/>
      <c r="P223" s="51"/>
      <c r="Q223" s="50"/>
      <c r="R223" s="50"/>
      <c r="S223" s="50"/>
      <c r="T223" s="50"/>
      <c r="U223" s="50"/>
      <c r="V223" s="50"/>
      <c r="W223" s="50"/>
      <c r="X223" s="50"/>
      <c r="Y223" s="50"/>
      <c r="Z223" s="50"/>
      <c r="AA223" s="50"/>
      <c r="AB223" s="50"/>
      <c r="AC223" s="50"/>
      <c r="AD223" s="51"/>
      <c r="AE223" s="50"/>
      <c r="AF223" s="50"/>
      <c r="AG223" s="51"/>
      <c r="AH223" s="50"/>
      <c r="AI223" s="51"/>
      <c r="AJ223" s="50"/>
      <c r="AK223" s="51"/>
      <c r="AL223" s="51"/>
      <c r="AM223" s="51"/>
      <c r="AN223" s="51"/>
      <c r="AO223" s="51"/>
      <c r="AP223" s="51"/>
      <c r="AQ223" s="51"/>
      <c r="AR223" s="51"/>
      <c r="AS223" s="50"/>
      <c r="AT223" s="50"/>
      <c r="AU223" s="50"/>
      <c r="AV223" s="50"/>
      <c r="AW223" s="50"/>
      <c r="AX223" s="50"/>
      <c r="AY223" s="50"/>
      <c r="AZ223" s="50"/>
      <c r="BA223" s="192"/>
      <c r="BB223" s="190"/>
      <c r="BC223" s="168"/>
    </row>
    <row r="224" spans="1:55" x14ac:dyDescent="0.2">
      <c r="A224" s="370" t="s">
        <v>2928</v>
      </c>
      <c r="B224" s="373">
        <v>2</v>
      </c>
      <c r="C224" s="373">
        <v>230414953</v>
      </c>
      <c r="D224" s="279" t="s">
        <v>151</v>
      </c>
      <c r="E224" s="236"/>
      <c r="F224" s="236"/>
      <c r="G224" s="236"/>
      <c r="H224" s="236"/>
      <c r="I224" s="51"/>
      <c r="J224" s="51"/>
      <c r="K224" s="51"/>
      <c r="L224" s="51"/>
      <c r="M224" s="51"/>
      <c r="N224" s="51"/>
      <c r="O224" s="51"/>
      <c r="P224" s="51"/>
      <c r="Q224" s="50"/>
      <c r="R224" s="50"/>
      <c r="S224" s="236"/>
      <c r="T224" s="50"/>
      <c r="U224" s="50"/>
      <c r="V224" s="50" t="s">
        <v>2883</v>
      </c>
      <c r="W224" s="50"/>
      <c r="X224" s="50"/>
      <c r="Y224" s="50"/>
      <c r="Z224" s="50"/>
      <c r="AA224" s="50"/>
      <c r="AB224" s="50"/>
      <c r="AC224" s="50"/>
      <c r="AD224" s="51"/>
      <c r="AE224" s="50"/>
      <c r="AF224" s="236"/>
      <c r="AG224" s="51"/>
      <c r="AH224" s="50"/>
      <c r="AI224" s="51"/>
      <c r="AJ224" s="50"/>
      <c r="AK224" s="51"/>
      <c r="AL224" s="51"/>
      <c r="AM224" s="51"/>
      <c r="AN224" s="51"/>
      <c r="AO224" s="51"/>
      <c r="AP224" s="51"/>
      <c r="AQ224" s="51"/>
      <c r="AR224" s="51"/>
      <c r="AS224" s="50"/>
      <c r="AT224" s="50"/>
      <c r="AU224" s="236"/>
      <c r="AV224" s="50"/>
      <c r="AW224" s="50"/>
      <c r="AX224" s="50"/>
      <c r="AY224" s="50"/>
      <c r="AZ224" s="50"/>
      <c r="BA224" s="192">
        <v>1</v>
      </c>
      <c r="BB224" s="434" t="s">
        <v>153</v>
      </c>
      <c r="BC224" s="434"/>
    </row>
    <row r="225" spans="1:55" x14ac:dyDescent="0.2">
      <c r="A225" s="371"/>
      <c r="B225" s="374"/>
      <c r="C225" s="374"/>
      <c r="D225" s="279" t="s">
        <v>154</v>
      </c>
      <c r="E225" s="236"/>
      <c r="F225" s="236"/>
      <c r="G225" s="236"/>
      <c r="H225" s="236"/>
      <c r="I225" s="51"/>
      <c r="J225" s="51"/>
      <c r="K225" s="51"/>
      <c r="L225" s="51"/>
      <c r="M225" s="51"/>
      <c r="N225" s="51"/>
      <c r="O225" s="51"/>
      <c r="P225" s="51"/>
      <c r="Q225" s="50"/>
      <c r="R225" s="50"/>
      <c r="S225" s="50"/>
      <c r="T225" s="50"/>
      <c r="U225" s="50"/>
      <c r="V225" s="50"/>
      <c r="W225" s="50"/>
      <c r="X225" s="50"/>
      <c r="Y225" s="50"/>
      <c r="Z225" s="50"/>
      <c r="AA225" s="50"/>
      <c r="AB225" s="50"/>
      <c r="AC225" s="50"/>
      <c r="AD225" s="51"/>
      <c r="AE225" s="50"/>
      <c r="AF225" s="50"/>
      <c r="AG225" s="51"/>
      <c r="AH225" s="50"/>
      <c r="AI225" s="51"/>
      <c r="AJ225" s="50"/>
      <c r="AK225" s="51"/>
      <c r="AL225" s="51"/>
      <c r="AM225" s="51"/>
      <c r="AN225" s="51"/>
      <c r="AO225" s="51"/>
      <c r="AP225" s="51"/>
      <c r="AQ225" s="51"/>
      <c r="AR225" s="51"/>
      <c r="AS225" s="50"/>
      <c r="AT225" s="50"/>
      <c r="AU225" s="50"/>
      <c r="AV225" s="50"/>
      <c r="AW225" s="50"/>
      <c r="AX225" s="50"/>
      <c r="AY225" s="50"/>
      <c r="AZ225" s="50"/>
      <c r="BA225" s="192"/>
      <c r="BB225" s="190"/>
      <c r="BC225" s="168"/>
    </row>
    <row r="226" spans="1:55" x14ac:dyDescent="0.2">
      <c r="A226" s="366" t="s">
        <v>2929</v>
      </c>
      <c r="B226" s="367">
        <v>4</v>
      </c>
      <c r="C226" s="367">
        <v>230414953</v>
      </c>
      <c r="D226" s="279" t="s">
        <v>151</v>
      </c>
      <c r="E226" s="236"/>
      <c r="F226" s="236"/>
      <c r="G226" s="236"/>
      <c r="H226" s="236"/>
      <c r="I226" s="51"/>
      <c r="J226" s="51"/>
      <c r="K226" s="51"/>
      <c r="L226" s="51"/>
      <c r="M226" s="51"/>
      <c r="N226" s="51"/>
      <c r="O226" s="51"/>
      <c r="P226" s="51"/>
      <c r="Q226" s="50"/>
      <c r="R226" s="50"/>
      <c r="S226" s="236"/>
      <c r="T226" s="50"/>
      <c r="U226" s="50"/>
      <c r="V226" s="50" t="s">
        <v>2883</v>
      </c>
      <c r="W226" s="50"/>
      <c r="X226" s="50"/>
      <c r="Y226" s="50"/>
      <c r="Z226" s="50"/>
      <c r="AA226" s="50"/>
      <c r="AB226" s="50"/>
      <c r="AC226" s="50"/>
      <c r="AD226" s="51"/>
      <c r="AE226" s="50"/>
      <c r="AF226" s="236"/>
      <c r="AG226" s="51"/>
      <c r="AH226" s="50"/>
      <c r="AI226" s="51"/>
      <c r="AJ226" s="50"/>
      <c r="AK226" s="51"/>
      <c r="AL226" s="51"/>
      <c r="AM226" s="51"/>
      <c r="AN226" s="51"/>
      <c r="AO226" s="51"/>
      <c r="AP226" s="51"/>
      <c r="AQ226" s="51"/>
      <c r="AR226" s="51"/>
      <c r="AS226" s="50"/>
      <c r="AT226" s="50"/>
      <c r="AU226" s="236"/>
      <c r="AV226" s="50"/>
      <c r="AW226" s="50"/>
      <c r="AX226" s="50"/>
      <c r="AY226" s="50"/>
      <c r="AZ226" s="50"/>
      <c r="BA226" s="192">
        <v>1</v>
      </c>
      <c r="BB226" s="434" t="s">
        <v>153</v>
      </c>
      <c r="BC226" s="434"/>
    </row>
    <row r="227" spans="1:55" x14ac:dyDescent="0.2">
      <c r="A227" s="366"/>
      <c r="B227" s="367"/>
      <c r="C227" s="367"/>
      <c r="D227" s="279" t="s">
        <v>154</v>
      </c>
      <c r="E227" s="236"/>
      <c r="F227" s="236"/>
      <c r="G227" s="236"/>
      <c r="H227" s="236"/>
      <c r="I227" s="51"/>
      <c r="J227" s="51"/>
      <c r="K227" s="51"/>
      <c r="L227" s="51"/>
      <c r="M227" s="51"/>
      <c r="N227" s="51"/>
      <c r="O227" s="51"/>
      <c r="P227" s="51"/>
      <c r="Q227" s="50"/>
      <c r="R227" s="50"/>
      <c r="S227" s="50"/>
      <c r="T227" s="50"/>
      <c r="U227" s="50"/>
      <c r="V227" s="50"/>
      <c r="W227" s="50"/>
      <c r="X227" s="50"/>
      <c r="Y227" s="50"/>
      <c r="Z227" s="50"/>
      <c r="AA227" s="50"/>
      <c r="AB227" s="50"/>
      <c r="AC227" s="50"/>
      <c r="AD227" s="51"/>
      <c r="AE227" s="50"/>
      <c r="AF227" s="50"/>
      <c r="AG227" s="51"/>
      <c r="AH227" s="50"/>
      <c r="AI227" s="51"/>
      <c r="AJ227" s="50"/>
      <c r="AK227" s="51"/>
      <c r="AL227" s="51"/>
      <c r="AM227" s="51"/>
      <c r="AN227" s="51"/>
      <c r="AO227" s="51"/>
      <c r="AP227" s="51"/>
      <c r="AQ227" s="51"/>
      <c r="AR227" s="51"/>
      <c r="AS227" s="50"/>
      <c r="AT227" s="50"/>
      <c r="AU227" s="50"/>
      <c r="AV227" s="50"/>
      <c r="AW227" s="50"/>
      <c r="AX227" s="50"/>
      <c r="AY227" s="50"/>
      <c r="AZ227" s="50"/>
      <c r="BA227" s="192"/>
      <c r="BB227" s="190"/>
      <c r="BC227" s="168"/>
    </row>
    <row r="228" spans="1:55" x14ac:dyDescent="0.2">
      <c r="A228" s="366" t="s">
        <v>179</v>
      </c>
      <c r="B228" s="367"/>
      <c r="C228" s="373">
        <v>230414953</v>
      </c>
      <c r="D228" s="279" t="s">
        <v>151</v>
      </c>
      <c r="E228" s="236"/>
      <c r="F228" s="236"/>
      <c r="G228" s="236"/>
      <c r="H228" s="236"/>
      <c r="I228" s="51"/>
      <c r="J228" s="51"/>
      <c r="K228" s="51"/>
      <c r="L228" s="51"/>
      <c r="M228" s="51"/>
      <c r="N228" s="51"/>
      <c r="O228" s="51"/>
      <c r="P228" s="51"/>
      <c r="Q228" s="50"/>
      <c r="R228" s="50"/>
      <c r="S228" s="236"/>
      <c r="T228" s="50"/>
      <c r="U228" s="50"/>
      <c r="V228" s="50" t="s">
        <v>2883</v>
      </c>
      <c r="W228" s="50"/>
      <c r="X228" s="50"/>
      <c r="Y228" s="50"/>
      <c r="Z228" s="50"/>
      <c r="AA228" s="50"/>
      <c r="AB228" s="50"/>
      <c r="AC228" s="50"/>
      <c r="AD228" s="51"/>
      <c r="AE228" s="50"/>
      <c r="AF228" s="50"/>
      <c r="AG228" s="51"/>
      <c r="AH228" s="50"/>
      <c r="AI228" s="51"/>
      <c r="AJ228" s="50"/>
      <c r="AK228" s="51"/>
      <c r="AL228" s="51"/>
      <c r="AM228" s="51"/>
      <c r="AN228" s="51"/>
      <c r="AO228" s="51"/>
      <c r="AP228" s="51"/>
      <c r="AQ228" s="51"/>
      <c r="AR228" s="51"/>
      <c r="AS228" s="50"/>
      <c r="AT228" s="50"/>
      <c r="AU228" s="236"/>
      <c r="AV228" s="50"/>
      <c r="AW228" s="50"/>
      <c r="AX228" s="50"/>
      <c r="AY228" s="50"/>
      <c r="AZ228" s="50"/>
      <c r="BA228" s="192">
        <v>1</v>
      </c>
      <c r="BB228" s="434" t="s">
        <v>153</v>
      </c>
      <c r="BC228" s="434"/>
    </row>
    <row r="229" spans="1:55" x14ac:dyDescent="0.2">
      <c r="A229" s="370"/>
      <c r="B229" s="373"/>
      <c r="C229" s="374"/>
      <c r="D229" s="279" t="s">
        <v>154</v>
      </c>
      <c r="E229" s="236"/>
      <c r="F229" s="236"/>
      <c r="G229" s="236"/>
      <c r="H229" s="236"/>
      <c r="I229" s="51"/>
      <c r="J229" s="51"/>
      <c r="K229" s="51"/>
      <c r="L229" s="51"/>
      <c r="M229" s="51"/>
      <c r="N229" s="51"/>
      <c r="O229" s="51"/>
      <c r="P229" s="51"/>
      <c r="Q229" s="50"/>
      <c r="R229" s="50"/>
      <c r="S229" s="50"/>
      <c r="T229" s="50"/>
      <c r="U229" s="50"/>
      <c r="V229" s="50"/>
      <c r="W229" s="50"/>
      <c r="X229" s="50"/>
      <c r="Y229" s="50"/>
      <c r="Z229" s="50"/>
      <c r="AA229" s="50"/>
      <c r="AB229" s="50"/>
      <c r="AC229" s="50"/>
      <c r="AD229" s="51"/>
      <c r="AE229" s="50"/>
      <c r="AF229" s="50"/>
      <c r="AG229" s="51"/>
      <c r="AH229" s="50"/>
      <c r="AI229" s="51"/>
      <c r="AJ229" s="50"/>
      <c r="AK229" s="51"/>
      <c r="AL229" s="51"/>
      <c r="AM229" s="51"/>
      <c r="AN229" s="51"/>
      <c r="AO229" s="51"/>
      <c r="AP229" s="51"/>
      <c r="AQ229" s="51"/>
      <c r="AR229" s="51"/>
      <c r="AS229" s="50"/>
      <c r="AT229" s="50"/>
      <c r="AU229" s="50"/>
      <c r="AV229" s="50"/>
      <c r="AW229" s="50"/>
      <c r="AX229" s="50"/>
      <c r="AY229" s="50"/>
      <c r="AZ229" s="50"/>
      <c r="BA229" s="192"/>
      <c r="BB229" s="368"/>
      <c r="BC229" s="369"/>
    </row>
    <row r="230" spans="1:55" x14ac:dyDescent="0.2">
      <c r="A230" s="366" t="s">
        <v>2930</v>
      </c>
      <c r="B230" s="373">
        <v>6</v>
      </c>
      <c r="C230" s="367">
        <v>230414953</v>
      </c>
      <c r="D230" s="279" t="s">
        <v>151</v>
      </c>
      <c r="E230" s="236"/>
      <c r="F230" s="236"/>
      <c r="G230" s="236"/>
      <c r="H230" s="236"/>
      <c r="I230" s="51"/>
      <c r="J230" s="51"/>
      <c r="K230" s="51"/>
      <c r="L230" s="51"/>
      <c r="M230" s="51"/>
      <c r="N230" s="51"/>
      <c r="O230" s="51"/>
      <c r="P230" s="51"/>
      <c r="Q230" s="50"/>
      <c r="R230" s="50"/>
      <c r="S230" s="236"/>
      <c r="T230" s="50"/>
      <c r="U230" s="50"/>
      <c r="V230" s="50"/>
      <c r="W230" s="50"/>
      <c r="X230" s="50"/>
      <c r="Y230" s="236"/>
      <c r="Z230" s="50"/>
      <c r="AA230" s="50"/>
      <c r="AB230" s="50"/>
      <c r="AC230" s="50"/>
      <c r="AD230" s="51"/>
      <c r="AE230" s="50"/>
      <c r="AF230" s="50"/>
      <c r="AG230" s="51"/>
      <c r="AH230" s="50" t="s">
        <v>2883</v>
      </c>
      <c r="AI230" s="51"/>
      <c r="AJ230" s="50"/>
      <c r="AK230" s="51"/>
      <c r="AL230" s="51"/>
      <c r="AM230" s="51"/>
      <c r="AN230" s="51"/>
      <c r="AO230" s="51"/>
      <c r="AP230" s="51"/>
      <c r="AQ230" s="51"/>
      <c r="AR230" s="51"/>
      <c r="AS230" s="50"/>
      <c r="AT230" s="50"/>
      <c r="AU230" s="236"/>
      <c r="AV230" s="50"/>
      <c r="AW230" s="50"/>
      <c r="AX230" s="50"/>
      <c r="AY230" s="50"/>
      <c r="AZ230" s="50"/>
      <c r="BA230" s="192">
        <v>1</v>
      </c>
      <c r="BB230" s="434" t="s">
        <v>153</v>
      </c>
      <c r="BC230" s="434"/>
    </row>
    <row r="231" spans="1:55" x14ac:dyDescent="0.2">
      <c r="A231" s="366"/>
      <c r="B231" s="374"/>
      <c r="C231" s="367"/>
      <c r="D231" s="279" t="s">
        <v>154</v>
      </c>
      <c r="E231" s="236"/>
      <c r="F231" s="236"/>
      <c r="G231" s="236"/>
      <c r="H231" s="236"/>
      <c r="I231" s="51"/>
      <c r="J231" s="51"/>
      <c r="K231" s="51"/>
      <c r="L231" s="51"/>
      <c r="M231" s="51"/>
      <c r="N231" s="51"/>
      <c r="O231" s="51"/>
      <c r="P231" s="51"/>
      <c r="Q231" s="50"/>
      <c r="R231" s="50"/>
      <c r="S231" s="50"/>
      <c r="T231" s="50"/>
      <c r="U231" s="50"/>
      <c r="V231" s="50"/>
      <c r="W231" s="50"/>
      <c r="X231" s="50"/>
      <c r="Y231" s="50"/>
      <c r="Z231" s="50"/>
      <c r="AA231" s="50"/>
      <c r="AB231" s="50"/>
      <c r="AC231" s="50"/>
      <c r="AD231" s="51"/>
      <c r="AE231" s="50"/>
      <c r="AF231" s="50"/>
      <c r="AG231" s="51"/>
      <c r="AH231" s="50"/>
      <c r="AI231" s="51"/>
      <c r="AJ231" s="50"/>
      <c r="AK231" s="51"/>
      <c r="AL231" s="51"/>
      <c r="AM231" s="51"/>
      <c r="AN231" s="51"/>
      <c r="AO231" s="51"/>
      <c r="AP231" s="51"/>
      <c r="AQ231" s="51"/>
      <c r="AR231" s="51"/>
      <c r="AS231" s="50"/>
      <c r="AT231" s="50"/>
      <c r="AU231" s="50"/>
      <c r="AV231" s="50"/>
      <c r="AW231" s="50"/>
      <c r="AX231" s="50"/>
      <c r="AY231" s="50"/>
      <c r="AZ231" s="50"/>
      <c r="BA231" s="192"/>
      <c r="BB231" s="368"/>
      <c r="BC231" s="369"/>
    </row>
    <row r="232" spans="1:55" x14ac:dyDescent="0.2">
      <c r="A232" s="370" t="s">
        <v>2931</v>
      </c>
      <c r="B232" s="367"/>
      <c r="C232" s="367">
        <v>230414953</v>
      </c>
      <c r="D232" s="279" t="s">
        <v>151</v>
      </c>
      <c r="E232" s="236"/>
      <c r="F232" s="236"/>
      <c r="G232" s="236"/>
      <c r="H232" s="236"/>
      <c r="I232" s="51"/>
      <c r="J232" s="51"/>
      <c r="K232" s="51"/>
      <c r="L232" s="51"/>
      <c r="M232" s="51"/>
      <c r="N232" s="51"/>
      <c r="O232" s="51"/>
      <c r="P232" s="236"/>
      <c r="Q232" s="50"/>
      <c r="R232" s="50"/>
      <c r="S232" s="50"/>
      <c r="T232" s="50"/>
      <c r="U232" s="50"/>
      <c r="V232" s="50" t="s">
        <v>2883</v>
      </c>
      <c r="W232" s="50"/>
      <c r="X232" s="50"/>
      <c r="Y232" s="236"/>
      <c r="Z232" s="50"/>
      <c r="AA232" s="50"/>
      <c r="AB232" s="50"/>
      <c r="AC232" s="50"/>
      <c r="AD232" s="51"/>
      <c r="AE232" s="50"/>
      <c r="AF232" s="50"/>
      <c r="AG232" s="51"/>
      <c r="AH232" s="50"/>
      <c r="AI232" s="51"/>
      <c r="AJ232" s="50"/>
      <c r="AK232" s="51"/>
      <c r="AL232" s="51"/>
      <c r="AM232" s="51"/>
      <c r="AN232" s="51"/>
      <c r="AO232" s="51"/>
      <c r="AP232" s="51"/>
      <c r="AQ232" s="51"/>
      <c r="AR232" s="236"/>
      <c r="AS232" s="50"/>
      <c r="AT232" s="50"/>
      <c r="AU232" s="50"/>
      <c r="AV232" s="50"/>
      <c r="AW232" s="50"/>
      <c r="AX232" s="236"/>
      <c r="AY232" s="50"/>
      <c r="AZ232" s="50"/>
      <c r="BA232" s="192">
        <v>1</v>
      </c>
      <c r="BB232" s="434" t="s">
        <v>153</v>
      </c>
      <c r="BC232" s="434"/>
    </row>
    <row r="233" spans="1:55" x14ac:dyDescent="0.2">
      <c r="A233" s="371"/>
      <c r="B233" s="367"/>
      <c r="C233" s="367"/>
      <c r="D233" s="279" t="s">
        <v>154</v>
      </c>
      <c r="E233" s="236"/>
      <c r="F233" s="236"/>
      <c r="G233" s="236"/>
      <c r="H233" s="236"/>
      <c r="I233" s="51"/>
      <c r="J233" s="51"/>
      <c r="K233" s="51"/>
      <c r="L233" s="51"/>
      <c r="M233" s="51"/>
      <c r="N233" s="51"/>
      <c r="O233" s="51"/>
      <c r="P233" s="51"/>
      <c r="Q233" s="50"/>
      <c r="R233" s="50"/>
      <c r="S233" s="50"/>
      <c r="T233" s="50"/>
      <c r="U233" s="50"/>
      <c r="V233" s="50"/>
      <c r="W233" s="50"/>
      <c r="X233" s="50"/>
      <c r="Y233" s="50"/>
      <c r="Z233" s="50"/>
      <c r="AA233" s="50"/>
      <c r="AB233" s="50"/>
      <c r="AC233" s="50"/>
      <c r="AD233" s="51"/>
      <c r="AE233" s="50"/>
      <c r="AF233" s="50"/>
      <c r="AG233" s="51"/>
      <c r="AH233" s="50"/>
      <c r="AI233" s="51"/>
      <c r="AJ233" s="50"/>
      <c r="AK233" s="51"/>
      <c r="AL233" s="51"/>
      <c r="AM233" s="51"/>
      <c r="AN233" s="51"/>
      <c r="AO233" s="51"/>
      <c r="AP233" s="51"/>
      <c r="AQ233" s="51"/>
      <c r="AR233" s="51"/>
      <c r="AS233" s="50"/>
      <c r="AT233" s="50"/>
      <c r="AU233" s="50"/>
      <c r="AV233" s="50"/>
      <c r="AW233" s="50"/>
      <c r="AX233" s="51"/>
      <c r="AY233" s="50"/>
      <c r="AZ233" s="50"/>
      <c r="BA233" s="192"/>
      <c r="BB233" s="368"/>
      <c r="BC233" s="369"/>
    </row>
    <row r="234" spans="1:55" x14ac:dyDescent="0.2">
      <c r="A234" s="366" t="s">
        <v>184</v>
      </c>
      <c r="B234" s="367"/>
      <c r="C234" s="367">
        <v>230414953</v>
      </c>
      <c r="D234" s="279" t="s">
        <v>151</v>
      </c>
      <c r="E234" s="236"/>
      <c r="F234" s="236"/>
      <c r="G234" s="236"/>
      <c r="H234" s="236"/>
      <c r="I234" s="51"/>
      <c r="J234" s="51"/>
      <c r="K234" s="51"/>
      <c r="L234" s="51"/>
      <c r="M234" s="51"/>
      <c r="N234" s="51"/>
      <c r="O234" s="51"/>
      <c r="P234" s="236"/>
      <c r="Q234" s="50"/>
      <c r="R234" s="50"/>
      <c r="S234" s="50"/>
      <c r="T234" s="50"/>
      <c r="U234" s="50"/>
      <c r="V234" s="50" t="s">
        <v>2883</v>
      </c>
      <c r="W234" s="50"/>
      <c r="X234" s="50"/>
      <c r="Y234" s="236"/>
      <c r="Z234" s="50"/>
      <c r="AA234" s="50"/>
      <c r="AB234" s="50"/>
      <c r="AC234" s="50"/>
      <c r="AD234" s="51"/>
      <c r="AE234" s="50"/>
      <c r="AF234" s="50"/>
      <c r="AG234" s="51"/>
      <c r="AH234" s="50"/>
      <c r="AI234" s="51"/>
      <c r="AJ234" s="50"/>
      <c r="AK234" s="51"/>
      <c r="AL234" s="51"/>
      <c r="AM234" s="51"/>
      <c r="AN234" s="51"/>
      <c r="AO234" s="51"/>
      <c r="AP234" s="51"/>
      <c r="AQ234" s="51"/>
      <c r="AR234" s="236"/>
      <c r="AS234" s="50"/>
      <c r="AT234" s="50"/>
      <c r="AU234" s="50"/>
      <c r="AV234" s="50"/>
      <c r="AW234" s="50"/>
      <c r="AX234" s="236"/>
      <c r="AY234" s="50"/>
      <c r="AZ234" s="50"/>
      <c r="BA234" s="192">
        <v>1</v>
      </c>
      <c r="BB234" s="434" t="s">
        <v>153</v>
      </c>
      <c r="BC234" s="434"/>
    </row>
    <row r="235" spans="1:55" x14ac:dyDescent="0.2">
      <c r="A235" s="366"/>
      <c r="B235" s="367"/>
      <c r="C235" s="367"/>
      <c r="D235" s="279" t="s">
        <v>154</v>
      </c>
      <c r="E235" s="236"/>
      <c r="F235" s="236"/>
      <c r="G235" s="236"/>
      <c r="H235" s="236"/>
      <c r="I235" s="51"/>
      <c r="J235" s="51"/>
      <c r="K235" s="51"/>
      <c r="L235" s="51"/>
      <c r="M235" s="51"/>
      <c r="N235" s="51"/>
      <c r="O235" s="51"/>
      <c r="P235" s="51"/>
      <c r="Q235" s="50"/>
      <c r="R235" s="50"/>
      <c r="S235" s="50"/>
      <c r="T235" s="50"/>
      <c r="U235" s="50"/>
      <c r="V235" s="50"/>
      <c r="W235" s="50"/>
      <c r="X235" s="50"/>
      <c r="Y235" s="50"/>
      <c r="Z235" s="50"/>
      <c r="AA235" s="50"/>
      <c r="AB235" s="50"/>
      <c r="AC235" s="50"/>
      <c r="AD235" s="51"/>
      <c r="AE235" s="50"/>
      <c r="AF235" s="50"/>
      <c r="AG235" s="51"/>
      <c r="AH235" s="50"/>
      <c r="AI235" s="51"/>
      <c r="AJ235" s="50"/>
      <c r="AK235" s="51"/>
      <c r="AL235" s="51"/>
      <c r="AM235" s="51"/>
      <c r="AN235" s="51"/>
      <c r="AO235" s="51"/>
      <c r="AP235" s="51"/>
      <c r="AQ235" s="51"/>
      <c r="AR235" s="51"/>
      <c r="AS235" s="50"/>
      <c r="AT235" s="50"/>
      <c r="AU235" s="50"/>
      <c r="AV235" s="50"/>
      <c r="AW235" s="50"/>
      <c r="AX235" s="51"/>
      <c r="AY235" s="50"/>
      <c r="AZ235" s="50"/>
      <c r="BA235" s="192"/>
      <c r="BB235" s="190"/>
      <c r="BC235" s="168"/>
    </row>
    <row r="236" spans="1:55" x14ac:dyDescent="0.2">
      <c r="A236" s="432" t="s">
        <v>183</v>
      </c>
      <c r="B236" s="373"/>
      <c r="C236" s="373"/>
      <c r="D236" s="279"/>
      <c r="E236" s="236"/>
      <c r="F236" s="236"/>
      <c r="G236" s="236"/>
      <c r="H236" s="236"/>
      <c r="I236" s="51"/>
      <c r="J236" s="236"/>
      <c r="K236" s="51"/>
      <c r="L236" s="51"/>
      <c r="M236" s="51"/>
      <c r="N236" s="51"/>
      <c r="O236" s="51"/>
      <c r="P236" s="51"/>
      <c r="Q236" s="50"/>
      <c r="R236" s="50"/>
      <c r="S236" s="50"/>
      <c r="T236" s="50"/>
      <c r="U236" s="50"/>
      <c r="V236" s="50"/>
      <c r="W236" s="50"/>
      <c r="X236" s="236"/>
      <c r="Y236" s="50"/>
      <c r="Z236" s="50"/>
      <c r="AA236" s="50"/>
      <c r="AB236" s="50"/>
      <c r="AC236" s="50"/>
      <c r="AD236" s="51"/>
      <c r="AE236" s="50"/>
      <c r="AF236" s="50"/>
      <c r="AG236" s="51"/>
      <c r="AH236" s="50"/>
      <c r="AI236" s="51"/>
      <c r="AJ236" s="50"/>
      <c r="AK236" s="51"/>
      <c r="AL236" s="51"/>
      <c r="AM236" s="51"/>
      <c r="AN236" s="51"/>
      <c r="AO236" s="51"/>
      <c r="AP236" s="51"/>
      <c r="AQ236" s="51"/>
      <c r="AR236" s="236"/>
      <c r="AS236" s="50"/>
      <c r="AT236" s="50"/>
      <c r="AU236" s="50"/>
      <c r="AV236" s="50"/>
      <c r="AW236" s="50"/>
      <c r="AX236" s="50"/>
      <c r="AY236" s="50"/>
      <c r="AZ236" s="50"/>
      <c r="BA236" s="192"/>
      <c r="BB236" s="434"/>
      <c r="BC236" s="434"/>
    </row>
    <row r="237" spans="1:55" x14ac:dyDescent="0.2">
      <c r="A237" s="433"/>
      <c r="B237" s="374"/>
      <c r="C237" s="374"/>
      <c r="D237" s="279"/>
      <c r="E237" s="236"/>
      <c r="F237" s="236"/>
      <c r="G237" s="236"/>
      <c r="H237" s="236"/>
      <c r="I237" s="51"/>
      <c r="J237" s="51"/>
      <c r="K237" s="51"/>
      <c r="L237" s="51"/>
      <c r="M237" s="51"/>
      <c r="N237" s="51"/>
      <c r="O237" s="51"/>
      <c r="P237" s="51"/>
      <c r="Q237" s="50"/>
      <c r="R237" s="50"/>
      <c r="S237" s="50"/>
      <c r="T237" s="50"/>
      <c r="U237" s="50"/>
      <c r="V237" s="50"/>
      <c r="W237" s="50"/>
      <c r="X237" s="50"/>
      <c r="Y237" s="50"/>
      <c r="Z237" s="50"/>
      <c r="AA237" s="50"/>
      <c r="AB237" s="50"/>
      <c r="AC237" s="50"/>
      <c r="AD237" s="51"/>
      <c r="AE237" s="50"/>
      <c r="AF237" s="50"/>
      <c r="AG237" s="51"/>
      <c r="AH237" s="50"/>
      <c r="AI237" s="51"/>
      <c r="AJ237" s="50"/>
      <c r="AK237" s="51"/>
      <c r="AL237" s="51"/>
      <c r="AM237" s="51"/>
      <c r="AN237" s="51"/>
      <c r="AO237" s="51"/>
      <c r="AP237" s="51"/>
      <c r="AQ237" s="51"/>
      <c r="AR237" s="51"/>
      <c r="AS237" s="50"/>
      <c r="AT237" s="50"/>
      <c r="AU237" s="50"/>
      <c r="AV237" s="50"/>
      <c r="AW237" s="50"/>
      <c r="AX237" s="50"/>
      <c r="AY237" s="50"/>
      <c r="AZ237" s="50"/>
      <c r="BA237" s="192"/>
      <c r="BB237" s="190"/>
      <c r="BC237" s="168"/>
    </row>
    <row r="238" spans="1:55" x14ac:dyDescent="0.2">
      <c r="A238" s="370" t="s">
        <v>180</v>
      </c>
      <c r="B238" s="373">
        <v>3</v>
      </c>
      <c r="C238" s="373"/>
      <c r="D238" s="279" t="s">
        <v>151</v>
      </c>
      <c r="E238" s="236"/>
      <c r="F238" s="236"/>
      <c r="G238" s="236"/>
      <c r="H238" s="236"/>
      <c r="I238" s="51"/>
      <c r="J238" s="51"/>
      <c r="K238" s="51"/>
      <c r="L238" s="51"/>
      <c r="M238" s="51"/>
      <c r="N238" s="51"/>
      <c r="O238" s="51"/>
      <c r="P238" s="51"/>
      <c r="Q238" s="50"/>
      <c r="R238" s="50"/>
      <c r="S238" s="50"/>
      <c r="T238" s="50"/>
      <c r="U238" s="50"/>
      <c r="V238" s="50"/>
      <c r="W238" s="50"/>
      <c r="X238" s="50"/>
      <c r="Y238" s="50"/>
      <c r="Z238" s="50"/>
      <c r="AA238" s="50"/>
      <c r="AB238" s="50"/>
      <c r="AC238" s="50"/>
      <c r="AD238" s="51"/>
      <c r="AE238" s="50"/>
      <c r="AF238" s="50"/>
      <c r="AG238" s="51"/>
      <c r="AH238" s="50"/>
      <c r="AI238" s="51" t="s">
        <v>2883</v>
      </c>
      <c r="AJ238" s="50"/>
      <c r="AK238" s="51"/>
      <c r="AL238" s="51"/>
      <c r="AM238" s="51"/>
      <c r="AN238" s="51"/>
      <c r="AO238" s="51"/>
      <c r="AP238" s="51"/>
      <c r="AQ238" s="51"/>
      <c r="AR238" s="51"/>
      <c r="AS238" s="50"/>
      <c r="AT238" s="50"/>
      <c r="AU238" s="50"/>
      <c r="AV238" s="50"/>
      <c r="AW238" s="50"/>
      <c r="AX238" s="50"/>
      <c r="AY238" s="50"/>
      <c r="AZ238" s="50"/>
      <c r="BA238" s="192">
        <v>1</v>
      </c>
      <c r="BB238" s="434" t="s">
        <v>153</v>
      </c>
      <c r="BC238" s="434"/>
    </row>
    <row r="239" spans="1:55" x14ac:dyDescent="0.2">
      <c r="A239" s="371"/>
      <c r="B239" s="374"/>
      <c r="C239" s="374"/>
      <c r="D239" s="279" t="s">
        <v>154</v>
      </c>
      <c r="E239" s="236"/>
      <c r="F239" s="236"/>
      <c r="G239" s="236"/>
      <c r="H239" s="236"/>
      <c r="I239" s="51"/>
      <c r="J239" s="51"/>
      <c r="K239" s="51"/>
      <c r="L239" s="51"/>
      <c r="M239" s="51"/>
      <c r="N239" s="51"/>
      <c r="O239" s="51"/>
      <c r="P239" s="51"/>
      <c r="Q239" s="50"/>
      <c r="R239" s="50"/>
      <c r="S239" s="50"/>
      <c r="T239" s="50"/>
      <c r="U239" s="50"/>
      <c r="V239" s="50"/>
      <c r="W239" s="50"/>
      <c r="X239" s="50"/>
      <c r="Y239" s="50"/>
      <c r="Z239" s="50"/>
      <c r="AA239" s="50"/>
      <c r="AB239" s="50"/>
      <c r="AC239" s="50"/>
      <c r="AD239" s="51"/>
      <c r="AE239" s="50"/>
      <c r="AF239" s="50"/>
      <c r="AG239" s="51"/>
      <c r="AH239" s="50"/>
      <c r="AI239" s="51"/>
      <c r="AJ239" s="50"/>
      <c r="AK239" s="51"/>
      <c r="AL239" s="51"/>
      <c r="AM239" s="51"/>
      <c r="AN239" s="51"/>
      <c r="AO239" s="51"/>
      <c r="AP239" s="51"/>
      <c r="AQ239" s="51"/>
      <c r="AR239" s="51"/>
      <c r="AS239" s="50"/>
      <c r="AT239" s="50"/>
      <c r="AU239" s="50"/>
      <c r="AV239" s="50"/>
      <c r="AW239" s="50"/>
      <c r="AX239" s="50"/>
      <c r="AY239" s="50"/>
      <c r="AZ239" s="50"/>
      <c r="BA239" s="192"/>
      <c r="BB239" s="190"/>
      <c r="BC239" s="168"/>
    </row>
    <row r="240" spans="1:55" x14ac:dyDescent="0.2">
      <c r="A240" s="370" t="s">
        <v>2932</v>
      </c>
      <c r="B240" s="373">
        <v>4</v>
      </c>
      <c r="C240" s="373">
        <v>230414558</v>
      </c>
      <c r="D240" s="279" t="s">
        <v>151</v>
      </c>
      <c r="E240" s="236"/>
      <c r="F240" s="236"/>
      <c r="G240" s="236"/>
      <c r="H240" s="236"/>
      <c r="I240" s="51"/>
      <c r="J240" s="51"/>
      <c r="K240" s="51"/>
      <c r="L240" s="51"/>
      <c r="M240" s="51"/>
      <c r="N240" s="51"/>
      <c r="O240" s="51"/>
      <c r="P240" s="51"/>
      <c r="Q240" s="50"/>
      <c r="R240" s="50"/>
      <c r="S240" s="50"/>
      <c r="T240" s="50"/>
      <c r="U240" s="50"/>
      <c r="V240" s="50"/>
      <c r="W240" s="50"/>
      <c r="X240" s="236"/>
      <c r="Y240" s="50"/>
      <c r="Z240" s="50"/>
      <c r="AA240" s="50"/>
      <c r="AB240" s="50"/>
      <c r="AC240" s="50"/>
      <c r="AD240" s="51"/>
      <c r="AE240" s="50"/>
      <c r="AF240" s="50"/>
      <c r="AG240" s="51"/>
      <c r="AH240" s="50"/>
      <c r="AI240" s="51" t="s">
        <v>2883</v>
      </c>
      <c r="AJ240" s="50"/>
      <c r="AK240" s="51"/>
      <c r="AL240" s="51"/>
      <c r="AM240" s="51"/>
      <c r="AN240" s="51"/>
      <c r="AO240" s="51"/>
      <c r="AP240" s="51"/>
      <c r="AQ240" s="51"/>
      <c r="AR240" s="236"/>
      <c r="AS240" s="50"/>
      <c r="AT240" s="50"/>
      <c r="AU240" s="50"/>
      <c r="AV240" s="50"/>
      <c r="AW240" s="50"/>
      <c r="AX240" s="50"/>
      <c r="AY240" s="50"/>
      <c r="AZ240" s="50"/>
      <c r="BA240" s="192">
        <v>1</v>
      </c>
      <c r="BB240" s="434" t="s">
        <v>153</v>
      </c>
      <c r="BC240" s="434"/>
    </row>
    <row r="241" spans="1:55" x14ac:dyDescent="0.2">
      <c r="A241" s="371"/>
      <c r="B241" s="374"/>
      <c r="C241" s="374"/>
      <c r="D241" s="279" t="s">
        <v>154</v>
      </c>
      <c r="E241" s="236"/>
      <c r="F241" s="236"/>
      <c r="G241" s="236"/>
      <c r="H241" s="236"/>
      <c r="I241" s="51"/>
      <c r="J241" s="51"/>
      <c r="K241" s="51"/>
      <c r="L241" s="51"/>
      <c r="M241" s="51"/>
      <c r="N241" s="51"/>
      <c r="O241" s="51"/>
      <c r="P241" s="51"/>
      <c r="Q241" s="50"/>
      <c r="R241" s="50"/>
      <c r="S241" s="50"/>
      <c r="T241" s="50"/>
      <c r="U241" s="50"/>
      <c r="V241" s="50"/>
      <c r="W241" s="50"/>
      <c r="X241" s="50"/>
      <c r="Y241" s="50"/>
      <c r="Z241" s="50"/>
      <c r="AA241" s="50"/>
      <c r="AB241" s="50"/>
      <c r="AC241" s="50"/>
      <c r="AD241" s="51"/>
      <c r="AE241" s="50"/>
      <c r="AF241" s="50"/>
      <c r="AG241" s="51"/>
      <c r="AH241" s="50"/>
      <c r="AI241" s="51"/>
      <c r="AJ241" s="50"/>
      <c r="AK241" s="51"/>
      <c r="AL241" s="51"/>
      <c r="AM241" s="51"/>
      <c r="AN241" s="51"/>
      <c r="AO241" s="51"/>
      <c r="AP241" s="51"/>
      <c r="AQ241" s="51"/>
      <c r="AR241" s="51"/>
      <c r="AS241" s="50"/>
      <c r="AT241" s="50"/>
      <c r="AU241" s="50"/>
      <c r="AV241" s="50"/>
      <c r="AW241" s="50"/>
      <c r="AX241" s="50"/>
      <c r="AY241" s="50"/>
      <c r="AZ241" s="50"/>
      <c r="BA241" s="192"/>
      <c r="BB241" s="190"/>
      <c r="BC241" s="168"/>
    </row>
    <row r="242" spans="1:55" x14ac:dyDescent="0.2">
      <c r="A242" s="370" t="s">
        <v>182</v>
      </c>
      <c r="B242" s="373">
        <v>5</v>
      </c>
      <c r="C242" s="373">
        <v>230414558</v>
      </c>
      <c r="D242" s="279" t="s">
        <v>151</v>
      </c>
      <c r="E242" s="236"/>
      <c r="F242" s="236"/>
      <c r="G242" s="236"/>
      <c r="H242" s="236"/>
      <c r="I242" s="51"/>
      <c r="J242" s="51"/>
      <c r="K242" s="51"/>
      <c r="L242" s="51"/>
      <c r="M242" s="51"/>
      <c r="N242" s="51"/>
      <c r="O242" s="51"/>
      <c r="P242" s="51"/>
      <c r="Q242" s="50"/>
      <c r="R242" s="50"/>
      <c r="S242" s="50"/>
      <c r="T242" s="50"/>
      <c r="U242" s="50"/>
      <c r="V242" s="50"/>
      <c r="W242" s="50"/>
      <c r="X242" s="236"/>
      <c r="Y242" s="50"/>
      <c r="Z242" s="50"/>
      <c r="AA242" s="50"/>
      <c r="AB242" s="50"/>
      <c r="AC242" s="50"/>
      <c r="AD242" s="51"/>
      <c r="AE242" s="50"/>
      <c r="AF242" s="50"/>
      <c r="AG242" s="51"/>
      <c r="AH242" s="50"/>
      <c r="AI242" s="51" t="s">
        <v>2883</v>
      </c>
      <c r="AJ242" s="50"/>
      <c r="AK242" s="51"/>
      <c r="AL242" s="51"/>
      <c r="AM242" s="51"/>
      <c r="AN242" s="51"/>
      <c r="AO242" s="51"/>
      <c r="AP242" s="51"/>
      <c r="AQ242" s="51"/>
      <c r="AR242" s="236"/>
      <c r="AS242" s="50"/>
      <c r="AT242" s="50"/>
      <c r="AU242" s="50"/>
      <c r="AV242" s="50"/>
      <c r="AW242" s="50"/>
      <c r="AX242" s="50"/>
      <c r="AY242" s="50"/>
      <c r="AZ242" s="50"/>
      <c r="BA242" s="192">
        <v>1</v>
      </c>
      <c r="BB242" s="434" t="s">
        <v>153</v>
      </c>
      <c r="BC242" s="434"/>
    </row>
    <row r="243" spans="1:55" x14ac:dyDescent="0.2">
      <c r="A243" s="371"/>
      <c r="B243" s="374"/>
      <c r="C243" s="374"/>
      <c r="D243" s="279" t="s">
        <v>154</v>
      </c>
      <c r="E243" s="236"/>
      <c r="F243" s="236"/>
      <c r="G243" s="236"/>
      <c r="H243" s="236"/>
      <c r="I243" s="51"/>
      <c r="J243" s="51"/>
      <c r="K243" s="51"/>
      <c r="L243" s="51"/>
      <c r="M243" s="51"/>
      <c r="N243" s="51"/>
      <c r="O243" s="51"/>
      <c r="P243" s="51"/>
      <c r="Q243" s="50"/>
      <c r="R243" s="50"/>
      <c r="S243" s="50"/>
      <c r="T243" s="50"/>
      <c r="U243" s="50"/>
      <c r="V243" s="50"/>
      <c r="W243" s="50"/>
      <c r="X243" s="50"/>
      <c r="Y243" s="50"/>
      <c r="Z243" s="50"/>
      <c r="AA243" s="50"/>
      <c r="AB243" s="50"/>
      <c r="AC243" s="50"/>
      <c r="AD243" s="51"/>
      <c r="AE243" s="50"/>
      <c r="AF243" s="50"/>
      <c r="AG243" s="51"/>
      <c r="AH243" s="50"/>
      <c r="AI243" s="51"/>
      <c r="AJ243" s="50"/>
      <c r="AK243" s="51"/>
      <c r="AL243" s="51"/>
      <c r="AM243" s="51"/>
      <c r="AN243" s="51"/>
      <c r="AO243" s="51"/>
      <c r="AP243" s="51"/>
      <c r="AQ243" s="51"/>
      <c r="AR243" s="51"/>
      <c r="AS243" s="50"/>
      <c r="AT243" s="236"/>
      <c r="AU243" s="50"/>
      <c r="AV243" s="50"/>
      <c r="AW243" s="50"/>
      <c r="AX243" s="50"/>
      <c r="AY243" s="50"/>
      <c r="AZ243" s="50"/>
      <c r="BA243" s="192"/>
      <c r="BB243" s="190"/>
      <c r="BC243" s="168"/>
    </row>
    <row r="244" spans="1:55" x14ac:dyDescent="0.2">
      <c r="A244" s="366" t="s">
        <v>2933</v>
      </c>
      <c r="B244" s="367"/>
      <c r="C244" s="367">
        <v>230414542</v>
      </c>
      <c r="D244" s="279" t="s">
        <v>151</v>
      </c>
      <c r="E244" s="236"/>
      <c r="F244" s="236"/>
      <c r="G244" s="236"/>
      <c r="H244" s="236"/>
      <c r="I244" s="51"/>
      <c r="J244" s="51"/>
      <c r="K244" s="51"/>
      <c r="L244" s="51"/>
      <c r="M244" s="51"/>
      <c r="N244" s="51"/>
      <c r="O244" s="51"/>
      <c r="P244" s="51"/>
      <c r="Q244" s="50"/>
      <c r="R244" s="50"/>
      <c r="S244" s="50"/>
      <c r="T244" s="50"/>
      <c r="U244" s="50"/>
      <c r="V244" s="50"/>
      <c r="W244" s="50"/>
      <c r="X244" s="50"/>
      <c r="Y244" s="50"/>
      <c r="Z244" s="50"/>
      <c r="AA244" s="50"/>
      <c r="AB244" s="50"/>
      <c r="AC244" s="50"/>
      <c r="AD244" s="51"/>
      <c r="AE244" s="50"/>
      <c r="AF244" s="50"/>
      <c r="AG244" s="51"/>
      <c r="AH244" s="50"/>
      <c r="AI244" s="51" t="s">
        <v>2883</v>
      </c>
      <c r="AJ244" s="50"/>
      <c r="AK244" s="51"/>
      <c r="AL244" s="51"/>
      <c r="AM244" s="51"/>
      <c r="AN244" s="51"/>
      <c r="AO244" s="51"/>
      <c r="AP244" s="51"/>
      <c r="AQ244" s="51"/>
      <c r="AR244" s="51"/>
      <c r="AS244" s="50"/>
      <c r="AT244" s="236"/>
      <c r="AU244" s="50"/>
      <c r="AV244" s="50"/>
      <c r="AW244" s="50"/>
      <c r="AX244" s="50"/>
      <c r="AY244" s="50"/>
      <c r="AZ244" s="50"/>
      <c r="BA244" s="192">
        <v>1</v>
      </c>
      <c r="BB244" s="434" t="s">
        <v>153</v>
      </c>
      <c r="BC244" s="434"/>
    </row>
    <row r="245" spans="1:55" x14ac:dyDescent="0.2">
      <c r="A245" s="366"/>
      <c r="B245" s="373"/>
      <c r="C245" s="373"/>
      <c r="D245" s="279" t="s">
        <v>154</v>
      </c>
      <c r="E245" s="236"/>
      <c r="F245" s="236"/>
      <c r="G245" s="236"/>
      <c r="H245" s="236"/>
      <c r="I245" s="51"/>
      <c r="J245" s="51"/>
      <c r="K245" s="51"/>
      <c r="L245" s="51"/>
      <c r="M245" s="51"/>
      <c r="N245" s="51"/>
      <c r="O245" s="51"/>
      <c r="P245" s="51"/>
      <c r="Q245" s="50"/>
      <c r="R245" s="50"/>
      <c r="S245" s="50"/>
      <c r="T245" s="50"/>
      <c r="U245" s="50"/>
      <c r="V245" s="50"/>
      <c r="W245" s="50"/>
      <c r="X245" s="50"/>
      <c r="Y245" s="50"/>
      <c r="Z245" s="50"/>
      <c r="AA245" s="50"/>
      <c r="AB245" s="50"/>
      <c r="AC245" s="50"/>
      <c r="AD245" s="51"/>
      <c r="AE245" s="50"/>
      <c r="AF245" s="50"/>
      <c r="AG245" s="51"/>
      <c r="AH245" s="50"/>
      <c r="AI245" s="51"/>
      <c r="AJ245" s="50"/>
      <c r="AK245" s="51"/>
      <c r="AL245" s="51"/>
      <c r="AM245" s="51"/>
      <c r="AN245" s="51"/>
      <c r="AO245" s="51"/>
      <c r="AP245" s="51"/>
      <c r="AQ245" s="51"/>
      <c r="AR245" s="51"/>
      <c r="AS245" s="50"/>
      <c r="AT245" s="50"/>
      <c r="AU245" s="50"/>
      <c r="AV245" s="50"/>
      <c r="AW245" s="50"/>
      <c r="AX245" s="50"/>
      <c r="AY245" s="50"/>
      <c r="AZ245" s="50"/>
      <c r="BA245" s="192"/>
      <c r="BB245" s="190"/>
      <c r="BC245" s="168"/>
    </row>
    <row r="246" spans="1:55" x14ac:dyDescent="0.2">
      <c r="A246" s="370" t="s">
        <v>184</v>
      </c>
      <c r="B246" s="373"/>
      <c r="C246" s="373">
        <v>230414558</v>
      </c>
      <c r="D246" s="279" t="s">
        <v>151</v>
      </c>
      <c r="E246" s="236"/>
      <c r="F246" s="236"/>
      <c r="G246" s="236"/>
      <c r="H246" s="236"/>
      <c r="I246" s="51"/>
      <c r="J246" s="51"/>
      <c r="K246" s="51"/>
      <c r="L246" s="51"/>
      <c r="M246" s="51"/>
      <c r="N246" s="51"/>
      <c r="O246" s="51"/>
      <c r="P246" s="51"/>
      <c r="Q246" s="50"/>
      <c r="R246" s="50"/>
      <c r="S246" s="50"/>
      <c r="T246" s="50"/>
      <c r="U246" s="50"/>
      <c r="V246" s="50"/>
      <c r="W246" s="50"/>
      <c r="X246" s="236"/>
      <c r="Y246" s="50"/>
      <c r="Z246" s="50"/>
      <c r="AA246" s="50"/>
      <c r="AB246" s="50"/>
      <c r="AC246" s="50"/>
      <c r="AD246" s="51"/>
      <c r="AE246" s="50"/>
      <c r="AF246" s="50"/>
      <c r="AG246" s="51"/>
      <c r="AH246" s="50"/>
      <c r="AI246" s="51" t="s">
        <v>2883</v>
      </c>
      <c r="AJ246" s="50"/>
      <c r="AK246" s="51"/>
      <c r="AL246" s="51"/>
      <c r="AM246" s="51"/>
      <c r="AN246" s="51"/>
      <c r="AO246" s="51"/>
      <c r="AP246" s="51"/>
      <c r="AQ246" s="51"/>
      <c r="AR246" s="236"/>
      <c r="AS246" s="50"/>
      <c r="AT246" s="236"/>
      <c r="AU246" s="50"/>
      <c r="AV246" s="50"/>
      <c r="AW246" s="50"/>
      <c r="AX246" s="50"/>
      <c r="AY246" s="50"/>
      <c r="AZ246" s="50"/>
      <c r="BA246" s="192">
        <v>1</v>
      </c>
      <c r="BB246" s="434" t="s">
        <v>153</v>
      </c>
      <c r="BC246" s="434"/>
    </row>
    <row r="247" spans="1:55" x14ac:dyDescent="0.2">
      <c r="A247" s="371"/>
      <c r="B247" s="374"/>
      <c r="C247" s="374"/>
      <c r="D247" s="279" t="s">
        <v>154</v>
      </c>
      <c r="E247" s="236"/>
      <c r="F247" s="236"/>
      <c r="G247" s="236"/>
      <c r="H247" s="236"/>
      <c r="I247" s="51"/>
      <c r="J247" s="51"/>
      <c r="K247" s="51"/>
      <c r="L247" s="51"/>
      <c r="M247" s="51"/>
      <c r="N247" s="51"/>
      <c r="O247" s="51"/>
      <c r="P247" s="51"/>
      <c r="Q247" s="50"/>
      <c r="R247" s="50"/>
      <c r="S247" s="50"/>
      <c r="T247" s="50"/>
      <c r="U247" s="50"/>
      <c r="V247" s="50"/>
      <c r="W247" s="50"/>
      <c r="X247" s="50"/>
      <c r="Y247" s="50"/>
      <c r="Z247" s="50"/>
      <c r="AA247" s="50"/>
      <c r="AB247" s="50"/>
      <c r="AC247" s="50"/>
      <c r="AD247" s="51"/>
      <c r="AE247" s="50"/>
      <c r="AF247" s="50"/>
      <c r="AG247" s="51"/>
      <c r="AH247" s="50"/>
      <c r="AI247" s="51"/>
      <c r="AJ247" s="50"/>
      <c r="AK247" s="51"/>
      <c r="AL247" s="51"/>
      <c r="AM247" s="51"/>
      <c r="AN247" s="51"/>
      <c r="AO247" s="51"/>
      <c r="AP247" s="51"/>
      <c r="AQ247" s="51"/>
      <c r="AR247" s="51"/>
      <c r="AS247" s="50"/>
      <c r="AT247" s="50"/>
      <c r="AU247" s="50"/>
      <c r="AV247" s="50"/>
      <c r="AW247" s="50"/>
      <c r="AX247" s="50"/>
      <c r="AY247" s="50"/>
      <c r="AZ247" s="50"/>
      <c r="BA247" s="192"/>
      <c r="BB247" s="190"/>
      <c r="BC247" s="168"/>
    </row>
    <row r="248" spans="1:55" x14ac:dyDescent="0.2">
      <c r="A248" s="435" t="s">
        <v>185</v>
      </c>
      <c r="B248" s="426"/>
      <c r="C248" s="375"/>
      <c r="D248" s="279" t="s">
        <v>151</v>
      </c>
      <c r="E248" s="263"/>
      <c r="F248" s="263"/>
      <c r="G248" s="263"/>
      <c r="H248" s="263"/>
      <c r="I248" s="54"/>
      <c r="J248" s="54"/>
      <c r="K248" s="54"/>
      <c r="L248" s="54"/>
      <c r="M248" s="54"/>
      <c r="N248" s="54"/>
      <c r="O248" s="54"/>
      <c r="P248" s="236"/>
      <c r="Q248" s="264"/>
      <c r="R248" s="264"/>
      <c r="S248" s="264"/>
      <c r="T248" s="264"/>
      <c r="U248" s="264"/>
      <c r="V248" s="264"/>
      <c r="W248" s="264"/>
      <c r="X248" s="264"/>
      <c r="Y248" s="264"/>
      <c r="Z248" s="264"/>
      <c r="AA248" s="264"/>
      <c r="AB248" s="264"/>
      <c r="AC248" s="264"/>
      <c r="AD248" s="54"/>
      <c r="AE248" s="264"/>
      <c r="AF248" s="264"/>
      <c r="AG248" s="54"/>
      <c r="AH248" s="54"/>
      <c r="AI248" s="54"/>
      <c r="AJ248" s="54"/>
      <c r="AK248" s="54"/>
      <c r="AL248" s="51"/>
      <c r="AM248" s="54"/>
      <c r="AN248" s="54"/>
      <c r="AO248" s="54"/>
      <c r="AP248" s="51"/>
      <c r="AQ248" s="51"/>
      <c r="AR248" s="54"/>
      <c r="AS248" s="54"/>
      <c r="AT248" s="54"/>
      <c r="AU248" s="54"/>
      <c r="AV248" s="54"/>
      <c r="AW248" s="54"/>
      <c r="AX248" s="54"/>
      <c r="AY248" s="54"/>
      <c r="AZ248" s="54"/>
      <c r="BA248" s="192"/>
      <c r="BB248" s="434"/>
      <c r="BC248" s="434"/>
    </row>
    <row r="249" spans="1:55" x14ac:dyDescent="0.2">
      <c r="A249" s="435"/>
      <c r="B249" s="427"/>
      <c r="C249" s="376"/>
      <c r="D249" s="279" t="s">
        <v>154</v>
      </c>
      <c r="E249" s="263"/>
      <c r="F249" s="263"/>
      <c r="G249" s="263"/>
      <c r="H249" s="263"/>
      <c r="I249" s="54"/>
      <c r="J249" s="54"/>
      <c r="K249" s="54"/>
      <c r="L249" s="54"/>
      <c r="M249" s="54"/>
      <c r="N249" s="54"/>
      <c r="O249" s="54"/>
      <c r="P249" s="54"/>
      <c r="Q249" s="264"/>
      <c r="R249" s="264"/>
      <c r="S249" s="264"/>
      <c r="T249" s="264"/>
      <c r="U249" s="264"/>
      <c r="V249" s="264"/>
      <c r="W249" s="264"/>
      <c r="X249" s="264"/>
      <c r="Y249" s="264"/>
      <c r="Z249" s="264"/>
      <c r="AA249" s="264"/>
      <c r="AB249" s="264"/>
      <c r="AC249" s="264"/>
      <c r="AD249" s="54"/>
      <c r="AE249" s="264"/>
      <c r="AF249" s="264"/>
      <c r="AG249" s="54"/>
      <c r="AH249" s="54"/>
      <c r="AI249" s="54"/>
      <c r="AJ249" s="54"/>
      <c r="AK249" s="54"/>
      <c r="AL249" s="51"/>
      <c r="AM249" s="54"/>
      <c r="AN249" s="54"/>
      <c r="AO249" s="54"/>
      <c r="AP249" s="51"/>
      <c r="AQ249" s="51"/>
      <c r="AR249" s="54"/>
      <c r="AS249" s="54"/>
      <c r="AT249" s="54"/>
      <c r="AU249" s="54"/>
      <c r="AV249" s="54"/>
      <c r="AW249" s="54"/>
      <c r="AX249" s="54"/>
      <c r="AY249" s="54"/>
      <c r="AZ249" s="54"/>
      <c r="BA249" s="192"/>
      <c r="BB249" s="434"/>
      <c r="BC249" s="434"/>
    </row>
    <row r="250" spans="1:55" x14ac:dyDescent="0.2">
      <c r="A250" s="407" t="s">
        <v>2934</v>
      </c>
      <c r="B250" s="426">
        <v>1</v>
      </c>
      <c r="C250" s="375">
        <v>10000095436</v>
      </c>
      <c r="D250" s="279" t="s">
        <v>151</v>
      </c>
      <c r="E250" s="263"/>
      <c r="F250" s="263"/>
      <c r="G250" s="263"/>
      <c r="H250" s="263"/>
      <c r="I250" s="54"/>
      <c r="J250" s="54"/>
      <c r="K250" s="54"/>
      <c r="L250" s="54"/>
      <c r="M250" s="54"/>
      <c r="N250" s="54"/>
      <c r="O250" s="54"/>
      <c r="P250" s="54"/>
      <c r="Q250" s="264"/>
      <c r="R250" s="264"/>
      <c r="S250" s="264"/>
      <c r="T250" s="264"/>
      <c r="U250" s="264"/>
      <c r="V250" s="264"/>
      <c r="W250" s="264"/>
      <c r="X250" s="264"/>
      <c r="Y250" s="264"/>
      <c r="Z250" s="264"/>
      <c r="AA250" s="264"/>
      <c r="AB250" s="264"/>
      <c r="AC250" s="264"/>
      <c r="AD250" s="54"/>
      <c r="AE250" s="264"/>
      <c r="AF250" s="264"/>
      <c r="AG250" s="54"/>
      <c r="AH250" s="54" t="s">
        <v>2883</v>
      </c>
      <c r="AI250" s="54"/>
      <c r="AJ250" s="236"/>
      <c r="AK250" s="54"/>
      <c r="AL250" s="51"/>
      <c r="AM250" s="236"/>
      <c r="AN250" s="54"/>
      <c r="AO250" s="54"/>
      <c r="AP250" s="51"/>
      <c r="AQ250" s="51"/>
      <c r="AR250" s="54"/>
      <c r="AS250" s="54"/>
      <c r="AT250" s="54"/>
      <c r="AU250" s="54"/>
      <c r="AV250" s="54"/>
      <c r="AW250" s="54"/>
      <c r="AX250" s="54"/>
      <c r="AY250" s="54"/>
      <c r="AZ250" s="54"/>
      <c r="BA250" s="192">
        <v>1</v>
      </c>
      <c r="BB250" s="434" t="s">
        <v>153</v>
      </c>
      <c r="BC250" s="434"/>
    </row>
    <row r="251" spans="1:55" x14ac:dyDescent="0.2">
      <c r="A251" s="425"/>
      <c r="B251" s="427"/>
      <c r="C251" s="376"/>
      <c r="D251" s="279" t="s">
        <v>154</v>
      </c>
      <c r="E251" s="263"/>
      <c r="F251" s="263"/>
      <c r="G251" s="263"/>
      <c r="H251" s="263"/>
      <c r="I251" s="54"/>
      <c r="J251" s="54"/>
      <c r="K251" s="54"/>
      <c r="L251" s="54"/>
      <c r="M251" s="54"/>
      <c r="N251" s="54"/>
      <c r="O251" s="54"/>
      <c r="P251" s="54"/>
      <c r="Q251" s="264"/>
      <c r="R251" s="264"/>
      <c r="S251" s="264"/>
      <c r="T251" s="264"/>
      <c r="U251" s="264"/>
      <c r="V251" s="264"/>
      <c r="W251" s="264"/>
      <c r="X251" s="264"/>
      <c r="Y251" s="264"/>
      <c r="Z251" s="264"/>
      <c r="AA251" s="264"/>
      <c r="AB251" s="264"/>
      <c r="AC251" s="264"/>
      <c r="AD251" s="54"/>
      <c r="AE251" s="264"/>
      <c r="AF251" s="264"/>
      <c r="AG251" s="54"/>
      <c r="AH251" s="54"/>
      <c r="AI251" s="54"/>
      <c r="AJ251" s="54"/>
      <c r="AK251" s="54"/>
      <c r="AL251" s="51"/>
      <c r="AM251" s="54"/>
      <c r="AN251" s="54"/>
      <c r="AO251" s="54"/>
      <c r="AP251" s="51"/>
      <c r="AQ251" s="51"/>
      <c r="AR251" s="54"/>
      <c r="AS251" s="54"/>
      <c r="AT251" s="54"/>
      <c r="AU251" s="54"/>
      <c r="AV251" s="54"/>
      <c r="AW251" s="54"/>
      <c r="AX251" s="54"/>
      <c r="AY251" s="54"/>
      <c r="AZ251" s="54"/>
      <c r="BA251" s="192"/>
      <c r="BB251" s="434"/>
      <c r="BC251" s="434"/>
    </row>
    <row r="252" spans="1:55" x14ac:dyDescent="0.2">
      <c r="A252" s="370" t="s">
        <v>2935</v>
      </c>
      <c r="B252" s="373">
        <v>2</v>
      </c>
      <c r="C252" s="375">
        <v>10000095436</v>
      </c>
      <c r="D252" s="279" t="s">
        <v>151</v>
      </c>
      <c r="E252" s="263"/>
      <c r="F252" s="263"/>
      <c r="G252" s="263"/>
      <c r="H252" s="263"/>
      <c r="I252" s="54"/>
      <c r="J252" s="54"/>
      <c r="K252" s="54"/>
      <c r="L252" s="54"/>
      <c r="M252" s="54"/>
      <c r="N252" s="54"/>
      <c r="O252" s="54"/>
      <c r="P252" s="54"/>
      <c r="Q252" s="264"/>
      <c r="R252" s="264"/>
      <c r="S252" s="264"/>
      <c r="T252" s="264"/>
      <c r="U252" s="264"/>
      <c r="V252" s="264"/>
      <c r="W252" s="264"/>
      <c r="X252" s="264"/>
      <c r="Y252" s="264"/>
      <c r="Z252" s="264"/>
      <c r="AA252" s="264"/>
      <c r="AB252" s="264"/>
      <c r="AC252" s="264"/>
      <c r="AD252" s="54"/>
      <c r="AE252" s="264"/>
      <c r="AF252" s="264"/>
      <c r="AG252" s="54"/>
      <c r="AH252" s="54" t="s">
        <v>2883</v>
      </c>
      <c r="AI252" s="54"/>
      <c r="AJ252" s="236"/>
      <c r="AK252" s="54"/>
      <c r="AL252" s="51"/>
      <c r="AM252" s="236"/>
      <c r="AN252" s="54"/>
      <c r="AO252" s="54"/>
      <c r="AP252" s="51"/>
      <c r="AQ252" s="51"/>
      <c r="AR252" s="54"/>
      <c r="AS252" s="54"/>
      <c r="AT252" s="54"/>
      <c r="AU252" s="54"/>
      <c r="AV252" s="54"/>
      <c r="AW252" s="54"/>
      <c r="AX252" s="54"/>
      <c r="AY252" s="54"/>
      <c r="AZ252" s="54"/>
      <c r="BA252" s="192">
        <v>1</v>
      </c>
      <c r="BB252" s="434" t="s">
        <v>153</v>
      </c>
      <c r="BC252" s="434"/>
    </row>
    <row r="253" spans="1:55" x14ac:dyDescent="0.2">
      <c r="A253" s="371"/>
      <c r="B253" s="374"/>
      <c r="C253" s="376"/>
      <c r="D253" s="279" t="s">
        <v>154</v>
      </c>
      <c r="E253" s="263"/>
      <c r="F253" s="263"/>
      <c r="G253" s="263"/>
      <c r="H253" s="263"/>
      <c r="I253" s="54"/>
      <c r="J253" s="54"/>
      <c r="K253" s="54"/>
      <c r="L253" s="54"/>
      <c r="M253" s="54"/>
      <c r="N253" s="54"/>
      <c r="O253" s="54"/>
      <c r="P253" s="54"/>
      <c r="Q253" s="264"/>
      <c r="R253" s="264"/>
      <c r="S253" s="264"/>
      <c r="T253" s="264"/>
      <c r="U253" s="264"/>
      <c r="V253" s="264"/>
      <c r="W253" s="264"/>
      <c r="X253" s="264"/>
      <c r="Y253" s="264"/>
      <c r="Z253" s="264"/>
      <c r="AA253" s="264"/>
      <c r="AB253" s="264"/>
      <c r="AC253" s="264"/>
      <c r="AD253" s="54"/>
      <c r="AE253" s="264"/>
      <c r="AF253" s="264"/>
      <c r="AG253" s="54"/>
      <c r="AH253" s="54"/>
      <c r="AI253" s="54"/>
      <c r="AJ253" s="54"/>
      <c r="AK253" s="54"/>
      <c r="AL253" s="51"/>
      <c r="AM253" s="54"/>
      <c r="AN253" s="54"/>
      <c r="AO253" s="54"/>
      <c r="AP253" s="51"/>
      <c r="AQ253" s="51"/>
      <c r="AR253" s="54"/>
      <c r="AS253" s="54"/>
      <c r="AT253" s="54"/>
      <c r="AU253" s="54"/>
      <c r="AV253" s="54"/>
      <c r="AW253" s="54"/>
      <c r="AX253" s="54"/>
      <c r="AY253" s="54"/>
      <c r="AZ253" s="54"/>
      <c r="BA253" s="192"/>
      <c r="BB253" s="434"/>
      <c r="BC253" s="434"/>
    </row>
    <row r="254" spans="1:55" x14ac:dyDescent="0.2">
      <c r="A254" s="407" t="s">
        <v>179</v>
      </c>
      <c r="B254" s="426"/>
      <c r="C254" s="375">
        <v>10000095436</v>
      </c>
      <c r="D254" s="279" t="s">
        <v>151</v>
      </c>
      <c r="E254" s="263"/>
      <c r="F254" s="263"/>
      <c r="G254" s="263"/>
      <c r="H254" s="263"/>
      <c r="I254" s="54"/>
      <c r="J254" s="54"/>
      <c r="K254" s="54"/>
      <c r="L254" s="54"/>
      <c r="M254" s="54"/>
      <c r="N254" s="54"/>
      <c r="O254" s="54"/>
      <c r="P254" s="54"/>
      <c r="Q254" s="264"/>
      <c r="R254" s="264"/>
      <c r="S254" s="264"/>
      <c r="T254" s="264"/>
      <c r="U254" s="264"/>
      <c r="V254" s="264"/>
      <c r="W254" s="264"/>
      <c r="X254" s="264"/>
      <c r="Y254" s="264"/>
      <c r="Z254" s="264"/>
      <c r="AA254" s="264"/>
      <c r="AB254" s="264"/>
      <c r="AC254" s="264"/>
      <c r="AD254" s="54"/>
      <c r="AE254" s="264"/>
      <c r="AF254" s="264"/>
      <c r="AG254" s="54"/>
      <c r="AH254" s="175" t="s">
        <v>161</v>
      </c>
      <c r="AI254" s="54"/>
      <c r="AJ254" s="236"/>
      <c r="AK254" s="54"/>
      <c r="AL254" s="51"/>
      <c r="AM254" s="236"/>
      <c r="AN254" s="54"/>
      <c r="AO254" s="54"/>
      <c r="AP254" s="51"/>
      <c r="AQ254" s="51"/>
      <c r="AR254" s="54"/>
      <c r="AS254" s="54"/>
      <c r="AT254" s="54"/>
      <c r="AU254" s="54"/>
      <c r="AV254" s="54"/>
      <c r="AW254" s="54"/>
      <c r="AX254" s="54"/>
      <c r="AY254" s="54"/>
      <c r="AZ254" s="54"/>
      <c r="BA254" s="192">
        <v>1</v>
      </c>
      <c r="BB254" s="434" t="s">
        <v>153</v>
      </c>
      <c r="BC254" s="434"/>
    </row>
    <row r="255" spans="1:55" x14ac:dyDescent="0.2">
      <c r="A255" s="408"/>
      <c r="B255" s="436"/>
      <c r="C255" s="437"/>
      <c r="D255" s="281" t="s">
        <v>154</v>
      </c>
      <c r="E255" s="263"/>
      <c r="F255" s="263"/>
      <c r="G255" s="263"/>
      <c r="H255" s="263"/>
      <c r="I255" s="54"/>
      <c r="J255" s="54"/>
      <c r="K255" s="54"/>
      <c r="L255" s="54"/>
      <c r="M255" s="54"/>
      <c r="N255" s="54"/>
      <c r="O255" s="54"/>
      <c r="P255" s="54"/>
      <c r="Q255" s="264"/>
      <c r="R255" s="264"/>
      <c r="S255" s="264"/>
      <c r="T255" s="264"/>
      <c r="U255" s="264"/>
      <c r="V255" s="264"/>
      <c r="W255" s="264"/>
      <c r="X255" s="264"/>
      <c r="Y255" s="264"/>
      <c r="Z255" s="264"/>
      <c r="AA255" s="264"/>
      <c r="AB255" s="264"/>
      <c r="AC255" s="264"/>
      <c r="AD255" s="54"/>
      <c r="AE255" s="264"/>
      <c r="AF255" s="264"/>
      <c r="AG255" s="54"/>
      <c r="AH255" s="54"/>
      <c r="AI255" s="54"/>
      <c r="AJ255" s="54"/>
      <c r="AK255" s="54"/>
      <c r="AL255" s="54"/>
      <c r="AM255" s="54"/>
      <c r="AN255" s="54"/>
      <c r="AO255" s="54"/>
      <c r="AP255" s="54"/>
      <c r="AQ255" s="54"/>
      <c r="AR255" s="54"/>
      <c r="AS255" s="54"/>
      <c r="AT255" s="54"/>
      <c r="AU255" s="54"/>
      <c r="AV255" s="54"/>
      <c r="AW255" s="54"/>
      <c r="AX255" s="54"/>
      <c r="AY255" s="54"/>
      <c r="AZ255" s="54"/>
      <c r="BA255" s="188"/>
      <c r="BB255" s="391"/>
      <c r="BC255" s="391"/>
    </row>
    <row r="256" spans="1:55" x14ac:dyDescent="0.2">
      <c r="A256" s="407" t="s">
        <v>2936</v>
      </c>
      <c r="B256" s="426">
        <v>3</v>
      </c>
      <c r="C256" s="375">
        <v>10000095436</v>
      </c>
      <c r="D256" s="279" t="s">
        <v>151</v>
      </c>
      <c r="E256" s="263"/>
      <c r="F256" s="263"/>
      <c r="G256" s="263"/>
      <c r="H256" s="263"/>
      <c r="I256" s="54"/>
      <c r="J256" s="54"/>
      <c r="K256" s="54"/>
      <c r="L256" s="54"/>
      <c r="M256" s="54"/>
      <c r="N256" s="54"/>
      <c r="O256" s="54"/>
      <c r="P256" s="54"/>
      <c r="Q256" s="264"/>
      <c r="R256" s="264"/>
      <c r="S256" s="264"/>
      <c r="T256" s="264"/>
      <c r="U256" s="264"/>
      <c r="V256" s="264"/>
      <c r="W256" s="264"/>
      <c r="X256" s="264"/>
      <c r="Y256" s="264"/>
      <c r="Z256" s="264"/>
      <c r="AA256" s="264"/>
      <c r="AB256" s="264"/>
      <c r="AC256" s="264"/>
      <c r="AD256" s="54"/>
      <c r="AE256" s="264"/>
      <c r="AF256" s="264"/>
      <c r="AG256" s="54"/>
      <c r="AH256" s="54"/>
      <c r="AI256" s="54" t="s">
        <v>2883</v>
      </c>
      <c r="AJ256" s="236"/>
      <c r="AK256" s="54"/>
      <c r="AL256" s="51"/>
      <c r="AM256" s="236"/>
      <c r="AN256" s="54"/>
      <c r="AO256" s="54"/>
      <c r="AP256" s="51"/>
      <c r="AQ256" s="51"/>
      <c r="AR256" s="54"/>
      <c r="AS256" s="54"/>
      <c r="AT256" s="54"/>
      <c r="AU256" s="54"/>
      <c r="AV256" s="54"/>
      <c r="AW256" s="54"/>
      <c r="AX256" s="54"/>
      <c r="AY256" s="54"/>
      <c r="AZ256" s="54"/>
      <c r="BA256" s="192">
        <v>1</v>
      </c>
      <c r="BB256" s="434" t="s">
        <v>153</v>
      </c>
      <c r="BC256" s="434"/>
    </row>
    <row r="257" spans="1:57" x14ac:dyDescent="0.2">
      <c r="A257" s="425"/>
      <c r="B257" s="427"/>
      <c r="C257" s="376"/>
      <c r="D257" s="279" t="s">
        <v>154</v>
      </c>
      <c r="E257" s="263"/>
      <c r="F257" s="263"/>
      <c r="G257" s="263"/>
      <c r="H257" s="263"/>
      <c r="I257" s="54"/>
      <c r="J257" s="54"/>
      <c r="K257" s="54"/>
      <c r="L257" s="54"/>
      <c r="M257" s="54"/>
      <c r="N257" s="54"/>
      <c r="O257" s="54"/>
      <c r="P257" s="54"/>
      <c r="Q257" s="264"/>
      <c r="R257" s="264"/>
      <c r="S257" s="264"/>
      <c r="T257" s="264"/>
      <c r="U257" s="264"/>
      <c r="V257" s="264"/>
      <c r="W257" s="264"/>
      <c r="X257" s="264"/>
      <c r="Y257" s="264"/>
      <c r="Z257" s="264"/>
      <c r="AA257" s="264"/>
      <c r="AB257" s="264"/>
      <c r="AC257" s="264"/>
      <c r="AD257" s="54"/>
      <c r="AE257" s="264"/>
      <c r="AF257" s="264"/>
      <c r="AG257" s="54"/>
      <c r="AH257" s="54"/>
      <c r="AI257" s="54"/>
      <c r="AJ257" s="54"/>
      <c r="AK257" s="54"/>
      <c r="AL257" s="51"/>
      <c r="AM257" s="54"/>
      <c r="AN257" s="54"/>
      <c r="AO257" s="54"/>
      <c r="AP257" s="51"/>
      <c r="AQ257" s="51"/>
      <c r="AR257" s="54"/>
      <c r="AS257" s="54"/>
      <c r="AT257" s="54"/>
      <c r="AU257" s="54"/>
      <c r="AV257" s="54"/>
      <c r="AW257" s="54"/>
      <c r="AX257" s="54"/>
      <c r="AY257" s="54"/>
      <c r="AZ257" s="54"/>
      <c r="BA257" s="282"/>
      <c r="BB257" s="174"/>
      <c r="BC257" s="245"/>
    </row>
    <row r="258" spans="1:57" x14ac:dyDescent="0.2">
      <c r="A258" s="370" t="s">
        <v>186</v>
      </c>
      <c r="B258" s="373">
        <v>4</v>
      </c>
      <c r="C258" s="375">
        <v>10000095436</v>
      </c>
      <c r="D258" s="275" t="s">
        <v>151</v>
      </c>
      <c r="E258" s="54"/>
      <c r="F258" s="263"/>
      <c r="G258" s="263"/>
      <c r="H258" s="263"/>
      <c r="I258" s="54"/>
      <c r="J258" s="54"/>
      <c r="K258" s="54"/>
      <c r="L258" s="54"/>
      <c r="M258" s="54"/>
      <c r="N258" s="54"/>
      <c r="O258" s="54"/>
      <c r="P258" s="54"/>
      <c r="Q258" s="264"/>
      <c r="R258" s="264"/>
      <c r="S258" s="264"/>
      <c r="T258" s="264"/>
      <c r="U258" s="264"/>
      <c r="V258" s="264"/>
      <c r="W258" s="264"/>
      <c r="X258" s="264"/>
      <c r="Y258" s="264"/>
      <c r="Z258" s="264"/>
      <c r="AA258" s="264"/>
      <c r="AB258" s="264"/>
      <c r="AC258" s="264"/>
      <c r="AD258" s="54"/>
      <c r="AE258" s="264"/>
      <c r="AF258" s="264"/>
      <c r="AG258" s="54"/>
      <c r="AH258" s="264" t="s">
        <v>2883</v>
      </c>
      <c r="AI258" s="54"/>
      <c r="AJ258" s="236"/>
      <c r="AK258" s="54"/>
      <c r="AL258" s="51"/>
      <c r="AM258" s="54"/>
      <c r="AN258" s="54"/>
      <c r="AO258" s="54"/>
      <c r="AP258" s="51"/>
      <c r="AQ258" s="51"/>
      <c r="AR258" s="54"/>
      <c r="AS258" s="264"/>
      <c r="AT258" s="264"/>
      <c r="AU258" s="264"/>
      <c r="AV258" s="264"/>
      <c r="AW258" s="264"/>
      <c r="AX258" s="264"/>
      <c r="AY258" s="264"/>
      <c r="AZ258" s="264"/>
      <c r="BA258" s="192">
        <v>1</v>
      </c>
      <c r="BB258" s="434" t="s">
        <v>153</v>
      </c>
      <c r="BC258" s="434"/>
    </row>
    <row r="259" spans="1:57" x14ac:dyDescent="0.2">
      <c r="A259" s="371"/>
      <c r="B259" s="374"/>
      <c r="C259" s="376"/>
      <c r="D259" s="275" t="s">
        <v>154</v>
      </c>
      <c r="E259" s="236"/>
      <c r="F259" s="236"/>
      <c r="G259" s="236"/>
      <c r="H259" s="236"/>
      <c r="I259" s="51"/>
      <c r="J259" s="51"/>
      <c r="K259" s="51"/>
      <c r="L259" s="51"/>
      <c r="M259" s="51"/>
      <c r="N259" s="51"/>
      <c r="O259" s="51"/>
      <c r="P259" s="51"/>
      <c r="Q259" s="50"/>
      <c r="R259" s="50"/>
      <c r="S259" s="50"/>
      <c r="T259" s="50"/>
      <c r="U259" s="50"/>
      <c r="V259" s="50"/>
      <c r="W259" s="50"/>
      <c r="X259" s="50"/>
      <c r="Y259" s="50"/>
      <c r="Z259" s="50"/>
      <c r="AA259" s="50"/>
      <c r="AB259" s="50"/>
      <c r="AC259" s="50"/>
      <c r="AD259" s="51"/>
      <c r="AE259" s="50"/>
      <c r="AF259" s="50"/>
      <c r="AG259" s="51"/>
      <c r="AH259" s="50"/>
      <c r="AI259" s="51"/>
      <c r="AJ259" s="50"/>
      <c r="AK259" s="51"/>
      <c r="AL259" s="51"/>
      <c r="AM259" s="51"/>
      <c r="AN259" s="51"/>
      <c r="AO259" s="51"/>
      <c r="AP259" s="51"/>
      <c r="AQ259" s="51"/>
      <c r="AR259" s="51"/>
      <c r="AS259" s="50"/>
      <c r="AT259" s="50"/>
      <c r="AU259" s="50"/>
      <c r="AV259" s="50"/>
      <c r="AW259" s="50"/>
      <c r="AX259" s="50"/>
      <c r="AY259" s="50"/>
      <c r="AZ259" s="50"/>
      <c r="BA259" s="192"/>
      <c r="BB259" s="368"/>
      <c r="BC259" s="369"/>
    </row>
    <row r="260" spans="1:57" x14ac:dyDescent="0.2">
      <c r="A260" s="370" t="s">
        <v>2879</v>
      </c>
      <c r="B260" s="373">
        <v>5</v>
      </c>
      <c r="C260" s="375">
        <v>10000095436</v>
      </c>
      <c r="D260" s="279" t="s">
        <v>151</v>
      </c>
      <c r="E260" s="283"/>
      <c r="F260" s="263"/>
      <c r="G260" s="263"/>
      <c r="H260" s="263"/>
      <c r="I260" s="54"/>
      <c r="J260" s="54"/>
      <c r="K260" s="54"/>
      <c r="L260" s="54"/>
      <c r="M260" s="54"/>
      <c r="N260" s="54"/>
      <c r="O260" s="54"/>
      <c r="P260" s="54"/>
      <c r="Q260" s="264"/>
      <c r="R260" s="264"/>
      <c r="S260" s="264"/>
      <c r="T260" s="264"/>
      <c r="U260" s="264"/>
      <c r="V260" s="264"/>
      <c r="W260" s="264"/>
      <c r="X260" s="264"/>
      <c r="Y260" s="264"/>
      <c r="Z260" s="264"/>
      <c r="AA260" s="264"/>
      <c r="AB260" s="264"/>
      <c r="AC260" s="264"/>
      <c r="AD260" s="54"/>
      <c r="AE260" s="264"/>
      <c r="AF260" s="264"/>
      <c r="AG260" s="54"/>
      <c r="AH260" s="264" t="s">
        <v>2883</v>
      </c>
      <c r="AI260" s="54"/>
      <c r="AJ260" s="236"/>
      <c r="AK260" s="54"/>
      <c r="AL260" s="51"/>
      <c r="AM260" s="54"/>
      <c r="AN260" s="54"/>
      <c r="AO260" s="54"/>
      <c r="AP260" s="51"/>
      <c r="AQ260" s="51"/>
      <c r="AR260" s="54"/>
      <c r="AS260" s="264"/>
      <c r="AT260" s="264"/>
      <c r="AU260" s="264"/>
      <c r="AV260" s="264"/>
      <c r="AW260" s="264"/>
      <c r="AX260" s="264"/>
      <c r="AY260" s="264"/>
      <c r="AZ260" s="264"/>
      <c r="BA260" s="192">
        <v>1</v>
      </c>
      <c r="BB260" s="434" t="s">
        <v>153</v>
      </c>
      <c r="BC260" s="434"/>
    </row>
    <row r="261" spans="1:57" x14ac:dyDescent="0.2">
      <c r="A261" s="371"/>
      <c r="B261" s="374"/>
      <c r="C261" s="376"/>
      <c r="D261" s="279" t="s">
        <v>154</v>
      </c>
      <c r="E261" s="283"/>
      <c r="F261" s="263"/>
      <c r="G261" s="263"/>
      <c r="H261" s="263"/>
      <c r="I261" s="54"/>
      <c r="J261" s="54"/>
      <c r="K261" s="54"/>
      <c r="L261" s="54"/>
      <c r="M261" s="54"/>
      <c r="N261" s="54"/>
      <c r="O261" s="54"/>
      <c r="P261" s="54"/>
      <c r="Q261" s="264"/>
      <c r="R261" s="264"/>
      <c r="S261" s="264"/>
      <c r="T261" s="264"/>
      <c r="U261" s="264"/>
      <c r="V261" s="264"/>
      <c r="W261" s="264"/>
      <c r="X261" s="264"/>
      <c r="Y261" s="264"/>
      <c r="Z261" s="264"/>
      <c r="AA261" s="264"/>
      <c r="AB261" s="264"/>
      <c r="AC261" s="264"/>
      <c r="AD261" s="54"/>
      <c r="AE261" s="264"/>
      <c r="AF261" s="264"/>
      <c r="AG261" s="54"/>
      <c r="AH261" s="264"/>
      <c r="AI261" s="54"/>
      <c r="AJ261" s="264"/>
      <c r="AK261" s="54"/>
      <c r="AL261" s="51"/>
      <c r="AM261" s="54"/>
      <c r="AN261" s="54"/>
      <c r="AO261" s="54"/>
      <c r="AP261" s="51"/>
      <c r="AQ261" s="51"/>
      <c r="AR261" s="54"/>
      <c r="AS261" s="264"/>
      <c r="AT261" s="264"/>
      <c r="AU261" s="264"/>
      <c r="AV261" s="264"/>
      <c r="AW261" s="264"/>
      <c r="AX261" s="264"/>
      <c r="AY261" s="264"/>
      <c r="AZ261" s="264"/>
      <c r="BA261" s="192"/>
      <c r="BB261" s="190"/>
      <c r="BC261" s="168"/>
    </row>
    <row r="262" spans="1:57" x14ac:dyDescent="0.2">
      <c r="A262" s="366" t="s">
        <v>187</v>
      </c>
      <c r="B262" s="367"/>
      <c r="C262" s="375">
        <v>10000095436</v>
      </c>
      <c r="D262" s="279" t="s">
        <v>151</v>
      </c>
      <c r="E262" s="283"/>
      <c r="F262" s="263"/>
      <c r="G262" s="263"/>
      <c r="H262" s="263"/>
      <c r="I262" s="54"/>
      <c r="J262" s="54"/>
      <c r="K262" s="54"/>
      <c r="L262" s="54"/>
      <c r="M262" s="54"/>
      <c r="N262" s="54"/>
      <c r="O262" s="54"/>
      <c r="P262" s="54"/>
      <c r="Q262" s="264"/>
      <c r="R262" s="264"/>
      <c r="S262" s="264"/>
      <c r="T262" s="264"/>
      <c r="U262" s="264"/>
      <c r="V262" s="264"/>
      <c r="W262" s="264"/>
      <c r="X262" s="264"/>
      <c r="Y262" s="264"/>
      <c r="Z262" s="264"/>
      <c r="AA262" s="264"/>
      <c r="AB262" s="264"/>
      <c r="AC262" s="264"/>
      <c r="AD262" s="54"/>
      <c r="AE262" s="264"/>
      <c r="AF262" s="264"/>
      <c r="AG262" s="54"/>
      <c r="AH262" s="264" t="s">
        <v>2883</v>
      </c>
      <c r="AI262" s="54"/>
      <c r="AJ262" s="236"/>
      <c r="AK262" s="54"/>
      <c r="AL262" s="51"/>
      <c r="AM262" s="54"/>
      <c r="AN262" s="54"/>
      <c r="AO262" s="54"/>
      <c r="AP262" s="51"/>
      <c r="AQ262" s="51"/>
      <c r="AR262" s="54"/>
      <c r="AS262" s="264"/>
      <c r="AT262" s="264"/>
      <c r="AU262" s="264"/>
      <c r="AV262" s="264"/>
      <c r="AW262" s="264"/>
      <c r="AX262" s="264"/>
      <c r="AY262" s="264"/>
      <c r="AZ262" s="264"/>
      <c r="BA262" s="192">
        <v>1</v>
      </c>
      <c r="BB262" s="434" t="s">
        <v>153</v>
      </c>
      <c r="BC262" s="434"/>
    </row>
    <row r="263" spans="1:57" x14ac:dyDescent="0.2">
      <c r="A263" s="366"/>
      <c r="B263" s="367"/>
      <c r="C263" s="376"/>
      <c r="D263" s="275" t="s">
        <v>154</v>
      </c>
      <c r="E263" s="265"/>
      <c r="F263" s="236"/>
      <c r="G263" s="236"/>
      <c r="H263" s="236"/>
      <c r="I263" s="51"/>
      <c r="J263" s="51"/>
      <c r="K263" s="51"/>
      <c r="L263" s="51"/>
      <c r="M263" s="51"/>
      <c r="N263" s="51"/>
      <c r="O263" s="51"/>
      <c r="P263" s="51"/>
      <c r="Q263" s="50"/>
      <c r="R263" s="50"/>
      <c r="S263" s="50"/>
      <c r="T263" s="50"/>
      <c r="U263" s="50"/>
      <c r="V263" s="50"/>
      <c r="W263" s="50"/>
      <c r="X263" s="50"/>
      <c r="Y263" s="50"/>
      <c r="Z263" s="50"/>
      <c r="AA263" s="50"/>
      <c r="AB263" s="50"/>
      <c r="AC263" s="50"/>
      <c r="AD263" s="51"/>
      <c r="AE263" s="50"/>
      <c r="AF263" s="50"/>
      <c r="AG263" s="51"/>
      <c r="AH263" s="50"/>
      <c r="AI263" s="51"/>
      <c r="AJ263" s="50"/>
      <c r="AK263" s="51"/>
      <c r="AL263" s="51"/>
      <c r="AM263" s="51"/>
      <c r="AN263" s="51"/>
      <c r="AO263" s="51"/>
      <c r="AP263" s="51"/>
      <c r="AQ263" s="51"/>
      <c r="AR263" s="51"/>
      <c r="AS263" s="50"/>
      <c r="AT263" s="50"/>
      <c r="AU263" s="50"/>
      <c r="AV263" s="50"/>
      <c r="AW263" s="50"/>
      <c r="AX263" s="50"/>
      <c r="AY263" s="50"/>
      <c r="AZ263" s="50"/>
      <c r="BA263" s="192"/>
      <c r="BB263" s="368"/>
      <c r="BC263" s="369"/>
    </row>
    <row r="264" spans="1:57" x14ac:dyDescent="0.2">
      <c r="A264" s="254"/>
      <c r="B264" s="255"/>
      <c r="C264" s="255"/>
      <c r="D264" s="255"/>
      <c r="E264" s="255"/>
      <c r="F264" s="253"/>
      <c r="G264" s="253"/>
      <c r="H264" s="253"/>
      <c r="I264" s="253"/>
      <c r="J264" s="256"/>
      <c r="K264" s="256"/>
      <c r="L264" s="256"/>
      <c r="M264" s="256"/>
      <c r="N264" s="256"/>
      <c r="O264" s="256"/>
      <c r="P264" s="256"/>
      <c r="Q264" s="256"/>
      <c r="R264" s="256"/>
      <c r="S264" s="256"/>
      <c r="T264" s="256"/>
      <c r="U264" s="256"/>
      <c r="V264" s="256"/>
      <c r="W264" s="256"/>
      <c r="X264" s="256"/>
      <c r="Y264" s="256"/>
      <c r="Z264" s="253"/>
      <c r="AA264" s="253"/>
      <c r="AB264" s="253"/>
      <c r="AC264" s="253"/>
      <c r="AD264" s="256"/>
      <c r="AE264" s="256"/>
      <c r="AF264" s="256"/>
      <c r="AG264" s="256"/>
      <c r="AH264" s="256"/>
      <c r="AI264" s="256"/>
      <c r="AJ264" s="256"/>
      <c r="AK264" s="256"/>
      <c r="AL264" s="256"/>
      <c r="AM264" s="256"/>
      <c r="AN264" s="256"/>
      <c r="AO264" s="256"/>
      <c r="AP264" s="256"/>
      <c r="AQ264" s="256"/>
      <c r="AR264" s="256"/>
      <c r="AS264" s="256"/>
      <c r="AT264" s="256"/>
      <c r="AU264" s="256"/>
      <c r="AV264" s="256"/>
      <c r="AW264" s="256"/>
      <c r="AX264" s="274"/>
      <c r="AY264" s="254"/>
      <c r="AZ264" s="29"/>
      <c r="BA264" s="29"/>
      <c r="BB264" s="29"/>
      <c r="BC264" s="29"/>
    </row>
    <row r="265" spans="1:57" ht="15.75" x14ac:dyDescent="0.25">
      <c r="A265" s="29"/>
      <c r="B265" s="29"/>
      <c r="C265" s="29"/>
      <c r="D265" s="29"/>
      <c r="E265" s="45"/>
      <c r="F265" s="45"/>
      <c r="G265" s="45"/>
      <c r="H265" s="45"/>
      <c r="I265" s="29"/>
      <c r="J265" s="29"/>
      <c r="K265" s="29"/>
      <c r="L265" s="29"/>
      <c r="M265" s="72"/>
      <c r="N265" s="72"/>
      <c r="O265" s="72"/>
      <c r="P265" s="72"/>
      <c r="Q265" s="72"/>
      <c r="R265" s="72"/>
      <c r="S265" s="228"/>
      <c r="T265" s="228"/>
      <c r="U265" s="288"/>
      <c r="V265" s="288"/>
      <c r="W265" s="288"/>
      <c r="X265" s="288"/>
      <c r="Y265" s="228"/>
      <c r="Z265" s="225"/>
      <c r="AA265" s="225"/>
      <c r="AB265" s="225"/>
      <c r="AC265" s="285"/>
      <c r="AD265" s="285"/>
      <c r="AE265" s="285"/>
      <c r="AF265" s="285"/>
      <c r="AG265" s="285"/>
      <c r="AH265" s="285"/>
      <c r="AI265" s="284"/>
      <c r="AJ265" s="284"/>
      <c r="AK265" s="284"/>
      <c r="AL265" s="286"/>
      <c r="AM265" s="286"/>
      <c r="AN265" s="287"/>
      <c r="AO265" s="224"/>
      <c r="AP265" s="224"/>
      <c r="AQ265" s="224"/>
      <c r="AR265" s="224"/>
      <c r="AS265" s="224"/>
      <c r="AT265" s="224"/>
      <c r="AU265" s="224"/>
      <c r="AV265" s="224"/>
      <c r="AW265" s="229"/>
      <c r="AX265" s="229"/>
      <c r="AY265" s="229"/>
      <c r="AZ265" s="229"/>
      <c r="BA265" s="229"/>
      <c r="BB265" s="229"/>
      <c r="BC265" s="29"/>
      <c r="BD265" s="29"/>
      <c r="BE265" s="29"/>
    </row>
    <row r="266" spans="1:57" x14ac:dyDescent="0.2">
      <c r="A266" s="46"/>
      <c r="B266" s="29"/>
      <c r="C266" s="46"/>
      <c r="D266" s="29"/>
      <c r="E266" s="289"/>
      <c r="F266" s="289"/>
      <c r="G266" s="289"/>
      <c r="H266" s="289"/>
      <c r="I266" s="46"/>
      <c r="J266" s="46"/>
      <c r="K266" s="46"/>
      <c r="L266" s="46"/>
      <c r="M266" s="290"/>
      <c r="N266" s="290"/>
      <c r="O266" s="290"/>
      <c r="P266" s="290"/>
      <c r="Q266" s="290"/>
      <c r="R266" s="290"/>
      <c r="S266" s="290"/>
      <c r="T266" s="290"/>
      <c r="U266" s="291"/>
      <c r="V266" s="291"/>
      <c r="W266" s="291"/>
      <c r="X266" s="291"/>
      <c r="Y266" s="290"/>
      <c r="Z266" s="290"/>
      <c r="AA266" s="290"/>
      <c r="AB266" s="290"/>
      <c r="AC266" s="291"/>
      <c r="AD266" s="291"/>
      <c r="AE266" s="291"/>
      <c r="AF266" s="291"/>
      <c r="AG266" s="291"/>
      <c r="AH266" s="291"/>
      <c r="AI266" s="291"/>
      <c r="AJ266" s="291"/>
      <c r="AK266" s="291"/>
      <c r="AL266" s="291"/>
      <c r="AM266" s="291"/>
      <c r="AN266" s="291"/>
      <c r="AO266" s="46"/>
      <c r="AP266" s="46"/>
      <c r="AQ266" s="46"/>
      <c r="AR266" s="46"/>
      <c r="AS266" s="46"/>
      <c r="AT266" s="46"/>
      <c r="AU266" s="46"/>
      <c r="AV266" s="46"/>
      <c r="AW266" s="46"/>
      <c r="AX266" s="46"/>
      <c r="AY266" s="46"/>
      <c r="AZ266" s="46"/>
      <c r="BA266" s="46"/>
      <c r="BB266" s="46"/>
      <c r="BC266" s="46"/>
      <c r="BD266" s="29"/>
      <c r="BE266" s="29"/>
    </row>
    <row r="267" spans="1:57" ht="18.75" x14ac:dyDescent="0.3">
      <c r="A267" s="405" t="s">
        <v>2978</v>
      </c>
      <c r="B267" s="406"/>
      <c r="C267" s="406"/>
      <c r="D267" s="406"/>
      <c r="E267" s="406"/>
      <c r="F267" s="406"/>
      <c r="G267" s="406"/>
      <c r="H267" s="406"/>
      <c r="I267" s="406"/>
      <c r="J267" s="406"/>
      <c r="K267" s="406"/>
      <c r="L267" s="406"/>
      <c r="M267" s="406"/>
      <c r="N267" s="406"/>
      <c r="O267" s="406"/>
      <c r="P267" s="406"/>
      <c r="Q267" s="406"/>
      <c r="R267" s="406"/>
      <c r="S267" s="406"/>
      <c r="T267" s="406"/>
      <c r="U267" s="406"/>
      <c r="V267" s="406"/>
      <c r="W267" s="406"/>
      <c r="X267" s="406"/>
      <c r="Y267" s="406"/>
      <c r="Z267" s="406"/>
      <c r="AA267" s="406"/>
      <c r="AB267" s="406"/>
      <c r="AC267" s="406"/>
      <c r="AD267" s="406"/>
      <c r="AE267" s="406"/>
      <c r="AF267" s="406"/>
      <c r="AG267" s="406"/>
      <c r="AH267" s="406"/>
      <c r="AI267" s="406"/>
      <c r="AJ267" s="406"/>
      <c r="AK267" s="406"/>
      <c r="AL267" s="406"/>
      <c r="AM267" s="406"/>
      <c r="AN267" s="406"/>
      <c r="AO267" s="406"/>
      <c r="AP267" s="406"/>
      <c r="AQ267" s="406"/>
      <c r="AR267" s="406"/>
      <c r="AS267" s="406"/>
      <c r="AT267" s="406"/>
      <c r="AU267" s="406"/>
      <c r="AV267" s="406"/>
      <c r="AW267" s="406"/>
      <c r="AX267" s="406"/>
      <c r="AY267" s="406"/>
      <c r="AZ267" s="406"/>
      <c r="BA267" s="406"/>
      <c r="BB267" s="406"/>
      <c r="BC267" s="406"/>
      <c r="BD267" s="46"/>
      <c r="BE267" s="46"/>
    </row>
    <row r="268" spans="1:57" ht="15" x14ac:dyDescent="0.2">
      <c r="A268" s="43"/>
      <c r="B268" s="43"/>
      <c r="C268" s="43"/>
      <c r="D268" s="47"/>
      <c r="E268" s="230"/>
      <c r="F268" s="230"/>
      <c r="G268" s="230"/>
      <c r="H268" s="230"/>
      <c r="I268" s="231"/>
      <c r="J268" s="231"/>
      <c r="K268" s="231"/>
      <c r="L268" s="231"/>
      <c r="M268" s="232"/>
      <c r="N268" s="232"/>
      <c r="O268" s="232"/>
      <c r="P268" s="232"/>
      <c r="Q268" s="232"/>
      <c r="R268" s="232"/>
      <c r="S268" s="232"/>
      <c r="T268" s="232"/>
      <c r="U268" s="292"/>
      <c r="V268" s="292"/>
      <c r="W268" s="292"/>
      <c r="X268" s="292"/>
      <c r="Y268" s="232"/>
      <c r="Z268" s="232"/>
      <c r="AA268" s="232"/>
      <c r="AB268" s="232"/>
      <c r="AC268" s="292"/>
      <c r="AD268" s="292"/>
      <c r="AE268" s="292"/>
      <c r="AF268" s="292"/>
      <c r="AG268" s="292"/>
      <c r="AH268" s="292"/>
      <c r="AI268" s="292"/>
      <c r="AJ268" s="292"/>
      <c r="AK268" s="292"/>
      <c r="AL268" s="292"/>
      <c r="AM268" s="292"/>
      <c r="AN268" s="292"/>
      <c r="AO268" s="231"/>
      <c r="AP268" s="43"/>
      <c r="AQ268" s="43"/>
      <c r="AR268" s="43"/>
      <c r="AS268" s="43"/>
      <c r="AT268" s="43"/>
      <c r="AU268" s="43"/>
      <c r="AV268" s="43"/>
      <c r="AW268" s="43"/>
      <c r="AX268" s="43"/>
      <c r="AY268" s="43"/>
      <c r="AZ268" s="43"/>
      <c r="BA268" s="43"/>
      <c r="BB268" s="43"/>
      <c r="BC268" s="43"/>
      <c r="BD268" s="48"/>
      <c r="BE268" s="48"/>
    </row>
    <row r="269" spans="1:57" x14ac:dyDescent="0.2">
      <c r="A269" s="407" t="s">
        <v>129</v>
      </c>
      <c r="B269" s="409" t="s">
        <v>130</v>
      </c>
      <c r="C269" s="391" t="s">
        <v>131</v>
      </c>
      <c r="D269" s="373" t="s">
        <v>132</v>
      </c>
      <c r="E269" s="368" t="s">
        <v>133</v>
      </c>
      <c r="F269" s="397"/>
      <c r="G269" s="397"/>
      <c r="H269" s="397"/>
      <c r="I269" s="397"/>
      <c r="J269" s="397"/>
      <c r="K269" s="397"/>
      <c r="L269" s="397"/>
      <c r="M269" s="397"/>
      <c r="N269" s="397"/>
      <c r="O269" s="397"/>
      <c r="P269" s="369"/>
      <c r="Q269" s="368" t="s">
        <v>134</v>
      </c>
      <c r="R269" s="397"/>
      <c r="S269" s="397"/>
      <c r="T269" s="397"/>
      <c r="U269" s="397"/>
      <c r="V269" s="397"/>
      <c r="W269" s="397"/>
      <c r="X269" s="397"/>
      <c r="Y269" s="397"/>
      <c r="Z269" s="397"/>
      <c r="AA269" s="397"/>
      <c r="AB269" s="369"/>
      <c r="AC269" s="368" t="s">
        <v>135</v>
      </c>
      <c r="AD269" s="397"/>
      <c r="AE269" s="397"/>
      <c r="AF269" s="397"/>
      <c r="AG269" s="397"/>
      <c r="AH269" s="397"/>
      <c r="AI269" s="397"/>
      <c r="AJ269" s="397"/>
      <c r="AK269" s="397"/>
      <c r="AL269" s="397"/>
      <c r="AM269" s="397"/>
      <c r="AN269" s="369"/>
      <c r="AO269" s="368" t="s">
        <v>136</v>
      </c>
      <c r="AP269" s="397"/>
      <c r="AQ269" s="397"/>
      <c r="AR269" s="397"/>
      <c r="AS269" s="397"/>
      <c r="AT269" s="397"/>
      <c r="AU269" s="397"/>
      <c r="AV269" s="397"/>
      <c r="AW269" s="397"/>
      <c r="AX269" s="397"/>
      <c r="AY269" s="397"/>
      <c r="AZ269" s="369"/>
      <c r="BA269" s="413" t="s">
        <v>1550</v>
      </c>
      <c r="BB269" s="438" t="s">
        <v>137</v>
      </c>
      <c r="BC269" s="439"/>
      <c r="BD269" s="29"/>
      <c r="BE269" s="29"/>
    </row>
    <row r="270" spans="1:57" x14ac:dyDescent="0.2">
      <c r="A270" s="408"/>
      <c r="B270" s="410"/>
      <c r="C270" s="412"/>
      <c r="D270" s="390"/>
      <c r="E270" s="386" t="s">
        <v>138</v>
      </c>
      <c r="F270" s="444"/>
      <c r="G270" s="444"/>
      <c r="H270" s="387"/>
      <c r="I270" s="368" t="s">
        <v>139</v>
      </c>
      <c r="J270" s="397"/>
      <c r="K270" s="397"/>
      <c r="L270" s="369"/>
      <c r="M270" s="393" t="s">
        <v>140</v>
      </c>
      <c r="N270" s="394"/>
      <c r="O270" s="394"/>
      <c r="P270" s="395"/>
      <c r="Q270" s="393" t="s">
        <v>141</v>
      </c>
      <c r="R270" s="394"/>
      <c r="S270" s="394"/>
      <c r="T270" s="395"/>
      <c r="U270" s="386" t="s">
        <v>142</v>
      </c>
      <c r="V270" s="444"/>
      <c r="W270" s="444"/>
      <c r="X270" s="387"/>
      <c r="Y270" s="393" t="s">
        <v>143</v>
      </c>
      <c r="Z270" s="394"/>
      <c r="AA270" s="394"/>
      <c r="AB270" s="395"/>
      <c r="AC270" s="386" t="s">
        <v>144</v>
      </c>
      <c r="AD270" s="444"/>
      <c r="AE270" s="444"/>
      <c r="AF270" s="387"/>
      <c r="AG270" s="386" t="s">
        <v>145</v>
      </c>
      <c r="AH270" s="444"/>
      <c r="AI270" s="444"/>
      <c r="AJ270" s="387"/>
      <c r="AK270" s="386" t="s">
        <v>146</v>
      </c>
      <c r="AL270" s="444"/>
      <c r="AM270" s="444"/>
      <c r="AN270" s="387"/>
      <c r="AO270" s="388" t="s">
        <v>147</v>
      </c>
      <c r="AP270" s="396"/>
      <c r="AQ270" s="396"/>
      <c r="AR270" s="389"/>
      <c r="AS270" s="388" t="s">
        <v>148</v>
      </c>
      <c r="AT270" s="396"/>
      <c r="AU270" s="396"/>
      <c r="AV270" s="389"/>
      <c r="AW270" s="368" t="s">
        <v>149</v>
      </c>
      <c r="AX270" s="397"/>
      <c r="AY270" s="397"/>
      <c r="AZ270" s="369"/>
      <c r="BA270" s="414"/>
      <c r="BB270" s="440"/>
      <c r="BC270" s="441"/>
      <c r="BD270" s="29"/>
      <c r="BE270" s="29"/>
    </row>
    <row r="271" spans="1:57" x14ac:dyDescent="0.2">
      <c r="A271" s="408"/>
      <c r="B271" s="411"/>
      <c r="C271" s="412"/>
      <c r="D271" s="374"/>
      <c r="E271" s="233">
        <v>1</v>
      </c>
      <c r="F271" s="233">
        <v>2</v>
      </c>
      <c r="G271" s="233">
        <v>3</v>
      </c>
      <c r="H271" s="233">
        <v>4</v>
      </c>
      <c r="I271" s="234">
        <v>1</v>
      </c>
      <c r="J271" s="234">
        <v>2</v>
      </c>
      <c r="K271" s="234">
        <v>3</v>
      </c>
      <c r="L271" s="234">
        <v>4</v>
      </c>
      <c r="M271" s="49">
        <v>1</v>
      </c>
      <c r="N271" s="49">
        <v>2</v>
      </c>
      <c r="O271" s="49">
        <v>3</v>
      </c>
      <c r="P271" s="49">
        <v>4</v>
      </c>
      <c r="Q271" s="49">
        <v>1</v>
      </c>
      <c r="R271" s="49">
        <v>2</v>
      </c>
      <c r="S271" s="49">
        <v>3</v>
      </c>
      <c r="T271" s="49">
        <v>4</v>
      </c>
      <c r="U271" s="293">
        <v>1</v>
      </c>
      <c r="V271" s="293">
        <v>2</v>
      </c>
      <c r="W271" s="293">
        <v>3</v>
      </c>
      <c r="X271" s="293">
        <v>4</v>
      </c>
      <c r="Y271" s="49">
        <v>1</v>
      </c>
      <c r="Z271" s="49">
        <v>2</v>
      </c>
      <c r="AA271" s="49">
        <v>3</v>
      </c>
      <c r="AB271" s="49">
        <v>4</v>
      </c>
      <c r="AC271" s="293">
        <v>1</v>
      </c>
      <c r="AD271" s="293">
        <v>2</v>
      </c>
      <c r="AE271" s="293">
        <v>3</v>
      </c>
      <c r="AF271" s="293">
        <v>4</v>
      </c>
      <c r="AG271" s="293">
        <v>1</v>
      </c>
      <c r="AH271" s="293">
        <v>2</v>
      </c>
      <c r="AI271" s="293">
        <v>3</v>
      </c>
      <c r="AJ271" s="293">
        <v>4</v>
      </c>
      <c r="AK271" s="293">
        <v>1</v>
      </c>
      <c r="AL271" s="293">
        <v>2</v>
      </c>
      <c r="AM271" s="293">
        <v>3</v>
      </c>
      <c r="AN271" s="293">
        <v>4</v>
      </c>
      <c r="AO271" s="49">
        <v>1</v>
      </c>
      <c r="AP271" s="49">
        <v>2</v>
      </c>
      <c r="AQ271" s="49">
        <v>3</v>
      </c>
      <c r="AR271" s="49">
        <v>4</v>
      </c>
      <c r="AS271" s="49">
        <v>1</v>
      </c>
      <c r="AT271" s="49">
        <v>2</v>
      </c>
      <c r="AU271" s="49">
        <v>3</v>
      </c>
      <c r="AV271" s="49">
        <v>4</v>
      </c>
      <c r="AW271" s="49">
        <v>1</v>
      </c>
      <c r="AX271" s="49">
        <v>2</v>
      </c>
      <c r="AY271" s="49">
        <v>3</v>
      </c>
      <c r="AZ271" s="49">
        <v>4</v>
      </c>
      <c r="BA271" s="415"/>
      <c r="BB271" s="442"/>
      <c r="BC271" s="443"/>
      <c r="BD271" s="46"/>
      <c r="BE271" s="46"/>
    </row>
    <row r="272" spans="1:57" x14ac:dyDescent="0.2">
      <c r="A272" s="235">
        <v>1</v>
      </c>
      <c r="B272" s="195">
        <v>2</v>
      </c>
      <c r="C272" s="50">
        <v>3</v>
      </c>
      <c r="D272" s="197">
        <v>4</v>
      </c>
      <c r="E272" s="236">
        <v>5</v>
      </c>
      <c r="F272" s="236">
        <v>6</v>
      </c>
      <c r="G272" s="236">
        <v>7</v>
      </c>
      <c r="H272" s="236">
        <v>8</v>
      </c>
      <c r="I272" s="50">
        <v>9</v>
      </c>
      <c r="J272" s="50">
        <v>10</v>
      </c>
      <c r="K272" s="50">
        <v>11</v>
      </c>
      <c r="L272" s="50">
        <v>12</v>
      </c>
      <c r="M272" s="51">
        <v>13</v>
      </c>
      <c r="N272" s="51">
        <v>14</v>
      </c>
      <c r="O272" s="51">
        <v>15</v>
      </c>
      <c r="P272" s="51">
        <v>16</v>
      </c>
      <c r="Q272" s="51">
        <v>17</v>
      </c>
      <c r="R272" s="51">
        <v>18</v>
      </c>
      <c r="S272" s="51">
        <v>19</v>
      </c>
      <c r="T272" s="51">
        <v>20</v>
      </c>
      <c r="U272" s="277">
        <v>21</v>
      </c>
      <c r="V272" s="277">
        <v>22</v>
      </c>
      <c r="W272" s="277">
        <v>23</v>
      </c>
      <c r="X272" s="277">
        <v>24</v>
      </c>
      <c r="Y272" s="51">
        <v>25</v>
      </c>
      <c r="Z272" s="51">
        <v>26</v>
      </c>
      <c r="AA272" s="51">
        <v>27</v>
      </c>
      <c r="AB272" s="51">
        <v>28</v>
      </c>
      <c r="AC272" s="277">
        <v>29</v>
      </c>
      <c r="AD272" s="277">
        <v>30</v>
      </c>
      <c r="AE272" s="277">
        <v>31</v>
      </c>
      <c r="AF272" s="277">
        <v>32</v>
      </c>
      <c r="AG272" s="277">
        <v>33</v>
      </c>
      <c r="AH272" s="277">
        <v>34</v>
      </c>
      <c r="AI272" s="277">
        <v>35</v>
      </c>
      <c r="AJ272" s="277">
        <v>36</v>
      </c>
      <c r="AK272" s="277">
        <v>37</v>
      </c>
      <c r="AL272" s="277">
        <v>38</v>
      </c>
      <c r="AM272" s="277">
        <v>39</v>
      </c>
      <c r="AN272" s="277">
        <v>40</v>
      </c>
      <c r="AO272" s="51">
        <v>41</v>
      </c>
      <c r="AP272" s="51">
        <v>42</v>
      </c>
      <c r="AQ272" s="51">
        <v>43</v>
      </c>
      <c r="AR272" s="51">
        <v>44</v>
      </c>
      <c r="AS272" s="51">
        <v>45</v>
      </c>
      <c r="AT272" s="51">
        <v>46</v>
      </c>
      <c r="AU272" s="51">
        <v>47</v>
      </c>
      <c r="AV272" s="51">
        <v>48</v>
      </c>
      <c r="AW272" s="51">
        <v>49</v>
      </c>
      <c r="AX272" s="51">
        <v>50</v>
      </c>
      <c r="AY272" s="51">
        <v>51</v>
      </c>
      <c r="AZ272" s="51">
        <v>52</v>
      </c>
      <c r="BA272" s="237">
        <v>53</v>
      </c>
      <c r="BB272" s="398">
        <v>54</v>
      </c>
      <c r="BC272" s="399"/>
      <c r="BD272" s="52"/>
      <c r="BE272" s="52"/>
    </row>
    <row r="273" spans="1:57" x14ac:dyDescent="0.2">
      <c r="A273" s="445" t="s">
        <v>2937</v>
      </c>
      <c r="B273" s="446"/>
      <c r="C273" s="447"/>
      <c r="D273" s="294"/>
      <c r="E273" s="53"/>
      <c r="F273" s="53"/>
      <c r="G273" s="53"/>
      <c r="H273" s="53"/>
      <c r="I273" s="53"/>
      <c r="J273" s="53"/>
      <c r="K273" s="53"/>
      <c r="L273" s="53"/>
      <c r="M273" s="53"/>
      <c r="N273" s="53"/>
      <c r="O273" s="53"/>
      <c r="P273" s="53"/>
      <c r="Q273" s="53"/>
      <c r="R273" s="53"/>
      <c r="S273" s="53"/>
      <c r="T273" s="53"/>
      <c r="U273" s="295"/>
      <c r="V273" s="295"/>
      <c r="W273" s="295"/>
      <c r="X273" s="295"/>
      <c r="Y273" s="53"/>
      <c r="Z273" s="53"/>
      <c r="AA273" s="53"/>
      <c r="AB273" s="53"/>
      <c r="AC273" s="295"/>
      <c r="AD273" s="295"/>
      <c r="AE273" s="295"/>
      <c r="AF273" s="295"/>
      <c r="AG273" s="295"/>
      <c r="AH273" s="295"/>
      <c r="AI273" s="295"/>
      <c r="AJ273" s="295"/>
      <c r="AK273" s="295"/>
      <c r="AL273" s="295"/>
      <c r="AM273" s="295"/>
      <c r="AN273" s="295"/>
      <c r="AO273" s="53"/>
      <c r="AP273" s="53"/>
      <c r="AQ273" s="53"/>
      <c r="AR273" s="53"/>
      <c r="AS273" s="53"/>
      <c r="AT273" s="53"/>
      <c r="AU273" s="53"/>
      <c r="AV273" s="53"/>
      <c r="AW273" s="53"/>
      <c r="AX273" s="53"/>
      <c r="AY273" s="53"/>
      <c r="AZ273" s="53"/>
      <c r="BA273" s="296"/>
      <c r="BB273" s="393"/>
      <c r="BC273" s="395"/>
      <c r="BD273" s="7"/>
      <c r="BE273" s="7"/>
    </row>
    <row r="274" spans="1:57" x14ac:dyDescent="0.2">
      <c r="A274" s="448"/>
      <c r="B274" s="449"/>
      <c r="C274" s="450"/>
      <c r="D274" s="297"/>
      <c r="E274" s="53"/>
      <c r="F274" s="53"/>
      <c r="G274" s="53"/>
      <c r="H274" s="53"/>
      <c r="I274" s="53"/>
      <c r="J274" s="53"/>
      <c r="K274" s="53"/>
      <c r="L274" s="53"/>
      <c r="M274" s="53"/>
      <c r="N274" s="53"/>
      <c r="O274" s="53"/>
      <c r="P274" s="53"/>
      <c r="Q274" s="53"/>
      <c r="R274" s="53"/>
      <c r="S274" s="53"/>
      <c r="T274" s="53"/>
      <c r="U274" s="295"/>
      <c r="V274" s="295"/>
      <c r="W274" s="295"/>
      <c r="X274" s="295"/>
      <c r="Y274" s="53"/>
      <c r="Z274" s="53"/>
      <c r="AA274" s="53"/>
      <c r="AB274" s="53"/>
      <c r="AC274" s="295"/>
      <c r="AD274" s="295"/>
      <c r="AE274" s="295"/>
      <c r="AF274" s="295"/>
      <c r="AG274" s="295"/>
      <c r="AH274" s="295"/>
      <c r="AI274" s="295"/>
      <c r="AJ274" s="295"/>
      <c r="AK274" s="295"/>
      <c r="AL274" s="295"/>
      <c r="AM274" s="295"/>
      <c r="AN274" s="295"/>
      <c r="AO274" s="53"/>
      <c r="AP274" s="53"/>
      <c r="AQ274" s="53"/>
      <c r="AR274" s="53"/>
      <c r="AS274" s="53"/>
      <c r="AT274" s="53"/>
      <c r="AU274" s="53"/>
      <c r="AV274" s="53"/>
      <c r="AW274" s="53"/>
      <c r="AX274" s="53"/>
      <c r="AY274" s="53"/>
      <c r="AZ274" s="53"/>
      <c r="BA274" s="296"/>
      <c r="BB274" s="451"/>
      <c r="BC274" s="452"/>
      <c r="BD274" s="7"/>
      <c r="BE274" s="7"/>
    </row>
    <row r="275" spans="1:57" x14ac:dyDescent="0.2">
      <c r="A275" s="366" t="s">
        <v>2880</v>
      </c>
      <c r="B275" s="366">
        <v>2</v>
      </c>
      <c r="C275" s="366">
        <v>230414773</v>
      </c>
      <c r="D275" s="36" t="s">
        <v>151</v>
      </c>
      <c r="E275" s="236"/>
      <c r="F275" s="236"/>
      <c r="G275" s="236"/>
      <c r="H275" s="236"/>
      <c r="I275" s="50"/>
      <c r="J275" s="50"/>
      <c r="K275" s="50"/>
      <c r="L275" s="50"/>
      <c r="M275" s="51"/>
      <c r="N275" s="51"/>
      <c r="O275" s="51"/>
      <c r="P275" s="51"/>
      <c r="Q275" s="51"/>
      <c r="R275" s="51"/>
      <c r="S275" s="51"/>
      <c r="T275" s="51"/>
      <c r="U275" s="277"/>
      <c r="V275" s="277"/>
      <c r="W275" s="277"/>
      <c r="X275" s="277"/>
      <c r="Y275" s="51"/>
      <c r="Z275" s="51"/>
      <c r="AA275" s="51"/>
      <c r="AB275" s="51"/>
      <c r="AC275" s="277"/>
      <c r="AD275" s="277"/>
      <c r="AE275" s="298"/>
      <c r="AF275" s="277"/>
      <c r="AG275" s="299"/>
      <c r="AH275" s="298" t="s">
        <v>2938</v>
      </c>
      <c r="AI275" s="277"/>
      <c r="AJ275" s="277"/>
      <c r="AK275" s="277"/>
      <c r="AL275" s="277"/>
      <c r="AM275" s="277"/>
      <c r="AN275" s="277"/>
      <c r="AO275" s="50"/>
      <c r="AP275" s="50"/>
      <c r="AQ275" s="50"/>
      <c r="AR275" s="50"/>
      <c r="AS275" s="50"/>
      <c r="AT275" s="50"/>
      <c r="AU275" s="50"/>
      <c r="AV275" s="50"/>
      <c r="AW275" s="50"/>
      <c r="AX275" s="50"/>
      <c r="AY275" s="50"/>
      <c r="AZ275" s="50"/>
      <c r="BA275" s="234">
        <v>1</v>
      </c>
      <c r="BB275" s="453" t="s">
        <v>153</v>
      </c>
      <c r="BC275" s="454"/>
      <c r="BD275" s="29"/>
      <c r="BE275" s="29"/>
    </row>
    <row r="276" spans="1:57" x14ac:dyDescent="0.2">
      <c r="A276" s="370"/>
      <c r="B276" s="370"/>
      <c r="C276" s="370"/>
      <c r="D276" s="36" t="s">
        <v>154</v>
      </c>
      <c r="E276" s="236"/>
      <c r="F276" s="236"/>
      <c r="G276" s="236"/>
      <c r="H276" s="236"/>
      <c r="I276" s="50"/>
      <c r="J276" s="50"/>
      <c r="K276" s="50"/>
      <c r="L276" s="50"/>
      <c r="M276" s="51"/>
      <c r="N276" s="51"/>
      <c r="O276" s="51"/>
      <c r="P276" s="51"/>
      <c r="Q276" s="51"/>
      <c r="R276" s="51"/>
      <c r="S276" s="51"/>
      <c r="T276" s="51"/>
      <c r="U276" s="277"/>
      <c r="V276" s="277"/>
      <c r="W276" s="277"/>
      <c r="X276" s="277"/>
      <c r="Y276" s="51"/>
      <c r="Z276" s="51"/>
      <c r="AA276" s="51"/>
      <c r="AB276" s="51"/>
      <c r="AC276" s="277"/>
      <c r="AD276" s="277"/>
      <c r="AE276" s="277"/>
      <c r="AF276" s="277"/>
      <c r="AG276" s="277"/>
      <c r="AH276" s="277"/>
      <c r="AI276" s="277"/>
      <c r="AJ276" s="277"/>
      <c r="AK276" s="277"/>
      <c r="AL276" s="277"/>
      <c r="AM276" s="277"/>
      <c r="AN276" s="277"/>
      <c r="AO276" s="50"/>
      <c r="AP276" s="50"/>
      <c r="AQ276" s="50"/>
      <c r="AR276" s="50"/>
      <c r="AS276" s="50"/>
      <c r="AT276" s="50"/>
      <c r="AU276" s="50"/>
      <c r="AV276" s="50"/>
      <c r="AW276" s="50"/>
      <c r="AX276" s="50"/>
      <c r="AY276" s="50"/>
      <c r="AZ276" s="50"/>
      <c r="BA276" s="234"/>
      <c r="BB276" s="453"/>
      <c r="BC276" s="454"/>
      <c r="BD276" s="29"/>
      <c r="BE276" s="29"/>
    </row>
    <row r="277" spans="1:57" x14ac:dyDescent="0.2">
      <c r="A277" s="370" t="s">
        <v>2939</v>
      </c>
      <c r="B277" s="370" t="s">
        <v>2940</v>
      </c>
      <c r="C277" s="366">
        <v>230414773</v>
      </c>
      <c r="D277" s="244" t="s">
        <v>151</v>
      </c>
      <c r="E277" s="236"/>
      <c r="F277" s="236"/>
      <c r="G277" s="236"/>
      <c r="H277" s="236"/>
      <c r="I277" s="50"/>
      <c r="J277" s="50"/>
      <c r="K277" s="50"/>
      <c r="L277" s="50"/>
      <c r="M277" s="51"/>
      <c r="N277" s="51"/>
      <c r="O277" s="51"/>
      <c r="P277" s="51"/>
      <c r="Q277" s="51"/>
      <c r="R277" s="51"/>
      <c r="S277" s="51"/>
      <c r="T277" s="51"/>
      <c r="U277" s="277"/>
      <c r="V277" s="277"/>
      <c r="W277" s="277"/>
      <c r="X277" s="277"/>
      <c r="Y277" s="51"/>
      <c r="Z277" s="51"/>
      <c r="AA277" s="51"/>
      <c r="AB277" s="51"/>
      <c r="AC277" s="277"/>
      <c r="AD277" s="277"/>
      <c r="AE277" s="277"/>
      <c r="AF277" s="277"/>
      <c r="AG277" s="298" t="s">
        <v>2938</v>
      </c>
      <c r="AH277" s="277"/>
      <c r="AI277" s="277"/>
      <c r="AJ277" s="277"/>
      <c r="AK277" s="277"/>
      <c r="AL277" s="277"/>
      <c r="AM277" s="277"/>
      <c r="AN277" s="277"/>
      <c r="AO277" s="50"/>
      <c r="AP277" s="50"/>
      <c r="AQ277" s="50"/>
      <c r="AR277" s="50"/>
      <c r="AS277" s="50"/>
      <c r="AT277" s="50"/>
      <c r="AU277" s="50"/>
      <c r="AV277" s="50"/>
      <c r="AW277" s="50"/>
      <c r="AX277" s="50"/>
      <c r="AY277" s="50"/>
      <c r="AZ277" s="50"/>
      <c r="BA277" s="234">
        <v>1</v>
      </c>
      <c r="BB277" s="453" t="s">
        <v>153</v>
      </c>
      <c r="BC277" s="454"/>
      <c r="BD277" s="29"/>
      <c r="BE277" s="29"/>
    </row>
    <row r="278" spans="1:57" x14ac:dyDescent="0.2">
      <c r="A278" s="371"/>
      <c r="B278" s="371"/>
      <c r="C278" s="370"/>
      <c r="D278" s="244" t="s">
        <v>154</v>
      </c>
      <c r="E278" s="236"/>
      <c r="F278" s="236"/>
      <c r="G278" s="236"/>
      <c r="H278" s="236"/>
      <c r="I278" s="50"/>
      <c r="J278" s="50"/>
      <c r="K278" s="50"/>
      <c r="L278" s="50"/>
      <c r="M278" s="51"/>
      <c r="N278" s="51"/>
      <c r="O278" s="51"/>
      <c r="P278" s="51"/>
      <c r="Q278" s="51"/>
      <c r="R278" s="51"/>
      <c r="S278" s="51"/>
      <c r="T278" s="51"/>
      <c r="U278" s="277"/>
      <c r="V278" s="277"/>
      <c r="W278" s="277"/>
      <c r="X278" s="277"/>
      <c r="Y278" s="51"/>
      <c r="Z278" s="51"/>
      <c r="AA278" s="51"/>
      <c r="AB278" s="51"/>
      <c r="AC278" s="277"/>
      <c r="AD278" s="277"/>
      <c r="AE278" s="277"/>
      <c r="AF278" s="277"/>
      <c r="AG278" s="277"/>
      <c r="AH278" s="277"/>
      <c r="AI278" s="277"/>
      <c r="AJ278" s="277"/>
      <c r="AK278" s="277"/>
      <c r="AL278" s="277"/>
      <c r="AM278" s="277"/>
      <c r="AN278" s="277"/>
      <c r="AO278" s="50"/>
      <c r="AP278" s="50"/>
      <c r="AQ278" s="50"/>
      <c r="AR278" s="50"/>
      <c r="AS278" s="50"/>
      <c r="AT278" s="50"/>
      <c r="AU278" s="50"/>
      <c r="AV278" s="50"/>
      <c r="AW278" s="50"/>
      <c r="AX278" s="50"/>
      <c r="AY278" s="50"/>
      <c r="AZ278" s="50"/>
      <c r="BA278" s="234"/>
      <c r="BB278" s="453"/>
      <c r="BC278" s="454"/>
      <c r="BD278" s="29"/>
      <c r="BE278" s="29"/>
    </row>
    <row r="279" spans="1:57" x14ac:dyDescent="0.2">
      <c r="A279" s="366" t="s">
        <v>2941</v>
      </c>
      <c r="B279" s="366" t="s">
        <v>2942</v>
      </c>
      <c r="C279" s="366">
        <v>230414773</v>
      </c>
      <c r="D279" s="244" t="s">
        <v>151</v>
      </c>
      <c r="E279" s="236"/>
      <c r="F279" s="236"/>
      <c r="G279" s="236"/>
      <c r="H279" s="236"/>
      <c r="I279" s="50"/>
      <c r="J279" s="50"/>
      <c r="K279" s="50"/>
      <c r="L279" s="50"/>
      <c r="M279" s="51"/>
      <c r="N279" s="51"/>
      <c r="O279" s="51"/>
      <c r="P279" s="51"/>
      <c r="Q279" s="51"/>
      <c r="R279" s="51"/>
      <c r="S279" s="51"/>
      <c r="T279" s="51"/>
      <c r="U279" s="277"/>
      <c r="V279" s="298"/>
      <c r="W279" s="277"/>
      <c r="X279" s="277"/>
      <c r="Y279" s="51"/>
      <c r="Z279" s="51"/>
      <c r="AA279" s="51"/>
      <c r="AB279" s="51"/>
      <c r="AC279" s="277"/>
      <c r="AD279" s="277"/>
      <c r="AE279" s="277"/>
      <c r="AF279" s="277"/>
      <c r="AG279" s="298" t="s">
        <v>2943</v>
      </c>
      <c r="AH279" s="277"/>
      <c r="AI279" s="277"/>
      <c r="AJ279" s="277"/>
      <c r="AK279" s="277"/>
      <c r="AL279" s="277"/>
      <c r="AM279" s="277"/>
      <c r="AN279" s="277"/>
      <c r="AO279" s="50"/>
      <c r="AP279" s="50"/>
      <c r="AQ279" s="50"/>
      <c r="AR279" s="50"/>
      <c r="AS279" s="50"/>
      <c r="AT279" s="50"/>
      <c r="AU279" s="50"/>
      <c r="AV279" s="50"/>
      <c r="AW279" s="50"/>
      <c r="AX279" s="50"/>
      <c r="AY279" s="50"/>
      <c r="AZ279" s="50"/>
      <c r="BA279" s="234">
        <v>1</v>
      </c>
      <c r="BB279" s="453" t="s">
        <v>153</v>
      </c>
      <c r="BC279" s="454"/>
      <c r="BD279" s="29"/>
      <c r="BE279" s="29"/>
    </row>
    <row r="280" spans="1:57" x14ac:dyDescent="0.2">
      <c r="A280" s="366"/>
      <c r="B280" s="366"/>
      <c r="C280" s="366"/>
      <c r="D280" s="244" t="s">
        <v>154</v>
      </c>
      <c r="E280" s="236"/>
      <c r="F280" s="236"/>
      <c r="G280" s="236"/>
      <c r="H280" s="236"/>
      <c r="I280" s="50"/>
      <c r="J280" s="50"/>
      <c r="K280" s="50"/>
      <c r="L280" s="50"/>
      <c r="M280" s="51"/>
      <c r="N280" s="51"/>
      <c r="O280" s="51"/>
      <c r="P280" s="51"/>
      <c r="Q280" s="51"/>
      <c r="R280" s="51"/>
      <c r="S280" s="51"/>
      <c r="T280" s="51"/>
      <c r="U280" s="277"/>
      <c r="V280" s="277"/>
      <c r="W280" s="277"/>
      <c r="X280" s="277"/>
      <c r="Y280" s="51"/>
      <c r="Z280" s="51"/>
      <c r="AA280" s="51"/>
      <c r="AB280" s="51"/>
      <c r="AC280" s="277"/>
      <c r="AD280" s="277"/>
      <c r="AE280" s="277"/>
      <c r="AF280" s="277"/>
      <c r="AG280" s="277"/>
      <c r="AH280" s="277"/>
      <c r="AI280" s="277"/>
      <c r="AJ280" s="277"/>
      <c r="AK280" s="277"/>
      <c r="AL280" s="277"/>
      <c r="AM280" s="277"/>
      <c r="AN280" s="277"/>
      <c r="AO280" s="50"/>
      <c r="AP280" s="50"/>
      <c r="AQ280" s="50"/>
      <c r="AR280" s="50"/>
      <c r="AS280" s="50"/>
      <c r="AT280" s="50"/>
      <c r="AU280" s="50"/>
      <c r="AV280" s="50"/>
      <c r="AW280" s="50"/>
      <c r="AX280" s="50"/>
      <c r="AY280" s="50"/>
      <c r="AZ280" s="50"/>
      <c r="BA280" s="234"/>
      <c r="BB280" s="453"/>
      <c r="BC280" s="454"/>
      <c r="BD280" s="29"/>
      <c r="BE280" s="29"/>
    </row>
    <row r="281" spans="1:57" x14ac:dyDescent="0.2">
      <c r="A281" s="366" t="s">
        <v>2944</v>
      </c>
      <c r="B281" s="366">
        <v>4</v>
      </c>
      <c r="C281" s="366">
        <v>230414773</v>
      </c>
      <c r="D281" s="244" t="s">
        <v>151</v>
      </c>
      <c r="E281" s="236"/>
      <c r="F281" s="236"/>
      <c r="G281" s="236"/>
      <c r="H281" s="236"/>
      <c r="I281" s="50"/>
      <c r="J281" s="50"/>
      <c r="K281" s="50"/>
      <c r="L281" s="50"/>
      <c r="M281" s="51"/>
      <c r="N281" s="51"/>
      <c r="O281" s="51"/>
      <c r="P281" s="51"/>
      <c r="Q281" s="51"/>
      <c r="R281" s="51"/>
      <c r="S281" s="51"/>
      <c r="T281" s="51"/>
      <c r="U281" s="298"/>
      <c r="V281" s="277"/>
      <c r="W281" s="277"/>
      <c r="X281" s="277"/>
      <c r="Y281" s="51"/>
      <c r="Z281" s="51"/>
      <c r="AA281" s="51"/>
      <c r="AB281" s="51"/>
      <c r="AC281" s="277"/>
      <c r="AD281" s="277"/>
      <c r="AE281" s="277"/>
      <c r="AF281" s="277"/>
      <c r="AG281" s="277"/>
      <c r="AH281" s="277"/>
      <c r="AI281" s="277"/>
      <c r="AJ281" s="277"/>
      <c r="AK281" s="277"/>
      <c r="AL281" s="277"/>
      <c r="AM281" s="277"/>
      <c r="AN281" s="277"/>
      <c r="AO281" s="50"/>
      <c r="AP281" s="50"/>
      <c r="AQ281" s="50"/>
      <c r="AR281" s="56" t="s">
        <v>2943</v>
      </c>
      <c r="AS281" s="50"/>
      <c r="AT281" s="50"/>
      <c r="AU281" s="50"/>
      <c r="AV281" s="50"/>
      <c r="AW281" s="50"/>
      <c r="AX281" s="50"/>
      <c r="AY281" s="50"/>
      <c r="AZ281" s="50"/>
      <c r="BA281" s="234">
        <v>1</v>
      </c>
      <c r="BB281" s="453" t="s">
        <v>153</v>
      </c>
      <c r="BC281" s="454"/>
      <c r="BD281" s="29"/>
      <c r="BE281" s="29"/>
    </row>
    <row r="282" spans="1:57" x14ac:dyDescent="0.2">
      <c r="A282" s="366"/>
      <c r="B282" s="366"/>
      <c r="C282" s="366"/>
      <c r="D282" s="244" t="s">
        <v>154</v>
      </c>
      <c r="E282" s="236"/>
      <c r="F282" s="236"/>
      <c r="G282" s="236"/>
      <c r="H282" s="236"/>
      <c r="I282" s="50"/>
      <c r="J282" s="50"/>
      <c r="K282" s="50"/>
      <c r="L282" s="50"/>
      <c r="M282" s="51"/>
      <c r="N282" s="51"/>
      <c r="O282" s="51"/>
      <c r="P282" s="51"/>
      <c r="Q282" s="51"/>
      <c r="R282" s="51"/>
      <c r="S282" s="51"/>
      <c r="T282" s="51"/>
      <c r="U282" s="277"/>
      <c r="V282" s="277"/>
      <c r="W282" s="277"/>
      <c r="X282" s="277"/>
      <c r="Y282" s="51"/>
      <c r="Z282" s="51"/>
      <c r="AA282" s="51"/>
      <c r="AB282" s="51"/>
      <c r="AC282" s="277"/>
      <c r="AD282" s="277"/>
      <c r="AE282" s="277"/>
      <c r="AF282" s="277"/>
      <c r="AG282" s="277"/>
      <c r="AH282" s="277"/>
      <c r="AI282" s="277"/>
      <c r="AJ282" s="277"/>
      <c r="AK282" s="277"/>
      <c r="AL282" s="277"/>
      <c r="AM282" s="277"/>
      <c r="AN282" s="277"/>
      <c r="AO282" s="50"/>
      <c r="AP282" s="50"/>
      <c r="AQ282" s="50"/>
      <c r="AR282" s="50"/>
      <c r="AS282" s="50"/>
      <c r="AT282" s="50"/>
      <c r="AU282" s="50"/>
      <c r="AV282" s="50"/>
      <c r="AW282" s="50"/>
      <c r="AX282" s="50"/>
      <c r="AY282" s="50"/>
      <c r="AZ282" s="50"/>
      <c r="BA282" s="234"/>
      <c r="BB282" s="453"/>
      <c r="BC282" s="454"/>
      <c r="BD282" s="29"/>
      <c r="BE282" s="29"/>
    </row>
    <row r="283" spans="1:57" x14ac:dyDescent="0.2">
      <c r="A283" s="370" t="s">
        <v>2945</v>
      </c>
      <c r="B283" s="366">
        <v>6</v>
      </c>
      <c r="C283" s="366">
        <v>230414774</v>
      </c>
      <c r="D283" s="244" t="s">
        <v>151</v>
      </c>
      <c r="E283" s="236"/>
      <c r="F283" s="236"/>
      <c r="G283" s="236"/>
      <c r="H283" s="236"/>
      <c r="I283" s="50"/>
      <c r="J283" s="50"/>
      <c r="K283" s="50"/>
      <c r="L283" s="50"/>
      <c r="M283" s="51"/>
      <c r="N283" s="51"/>
      <c r="O283" s="51"/>
      <c r="P283" s="51"/>
      <c r="Q283" s="51"/>
      <c r="R283" s="51"/>
      <c r="S283" s="51"/>
      <c r="T283" s="51"/>
      <c r="U283" s="298" t="s">
        <v>2938</v>
      </c>
      <c r="V283" s="277"/>
      <c r="W283" s="277"/>
      <c r="X283" s="277"/>
      <c r="Y283" s="51"/>
      <c r="Z283" s="51"/>
      <c r="AA283" s="51"/>
      <c r="AB283" s="51"/>
      <c r="AC283" s="277"/>
      <c r="AD283" s="277"/>
      <c r="AE283" s="277"/>
      <c r="AF283" s="277"/>
      <c r="AG283" s="277"/>
      <c r="AH283" s="277"/>
      <c r="AI283" s="277"/>
      <c r="AJ283" s="277"/>
      <c r="AK283" s="277"/>
      <c r="AL283" s="277"/>
      <c r="AM283" s="277"/>
      <c r="AN283" s="277"/>
      <c r="AO283" s="50"/>
      <c r="AP283" s="50"/>
      <c r="AQ283" s="50"/>
      <c r="AR283" s="50"/>
      <c r="AS283" s="50"/>
      <c r="AT283" s="50"/>
      <c r="AU283" s="50"/>
      <c r="AV283" s="50"/>
      <c r="AW283" s="50"/>
      <c r="AX283" s="50"/>
      <c r="AY283" s="50"/>
      <c r="AZ283" s="50"/>
      <c r="BA283" s="234">
        <v>1</v>
      </c>
      <c r="BB283" s="453" t="s">
        <v>153</v>
      </c>
      <c r="BC283" s="454"/>
      <c r="BD283" s="29"/>
      <c r="BE283" s="29"/>
    </row>
    <row r="284" spans="1:57" x14ac:dyDescent="0.2">
      <c r="A284" s="371"/>
      <c r="B284" s="366"/>
      <c r="C284" s="366"/>
      <c r="D284" s="244" t="s">
        <v>154</v>
      </c>
      <c r="E284" s="236"/>
      <c r="F284" s="236"/>
      <c r="G284" s="236"/>
      <c r="H284" s="236"/>
      <c r="I284" s="50"/>
      <c r="J284" s="50"/>
      <c r="K284" s="50"/>
      <c r="L284" s="50"/>
      <c r="M284" s="51"/>
      <c r="N284" s="51"/>
      <c r="O284" s="51"/>
      <c r="P284" s="51"/>
      <c r="Q284" s="51"/>
      <c r="R284" s="51"/>
      <c r="S284" s="51"/>
      <c r="T284" s="51"/>
      <c r="U284" s="277"/>
      <c r="V284" s="277"/>
      <c r="W284" s="277"/>
      <c r="X284" s="277"/>
      <c r="Y284" s="51"/>
      <c r="Z284" s="51"/>
      <c r="AA284" s="51"/>
      <c r="AB284" s="51"/>
      <c r="AC284" s="277"/>
      <c r="AD284" s="277"/>
      <c r="AE284" s="277"/>
      <c r="AF284" s="277"/>
      <c r="AG284" s="277"/>
      <c r="AH284" s="277"/>
      <c r="AI284" s="277"/>
      <c r="AJ284" s="277"/>
      <c r="AK284" s="277"/>
      <c r="AL284" s="277"/>
      <c r="AM284" s="277"/>
      <c r="AN284" s="277"/>
      <c r="AO284" s="50"/>
      <c r="AP284" s="50"/>
      <c r="AQ284" s="50"/>
      <c r="AR284" s="50"/>
      <c r="AS284" s="50"/>
      <c r="AT284" s="50"/>
      <c r="AU284" s="50"/>
      <c r="AV284" s="50"/>
      <c r="AW284" s="50"/>
      <c r="AX284" s="50"/>
      <c r="AY284" s="50"/>
      <c r="AZ284" s="50"/>
      <c r="BA284" s="234"/>
      <c r="BB284" s="453"/>
      <c r="BC284" s="454"/>
      <c r="BD284" s="29"/>
      <c r="BE284" s="29"/>
    </row>
    <row r="285" spans="1:57" x14ac:dyDescent="0.2">
      <c r="A285" s="366" t="s">
        <v>2946</v>
      </c>
      <c r="B285" s="366">
        <v>12</v>
      </c>
      <c r="C285" s="366">
        <v>230414773</v>
      </c>
      <c r="D285" s="244" t="s">
        <v>151</v>
      </c>
      <c r="E285" s="236"/>
      <c r="F285" s="236"/>
      <c r="G285" s="236"/>
      <c r="H285" s="236"/>
      <c r="I285" s="50"/>
      <c r="J285" s="50"/>
      <c r="K285" s="50"/>
      <c r="L285" s="50"/>
      <c r="M285" s="51"/>
      <c r="N285" s="51"/>
      <c r="O285" s="51"/>
      <c r="P285" s="51"/>
      <c r="Q285" s="51"/>
      <c r="R285" s="51"/>
      <c r="S285" s="51"/>
      <c r="T285" s="51"/>
      <c r="U285" s="277"/>
      <c r="V285" s="277"/>
      <c r="W285" s="277"/>
      <c r="X285" s="277"/>
      <c r="Y285" s="51"/>
      <c r="Z285" s="51"/>
      <c r="AA285" s="51"/>
      <c r="AB285" s="56" t="s">
        <v>2938</v>
      </c>
      <c r="AC285" s="277"/>
      <c r="AD285" s="277"/>
      <c r="AE285" s="277"/>
      <c r="AF285" s="277"/>
      <c r="AG285" s="277"/>
      <c r="AH285" s="277"/>
      <c r="AI285" s="277"/>
      <c r="AJ285" s="277"/>
      <c r="AK285" s="277"/>
      <c r="AL285" s="277"/>
      <c r="AM285" s="277"/>
      <c r="AN285" s="277"/>
      <c r="AO285" s="50"/>
      <c r="AP285" s="50"/>
      <c r="AQ285" s="50"/>
      <c r="AR285" s="50"/>
      <c r="AS285" s="50"/>
      <c r="AT285" s="50"/>
      <c r="AU285" s="50"/>
      <c r="AV285" s="50"/>
      <c r="AW285" s="50"/>
      <c r="AX285" s="50"/>
      <c r="AY285" s="50"/>
      <c r="AZ285" s="50"/>
      <c r="BA285" s="234">
        <v>1</v>
      </c>
      <c r="BB285" s="453" t="s">
        <v>153</v>
      </c>
      <c r="BC285" s="454"/>
      <c r="BD285" s="29"/>
      <c r="BE285" s="29"/>
    </row>
    <row r="286" spans="1:57" x14ac:dyDescent="0.2">
      <c r="A286" s="366"/>
      <c r="B286" s="366"/>
      <c r="C286" s="366"/>
      <c r="D286" s="244" t="s">
        <v>154</v>
      </c>
      <c r="E286" s="236"/>
      <c r="F286" s="236"/>
      <c r="G286" s="236"/>
      <c r="H286" s="236"/>
      <c r="I286" s="50"/>
      <c r="J286" s="50"/>
      <c r="K286" s="50"/>
      <c r="L286" s="50"/>
      <c r="M286" s="51"/>
      <c r="N286" s="51"/>
      <c r="O286" s="51"/>
      <c r="P286" s="51"/>
      <c r="Q286" s="51"/>
      <c r="R286" s="51"/>
      <c r="S286" s="51"/>
      <c r="T286" s="51"/>
      <c r="U286" s="277"/>
      <c r="V286" s="277"/>
      <c r="W286" s="277"/>
      <c r="X286" s="277"/>
      <c r="Y286" s="51"/>
      <c r="Z286" s="51"/>
      <c r="AA286" s="51"/>
      <c r="AB286" s="51"/>
      <c r="AC286" s="277"/>
      <c r="AD286" s="277"/>
      <c r="AE286" s="277"/>
      <c r="AF286" s="277"/>
      <c r="AG286" s="277"/>
      <c r="AH286" s="277"/>
      <c r="AI286" s="277"/>
      <c r="AJ286" s="277"/>
      <c r="AK286" s="277"/>
      <c r="AL286" s="277"/>
      <c r="AM286" s="277"/>
      <c r="AN286" s="277"/>
      <c r="AO286" s="50"/>
      <c r="AP286" s="50"/>
      <c r="AQ286" s="50"/>
      <c r="AR286" s="50"/>
      <c r="AS286" s="50"/>
      <c r="AT286" s="50"/>
      <c r="AU286" s="50"/>
      <c r="AV286" s="50"/>
      <c r="AW286" s="50"/>
      <c r="AX286" s="50"/>
      <c r="AY286" s="50"/>
      <c r="AZ286" s="50"/>
      <c r="BA286" s="234"/>
      <c r="BB286" s="453"/>
      <c r="BC286" s="454"/>
      <c r="BD286" s="29"/>
      <c r="BE286" s="29"/>
    </row>
    <row r="287" spans="1:57" x14ac:dyDescent="0.2">
      <c r="A287" s="370" t="s">
        <v>2947</v>
      </c>
      <c r="B287" s="370">
        <v>28</v>
      </c>
      <c r="C287" s="370">
        <v>230414773</v>
      </c>
      <c r="D287" s="244" t="s">
        <v>151</v>
      </c>
      <c r="E287" s="236"/>
      <c r="F287" s="236"/>
      <c r="G287" s="236"/>
      <c r="H287" s="236"/>
      <c r="I287" s="50"/>
      <c r="J287" s="50"/>
      <c r="K287" s="50"/>
      <c r="L287" s="50"/>
      <c r="M287" s="51"/>
      <c r="N287" s="51"/>
      <c r="O287" s="51"/>
      <c r="P287" s="51"/>
      <c r="Q287" s="51"/>
      <c r="R287" s="51"/>
      <c r="S287" s="51"/>
      <c r="T287" s="51"/>
      <c r="U287" s="277"/>
      <c r="V287" s="277"/>
      <c r="W287" s="277"/>
      <c r="X287" s="277"/>
      <c r="Y287" s="51"/>
      <c r="Z287" s="51"/>
      <c r="AA287" s="51"/>
      <c r="AB287" s="51"/>
      <c r="AC287" s="277"/>
      <c r="AD287" s="277"/>
      <c r="AE287" s="277"/>
      <c r="AF287" s="277"/>
      <c r="AG287" s="277"/>
      <c r="AH287" s="277"/>
      <c r="AI287" s="277"/>
      <c r="AJ287" s="277"/>
      <c r="AK287" s="298" t="s">
        <v>2943</v>
      </c>
      <c r="AL287" s="277"/>
      <c r="AM287" s="277"/>
      <c r="AN287" s="277"/>
      <c r="AO287" s="50"/>
      <c r="AP287" s="50"/>
      <c r="AQ287" s="50"/>
      <c r="AR287" s="50"/>
      <c r="AS287" s="50"/>
      <c r="AT287" s="50"/>
      <c r="AU287" s="50"/>
      <c r="AV287" s="50"/>
      <c r="AW287" s="50"/>
      <c r="AX287" s="50"/>
      <c r="AY287" s="50"/>
      <c r="AZ287" s="50"/>
      <c r="BA287" s="234">
        <v>1</v>
      </c>
      <c r="BB287" s="453" t="s">
        <v>153</v>
      </c>
      <c r="BC287" s="454"/>
      <c r="BD287" s="29"/>
      <c r="BE287" s="29"/>
    </row>
    <row r="288" spans="1:57" x14ac:dyDescent="0.2">
      <c r="A288" s="371"/>
      <c r="B288" s="371"/>
      <c r="C288" s="371"/>
      <c r="D288" s="244" t="s">
        <v>154</v>
      </c>
      <c r="E288" s="236"/>
      <c r="F288" s="236"/>
      <c r="G288" s="236"/>
      <c r="H288" s="236"/>
      <c r="I288" s="50"/>
      <c r="J288" s="50"/>
      <c r="K288" s="50"/>
      <c r="L288" s="50"/>
      <c r="M288" s="51"/>
      <c r="N288" s="51"/>
      <c r="O288" s="51"/>
      <c r="P288" s="51"/>
      <c r="Q288" s="51"/>
      <c r="R288" s="51"/>
      <c r="S288" s="51"/>
      <c r="T288" s="51"/>
      <c r="U288" s="277"/>
      <c r="V288" s="277"/>
      <c r="W288" s="277"/>
      <c r="X288" s="277"/>
      <c r="Y288" s="51"/>
      <c r="Z288" s="51"/>
      <c r="AA288" s="51"/>
      <c r="AB288" s="51"/>
      <c r="AC288" s="277"/>
      <c r="AD288" s="277"/>
      <c r="AE288" s="277"/>
      <c r="AF288" s="277"/>
      <c r="AG288" s="277"/>
      <c r="AH288" s="277"/>
      <c r="AI288" s="277"/>
      <c r="AJ288" s="277"/>
      <c r="AK288" s="277"/>
      <c r="AL288" s="277"/>
      <c r="AM288" s="277"/>
      <c r="AN288" s="277"/>
      <c r="AO288" s="50"/>
      <c r="AP288" s="50"/>
      <c r="AQ288" s="50"/>
      <c r="AR288" s="50"/>
      <c r="AS288" s="50"/>
      <c r="AT288" s="50"/>
      <c r="AU288" s="50"/>
      <c r="AV288" s="50"/>
      <c r="AW288" s="50"/>
      <c r="AX288" s="50"/>
      <c r="AY288" s="50"/>
      <c r="AZ288" s="50"/>
      <c r="BA288" s="234"/>
      <c r="BB288" s="453"/>
      <c r="BC288" s="454"/>
      <c r="BD288" s="29"/>
      <c r="BE288" s="29"/>
    </row>
    <row r="289" spans="1:57" x14ac:dyDescent="0.2">
      <c r="A289" s="370" t="s">
        <v>2948</v>
      </c>
      <c r="B289" s="370">
        <v>30</v>
      </c>
      <c r="C289" s="366">
        <v>230414773</v>
      </c>
      <c r="D289" s="244" t="s">
        <v>151</v>
      </c>
      <c r="E289" s="236"/>
      <c r="F289" s="236"/>
      <c r="G289" s="236"/>
      <c r="H289" s="236"/>
      <c r="I289" s="50"/>
      <c r="J289" s="50"/>
      <c r="K289" s="50"/>
      <c r="L289" s="50"/>
      <c r="M289" s="56"/>
      <c r="N289" s="51"/>
      <c r="O289" s="51"/>
      <c r="P289" s="51"/>
      <c r="Q289" s="51"/>
      <c r="R289" s="51"/>
      <c r="S289" s="51"/>
      <c r="T289" s="51"/>
      <c r="U289" s="277"/>
      <c r="V289" s="277"/>
      <c r="W289" s="277"/>
      <c r="X289" s="277"/>
      <c r="Y289" s="56" t="s">
        <v>2943</v>
      </c>
      <c r="Z289" s="51"/>
      <c r="AA289" s="51"/>
      <c r="AB289" s="51"/>
      <c r="AC289" s="277"/>
      <c r="AD289" s="277"/>
      <c r="AE289" s="277"/>
      <c r="AF289" s="277"/>
      <c r="AG289" s="277"/>
      <c r="AH289" s="277"/>
      <c r="AI289" s="277"/>
      <c r="AJ289" s="277"/>
      <c r="AK289" s="277"/>
      <c r="AL289" s="277"/>
      <c r="AM289" s="277"/>
      <c r="AN289" s="277"/>
      <c r="AO289" s="50"/>
      <c r="AP289" s="50"/>
      <c r="AQ289" s="50"/>
      <c r="AR289" s="50"/>
      <c r="AS289" s="50"/>
      <c r="AT289" s="50"/>
      <c r="AU289" s="50"/>
      <c r="AV289" s="50"/>
      <c r="AW289" s="50"/>
      <c r="AX289" s="50"/>
      <c r="AY289" s="50"/>
      <c r="AZ289" s="50"/>
      <c r="BA289" s="234">
        <v>1</v>
      </c>
      <c r="BB289" s="453" t="s">
        <v>153</v>
      </c>
      <c r="BC289" s="454"/>
      <c r="BD289" s="29"/>
      <c r="BE289" s="29"/>
    </row>
    <row r="290" spans="1:57" x14ac:dyDescent="0.2">
      <c r="A290" s="371"/>
      <c r="B290" s="371"/>
      <c r="C290" s="366"/>
      <c r="D290" s="244" t="s">
        <v>154</v>
      </c>
      <c r="E290" s="236"/>
      <c r="F290" s="236"/>
      <c r="G290" s="236"/>
      <c r="H290" s="236"/>
      <c r="I290" s="50"/>
      <c r="J290" s="50"/>
      <c r="K290" s="50"/>
      <c r="L290" s="50"/>
      <c r="M290" s="51"/>
      <c r="N290" s="51"/>
      <c r="O290" s="51"/>
      <c r="P290" s="51"/>
      <c r="Q290" s="51"/>
      <c r="R290" s="51"/>
      <c r="S290" s="51"/>
      <c r="T290" s="51"/>
      <c r="U290" s="277"/>
      <c r="V290" s="277"/>
      <c r="W290" s="277"/>
      <c r="X290" s="277"/>
      <c r="Y290" s="51"/>
      <c r="Z290" s="51"/>
      <c r="AA290" s="51"/>
      <c r="AB290" s="51"/>
      <c r="AC290" s="277"/>
      <c r="AD290" s="277"/>
      <c r="AE290" s="277"/>
      <c r="AF290" s="277"/>
      <c r="AG290" s="277"/>
      <c r="AH290" s="277"/>
      <c r="AI290" s="277"/>
      <c r="AJ290" s="277"/>
      <c r="AK290" s="277"/>
      <c r="AL290" s="277"/>
      <c r="AM290" s="277"/>
      <c r="AN290" s="277"/>
      <c r="AO290" s="50"/>
      <c r="AP290" s="50"/>
      <c r="AQ290" s="50"/>
      <c r="AR290" s="50"/>
      <c r="AS290" s="50"/>
      <c r="AT290" s="50"/>
      <c r="AU290" s="50"/>
      <c r="AV290" s="50"/>
      <c r="AW290" s="50"/>
      <c r="AX290" s="50"/>
      <c r="AY290" s="50"/>
      <c r="AZ290" s="50"/>
      <c r="BA290" s="234"/>
      <c r="BB290" s="453"/>
      <c r="BC290" s="454"/>
      <c r="BD290" s="29"/>
      <c r="BE290" s="29"/>
    </row>
    <row r="291" spans="1:57" x14ac:dyDescent="0.2">
      <c r="A291" s="366" t="s">
        <v>2949</v>
      </c>
      <c r="B291" s="391" t="s">
        <v>2950</v>
      </c>
      <c r="C291" s="366">
        <v>230414773</v>
      </c>
      <c r="D291" s="244" t="s">
        <v>151</v>
      </c>
      <c r="E291" s="236"/>
      <c r="F291" s="236"/>
      <c r="G291" s="236"/>
      <c r="H291" s="236"/>
      <c r="I291" s="50"/>
      <c r="J291" s="50"/>
      <c r="K291" s="50"/>
      <c r="L291" s="50"/>
      <c r="M291" s="51"/>
      <c r="N291" s="51"/>
      <c r="O291" s="51"/>
      <c r="P291" s="51"/>
      <c r="Q291" s="51"/>
      <c r="R291" s="51"/>
      <c r="S291" s="51"/>
      <c r="T291" s="51"/>
      <c r="U291" s="277"/>
      <c r="V291" s="277"/>
      <c r="W291" s="298"/>
      <c r="X291" s="277"/>
      <c r="Y291" s="51"/>
      <c r="Z291" s="51"/>
      <c r="AA291" s="51"/>
      <c r="AB291" s="51"/>
      <c r="AC291" s="277"/>
      <c r="AD291" s="277"/>
      <c r="AE291" s="277"/>
      <c r="AF291" s="277"/>
      <c r="AG291" s="277"/>
      <c r="AH291" s="298" t="s">
        <v>2943</v>
      </c>
      <c r="AI291" s="277"/>
      <c r="AJ291" s="277"/>
      <c r="AK291" s="277"/>
      <c r="AL291" s="277"/>
      <c r="AM291" s="277"/>
      <c r="AN291" s="277"/>
      <c r="AO291" s="50"/>
      <c r="AP291" s="50"/>
      <c r="AQ291" s="50"/>
      <c r="AR291" s="50"/>
      <c r="AS291" s="50"/>
      <c r="AT291" s="50"/>
      <c r="AU291" s="50"/>
      <c r="AV291" s="50"/>
      <c r="AW291" s="50"/>
      <c r="AX291" s="50"/>
      <c r="AY291" s="50"/>
      <c r="AZ291" s="50"/>
      <c r="BA291" s="234">
        <v>1</v>
      </c>
      <c r="BB291" s="453" t="s">
        <v>153</v>
      </c>
      <c r="BC291" s="454"/>
      <c r="BD291" s="29"/>
      <c r="BE291" s="29"/>
    </row>
    <row r="292" spans="1:57" x14ac:dyDescent="0.2">
      <c r="A292" s="366"/>
      <c r="B292" s="392"/>
      <c r="C292" s="366"/>
      <c r="D292" s="244" t="s">
        <v>154</v>
      </c>
      <c r="E292" s="236"/>
      <c r="F292" s="236"/>
      <c r="G292" s="236"/>
      <c r="H292" s="236"/>
      <c r="I292" s="50"/>
      <c r="J292" s="50"/>
      <c r="K292" s="50"/>
      <c r="L292" s="50"/>
      <c r="M292" s="51"/>
      <c r="N292" s="51"/>
      <c r="O292" s="51"/>
      <c r="P292" s="51"/>
      <c r="Q292" s="51"/>
      <c r="R292" s="51"/>
      <c r="S292" s="51"/>
      <c r="T292" s="51"/>
      <c r="U292" s="277"/>
      <c r="V292" s="277"/>
      <c r="W292" s="277"/>
      <c r="X292" s="277"/>
      <c r="Y292" s="51"/>
      <c r="Z292" s="51"/>
      <c r="AA292" s="51"/>
      <c r="AB292" s="51"/>
      <c r="AC292" s="277"/>
      <c r="AD292" s="277"/>
      <c r="AE292" s="277"/>
      <c r="AF292" s="277"/>
      <c r="AG292" s="277"/>
      <c r="AH292" s="277"/>
      <c r="AI292" s="277"/>
      <c r="AJ292" s="277"/>
      <c r="AK292" s="277"/>
      <c r="AL292" s="277"/>
      <c r="AM292" s="277"/>
      <c r="AN292" s="277"/>
      <c r="AO292" s="50"/>
      <c r="AP292" s="50"/>
      <c r="AQ292" s="50"/>
      <c r="AR292" s="50"/>
      <c r="AS292" s="50"/>
      <c r="AT292" s="50"/>
      <c r="AU292" s="50"/>
      <c r="AV292" s="50"/>
      <c r="AW292" s="50"/>
      <c r="AX292" s="50"/>
      <c r="AY292" s="50"/>
      <c r="AZ292" s="50"/>
      <c r="BA292" s="234"/>
      <c r="BB292" s="453"/>
      <c r="BC292" s="454"/>
      <c r="BD292" s="29"/>
      <c r="BE292" s="29"/>
    </row>
    <row r="293" spans="1:57" x14ac:dyDescent="0.2">
      <c r="A293" s="391" t="s">
        <v>2951</v>
      </c>
      <c r="B293" s="391">
        <v>37</v>
      </c>
      <c r="C293" s="366">
        <v>230414773</v>
      </c>
      <c r="D293" s="244" t="s">
        <v>151</v>
      </c>
      <c r="E293" s="236"/>
      <c r="F293" s="236"/>
      <c r="G293" s="236"/>
      <c r="H293" s="236"/>
      <c r="I293" s="50"/>
      <c r="J293" s="50"/>
      <c r="K293" s="50"/>
      <c r="L293" s="50"/>
      <c r="M293" s="56" t="s">
        <v>2938</v>
      </c>
      <c r="N293" s="51"/>
      <c r="O293" s="51"/>
      <c r="P293" s="51"/>
      <c r="Q293" s="51"/>
      <c r="R293" s="51"/>
      <c r="S293" s="51"/>
      <c r="T293" s="51"/>
      <c r="U293" s="277"/>
      <c r="V293" s="277"/>
      <c r="W293" s="277"/>
      <c r="X293" s="277"/>
      <c r="Y293" s="51"/>
      <c r="Z293" s="51"/>
      <c r="AA293" s="51"/>
      <c r="AB293" s="51"/>
      <c r="AC293" s="277"/>
      <c r="AD293" s="277"/>
      <c r="AE293" s="277"/>
      <c r="AF293" s="277"/>
      <c r="AG293" s="277"/>
      <c r="AH293" s="277"/>
      <c r="AI293" s="277"/>
      <c r="AJ293" s="277"/>
      <c r="AK293" s="277"/>
      <c r="AL293" s="277"/>
      <c r="AM293" s="277"/>
      <c r="AN293" s="277"/>
      <c r="AO293" s="50"/>
      <c r="AP293" s="50"/>
      <c r="AQ293" s="50"/>
      <c r="AR293" s="50"/>
      <c r="AS293" s="50"/>
      <c r="AT293" s="50"/>
      <c r="AU293" s="50"/>
      <c r="AV293" s="50"/>
      <c r="AW293" s="50"/>
      <c r="AX293" s="50"/>
      <c r="AY293" s="50"/>
      <c r="AZ293" s="50"/>
      <c r="BA293" s="234">
        <v>1</v>
      </c>
      <c r="BB293" s="453" t="s">
        <v>153</v>
      </c>
      <c r="BC293" s="454"/>
      <c r="BD293" s="29"/>
      <c r="BE293" s="29"/>
    </row>
    <row r="294" spans="1:57" x14ac:dyDescent="0.2">
      <c r="A294" s="392"/>
      <c r="B294" s="392"/>
      <c r="C294" s="366"/>
      <c r="D294" s="244" t="s">
        <v>154</v>
      </c>
      <c r="E294" s="236"/>
      <c r="F294" s="236"/>
      <c r="G294" s="236"/>
      <c r="H294" s="236"/>
      <c r="I294" s="50"/>
      <c r="J294" s="50"/>
      <c r="K294" s="50"/>
      <c r="L294" s="50"/>
      <c r="M294" s="51"/>
      <c r="N294" s="51"/>
      <c r="O294" s="51"/>
      <c r="P294" s="51"/>
      <c r="Q294" s="51"/>
      <c r="R294" s="51"/>
      <c r="S294" s="51"/>
      <c r="T294" s="51"/>
      <c r="U294" s="277"/>
      <c r="V294" s="277"/>
      <c r="W294" s="277"/>
      <c r="X294" s="277"/>
      <c r="Y294" s="51"/>
      <c r="Z294" s="51"/>
      <c r="AA294" s="51"/>
      <c r="AB294" s="51"/>
      <c r="AC294" s="277"/>
      <c r="AD294" s="277"/>
      <c r="AE294" s="277"/>
      <c r="AF294" s="277"/>
      <c r="AG294" s="277"/>
      <c r="AH294" s="277"/>
      <c r="AI294" s="277"/>
      <c r="AJ294" s="277"/>
      <c r="AK294" s="277"/>
      <c r="AL294" s="277"/>
      <c r="AM294" s="277"/>
      <c r="AN294" s="277"/>
      <c r="AO294" s="50"/>
      <c r="AP294" s="50"/>
      <c r="AQ294" s="50"/>
      <c r="AR294" s="50"/>
      <c r="AS294" s="50"/>
      <c r="AT294" s="50"/>
      <c r="AU294" s="50"/>
      <c r="AV294" s="50"/>
      <c r="AW294" s="50"/>
      <c r="AX294" s="50"/>
      <c r="AY294" s="50"/>
      <c r="AZ294" s="50"/>
      <c r="BA294" s="234"/>
      <c r="BB294" s="453"/>
      <c r="BC294" s="454"/>
      <c r="BD294" s="29"/>
      <c r="BE294" s="29"/>
    </row>
    <row r="295" spans="1:57" x14ac:dyDescent="0.2">
      <c r="A295" s="455" t="s">
        <v>2952</v>
      </c>
      <c r="B295" s="456"/>
      <c r="C295" s="457"/>
      <c r="D295" s="300"/>
      <c r="E295" s="277"/>
      <c r="F295" s="277"/>
      <c r="G295" s="277"/>
      <c r="H295" s="277"/>
      <c r="I295" s="277"/>
      <c r="J295" s="277"/>
      <c r="K295" s="277"/>
      <c r="L295" s="277"/>
      <c r="M295" s="277"/>
      <c r="N295" s="277"/>
      <c r="O295" s="277"/>
      <c r="P295" s="277"/>
      <c r="Q295" s="277"/>
      <c r="R295" s="277"/>
      <c r="S295" s="277"/>
      <c r="T295" s="277"/>
      <c r="U295" s="277"/>
      <c r="V295" s="277"/>
      <c r="W295" s="277"/>
      <c r="X295" s="277"/>
      <c r="Y295" s="277"/>
      <c r="Z295" s="277"/>
      <c r="AA295" s="277"/>
      <c r="AB295" s="277"/>
      <c r="AC295" s="277"/>
      <c r="AD295" s="277"/>
      <c r="AE295" s="277"/>
      <c r="AF295" s="277"/>
      <c r="AG295" s="277"/>
      <c r="AH295" s="277"/>
      <c r="AI295" s="277"/>
      <c r="AJ295" s="277"/>
      <c r="AK295" s="277"/>
      <c r="AL295" s="277"/>
      <c r="AM295" s="277"/>
      <c r="AN295" s="277"/>
      <c r="AO295" s="277"/>
      <c r="AP295" s="277"/>
      <c r="AQ295" s="277"/>
      <c r="AR295" s="277"/>
      <c r="AS295" s="277"/>
      <c r="AT295" s="277"/>
      <c r="AU295" s="277"/>
      <c r="AV295" s="277"/>
      <c r="AW295" s="277"/>
      <c r="AX295" s="277"/>
      <c r="AY295" s="277"/>
      <c r="AZ295" s="277"/>
      <c r="BA295" s="293"/>
      <c r="BB295" s="461"/>
      <c r="BC295" s="462"/>
      <c r="BD295" s="284"/>
      <c r="BE295" s="284"/>
    </row>
    <row r="296" spans="1:57" x14ac:dyDescent="0.2">
      <c r="A296" s="458"/>
      <c r="B296" s="459"/>
      <c r="C296" s="460"/>
      <c r="D296" s="300"/>
      <c r="E296" s="277"/>
      <c r="F296" s="277"/>
      <c r="G296" s="277"/>
      <c r="H296" s="277"/>
      <c r="I296" s="277"/>
      <c r="J296" s="277"/>
      <c r="K296" s="277"/>
      <c r="L296" s="277"/>
      <c r="M296" s="277"/>
      <c r="N296" s="277"/>
      <c r="O296" s="277"/>
      <c r="P296" s="277"/>
      <c r="Q296" s="277"/>
      <c r="R296" s="277"/>
      <c r="S296" s="277"/>
      <c r="T296" s="277"/>
      <c r="U296" s="277"/>
      <c r="V296" s="277"/>
      <c r="W296" s="277"/>
      <c r="X296" s="277"/>
      <c r="Y296" s="277"/>
      <c r="Z296" s="277"/>
      <c r="AA296" s="277"/>
      <c r="AB296" s="277"/>
      <c r="AC296" s="277"/>
      <c r="AD296" s="277"/>
      <c r="AE296" s="277"/>
      <c r="AF296" s="277"/>
      <c r="AG296" s="277"/>
      <c r="AH296" s="277"/>
      <c r="AI296" s="277"/>
      <c r="AJ296" s="277"/>
      <c r="AK296" s="277"/>
      <c r="AL296" s="277"/>
      <c r="AM296" s="277"/>
      <c r="AN296" s="277"/>
      <c r="AO296" s="277"/>
      <c r="AP296" s="277"/>
      <c r="AQ296" s="277"/>
      <c r="AR296" s="277"/>
      <c r="AS296" s="277"/>
      <c r="AT296" s="277"/>
      <c r="AU296" s="277"/>
      <c r="AV296" s="277"/>
      <c r="AW296" s="277"/>
      <c r="AX296" s="277"/>
      <c r="AY296" s="277"/>
      <c r="AZ296" s="277"/>
      <c r="BA296" s="293"/>
      <c r="BB296" s="461"/>
      <c r="BC296" s="462"/>
      <c r="BD296" s="284"/>
      <c r="BE296" s="284"/>
    </row>
    <row r="297" spans="1:57" x14ac:dyDescent="0.2">
      <c r="A297" s="366" t="s">
        <v>2953</v>
      </c>
      <c r="B297" s="366">
        <v>1</v>
      </c>
      <c r="C297" s="366">
        <v>230414643</v>
      </c>
      <c r="D297" s="244" t="s">
        <v>151</v>
      </c>
      <c r="E297" s="236"/>
      <c r="F297" s="236"/>
      <c r="G297" s="236"/>
      <c r="H297" s="236"/>
      <c r="I297" s="50"/>
      <c r="J297" s="50"/>
      <c r="K297" s="50"/>
      <c r="L297" s="50"/>
      <c r="M297" s="51"/>
      <c r="N297" s="51"/>
      <c r="O297" s="51"/>
      <c r="P297" s="51"/>
      <c r="Q297" s="51"/>
      <c r="R297" s="51"/>
      <c r="S297" s="51"/>
      <c r="T297" s="51"/>
      <c r="U297" s="298" t="s">
        <v>2943</v>
      </c>
      <c r="V297" s="277"/>
      <c r="W297" s="277"/>
      <c r="X297" s="277"/>
      <c r="Y297" s="51"/>
      <c r="Z297" s="51"/>
      <c r="AA297" s="51"/>
      <c r="AB297" s="51"/>
      <c r="AC297" s="298"/>
      <c r="AD297" s="277"/>
      <c r="AE297" s="277"/>
      <c r="AF297" s="277"/>
      <c r="AG297" s="277"/>
      <c r="AH297" s="277"/>
      <c r="AI297" s="277"/>
      <c r="AJ297" s="277"/>
      <c r="AK297" s="277"/>
      <c r="AL297" s="277"/>
      <c r="AM297" s="277"/>
      <c r="AN297" s="277"/>
      <c r="AO297" s="50"/>
      <c r="AP297" s="50"/>
      <c r="AQ297" s="50"/>
      <c r="AR297" s="50"/>
      <c r="AS297" s="50"/>
      <c r="AT297" s="50"/>
      <c r="AU297" s="50"/>
      <c r="AV297" s="50"/>
      <c r="AW297" s="50"/>
      <c r="AX297" s="50"/>
      <c r="AY297" s="50"/>
      <c r="AZ297" s="50"/>
      <c r="BA297" s="234">
        <v>1</v>
      </c>
      <c r="BB297" s="453" t="s">
        <v>153</v>
      </c>
      <c r="BC297" s="454"/>
      <c r="BD297" s="29"/>
      <c r="BE297" s="29"/>
    </row>
    <row r="298" spans="1:57" x14ac:dyDescent="0.2">
      <c r="A298" s="366"/>
      <c r="B298" s="366"/>
      <c r="C298" s="366"/>
      <c r="D298" s="244" t="s">
        <v>154</v>
      </c>
      <c r="E298" s="236"/>
      <c r="F298" s="236"/>
      <c r="G298" s="236"/>
      <c r="H298" s="236"/>
      <c r="I298" s="50"/>
      <c r="J298" s="50"/>
      <c r="K298" s="50"/>
      <c r="L298" s="50"/>
      <c r="M298" s="51"/>
      <c r="N298" s="51"/>
      <c r="O298" s="51"/>
      <c r="P298" s="51"/>
      <c r="Q298" s="51"/>
      <c r="R298" s="51"/>
      <c r="S298" s="51"/>
      <c r="T298" s="51"/>
      <c r="U298" s="277"/>
      <c r="V298" s="277"/>
      <c r="W298" s="277"/>
      <c r="X298" s="277"/>
      <c r="Y298" s="51"/>
      <c r="Z298" s="51"/>
      <c r="AA298" s="51"/>
      <c r="AB298" s="51"/>
      <c r="AC298" s="277"/>
      <c r="AD298" s="277"/>
      <c r="AE298" s="277"/>
      <c r="AF298" s="277"/>
      <c r="AG298" s="277"/>
      <c r="AH298" s="277"/>
      <c r="AI298" s="277"/>
      <c r="AJ298" s="277"/>
      <c r="AK298" s="277"/>
      <c r="AL298" s="277"/>
      <c r="AM298" s="277"/>
      <c r="AN298" s="277"/>
      <c r="AO298" s="50"/>
      <c r="AP298" s="50"/>
      <c r="AQ298" s="50"/>
      <c r="AR298" s="50"/>
      <c r="AS298" s="50"/>
      <c r="AT298" s="50"/>
      <c r="AU298" s="50"/>
      <c r="AV298" s="50"/>
      <c r="AW298" s="50"/>
      <c r="AX298" s="50"/>
      <c r="AY298" s="50"/>
      <c r="AZ298" s="50"/>
      <c r="BA298" s="234"/>
      <c r="BB298" s="453"/>
      <c r="BC298" s="454"/>
      <c r="BD298" s="29"/>
      <c r="BE298" s="29"/>
    </row>
    <row r="299" spans="1:57" x14ac:dyDescent="0.2">
      <c r="A299" s="370" t="s">
        <v>2954</v>
      </c>
      <c r="B299" s="370">
        <v>5</v>
      </c>
      <c r="C299" s="366">
        <v>230414643</v>
      </c>
      <c r="D299" s="244" t="s">
        <v>151</v>
      </c>
      <c r="E299" s="236"/>
      <c r="F299" s="236"/>
      <c r="G299" s="236"/>
      <c r="H299" s="236"/>
      <c r="I299" s="50"/>
      <c r="J299" s="50"/>
      <c r="K299" s="50"/>
      <c r="L299" s="50"/>
      <c r="M299" s="51"/>
      <c r="N299" s="51"/>
      <c r="O299" s="51"/>
      <c r="P299" s="51"/>
      <c r="Q299" s="51"/>
      <c r="R299" s="51"/>
      <c r="S299" s="51"/>
      <c r="T299" s="51"/>
      <c r="U299" s="277"/>
      <c r="V299" s="277"/>
      <c r="W299" s="277"/>
      <c r="X299" s="277"/>
      <c r="Y299" s="51"/>
      <c r="Z299" s="51"/>
      <c r="AA299" s="51"/>
      <c r="AB299" s="51"/>
      <c r="AC299" s="277"/>
      <c r="AD299" s="298" t="s">
        <v>2943</v>
      </c>
      <c r="AE299" s="277"/>
      <c r="AF299" s="284"/>
      <c r="AG299" s="277"/>
      <c r="AH299" s="277"/>
      <c r="AI299" s="277"/>
      <c r="AJ299" s="277"/>
      <c r="AK299" s="277"/>
      <c r="AL299" s="277"/>
      <c r="AM299" s="277"/>
      <c r="AN299" s="277"/>
      <c r="AO299" s="50"/>
      <c r="AP299" s="50"/>
      <c r="AQ299" s="50"/>
      <c r="AR299" s="50"/>
      <c r="AS299" s="50"/>
      <c r="AT299" s="50"/>
      <c r="AU299" s="50"/>
      <c r="AV299" s="50"/>
      <c r="AW299" s="50"/>
      <c r="AX299" s="50"/>
      <c r="AY299" s="50"/>
      <c r="AZ299" s="50"/>
      <c r="BA299" s="234">
        <v>1</v>
      </c>
      <c r="BB299" s="453" t="s">
        <v>153</v>
      </c>
      <c r="BC299" s="454"/>
      <c r="BD299" s="29"/>
      <c r="BE299" s="29"/>
    </row>
    <row r="300" spans="1:57" x14ac:dyDescent="0.2">
      <c r="A300" s="371"/>
      <c r="B300" s="371"/>
      <c r="C300" s="366"/>
      <c r="D300" s="244" t="s">
        <v>154</v>
      </c>
      <c r="E300" s="236"/>
      <c r="F300" s="236"/>
      <c r="G300" s="236"/>
      <c r="H300" s="236"/>
      <c r="I300" s="50"/>
      <c r="J300" s="50"/>
      <c r="K300" s="50"/>
      <c r="L300" s="50"/>
      <c r="M300" s="51"/>
      <c r="N300" s="51"/>
      <c r="O300" s="51"/>
      <c r="P300" s="51"/>
      <c r="Q300" s="51"/>
      <c r="R300" s="51"/>
      <c r="S300" s="51"/>
      <c r="T300" s="51"/>
      <c r="U300" s="277"/>
      <c r="V300" s="277"/>
      <c r="W300" s="277"/>
      <c r="X300" s="277"/>
      <c r="Y300" s="51"/>
      <c r="Z300" s="51"/>
      <c r="AA300" s="51"/>
      <c r="AB300" s="51"/>
      <c r="AC300" s="277"/>
      <c r="AD300" s="277"/>
      <c r="AE300" s="277"/>
      <c r="AF300" s="277"/>
      <c r="AG300" s="277"/>
      <c r="AH300" s="277"/>
      <c r="AI300" s="277"/>
      <c r="AJ300" s="277"/>
      <c r="AK300" s="277"/>
      <c r="AL300" s="277"/>
      <c r="AM300" s="277"/>
      <c r="AN300" s="277"/>
      <c r="AO300" s="50"/>
      <c r="AP300" s="50"/>
      <c r="AQ300" s="50"/>
      <c r="AR300" s="50"/>
      <c r="AS300" s="50"/>
      <c r="AT300" s="50"/>
      <c r="AU300" s="50"/>
      <c r="AV300" s="50"/>
      <c r="AW300" s="50"/>
      <c r="AX300" s="50"/>
      <c r="AY300" s="50"/>
      <c r="AZ300" s="50"/>
      <c r="BA300" s="234"/>
      <c r="BB300" s="301"/>
      <c r="BC300" s="302"/>
      <c r="BD300" s="29"/>
      <c r="BE300" s="29"/>
    </row>
    <row r="301" spans="1:57" x14ac:dyDescent="0.2">
      <c r="A301" s="370" t="s">
        <v>2955</v>
      </c>
      <c r="B301" s="370">
        <v>6</v>
      </c>
      <c r="C301" s="366">
        <v>230414643</v>
      </c>
      <c r="D301" s="244" t="s">
        <v>151</v>
      </c>
      <c r="E301" s="236"/>
      <c r="F301" s="236"/>
      <c r="G301" s="236"/>
      <c r="H301" s="236"/>
      <c r="I301" s="50"/>
      <c r="J301" s="50"/>
      <c r="K301" s="50"/>
      <c r="L301" s="50"/>
      <c r="M301" s="51"/>
      <c r="N301" s="51"/>
      <c r="O301" s="51"/>
      <c r="P301" s="51"/>
      <c r="Q301" s="51"/>
      <c r="R301" s="51"/>
      <c r="S301" s="51"/>
      <c r="T301" s="51"/>
      <c r="U301" s="298" t="s">
        <v>2943</v>
      </c>
      <c r="V301" s="277"/>
      <c r="W301" s="277"/>
      <c r="X301" s="277"/>
      <c r="Y301" s="51"/>
      <c r="Z301" s="51"/>
      <c r="AA301" s="51"/>
      <c r="AB301" s="51"/>
      <c r="AC301" s="298"/>
      <c r="AD301" s="277"/>
      <c r="AE301" s="277"/>
      <c r="AF301" s="277"/>
      <c r="AG301" s="277"/>
      <c r="AH301" s="277"/>
      <c r="AI301" s="277"/>
      <c r="AJ301" s="277"/>
      <c r="AK301" s="277"/>
      <c r="AL301" s="277"/>
      <c r="AM301" s="277"/>
      <c r="AN301" s="277"/>
      <c r="AO301" s="50"/>
      <c r="AP301" s="50"/>
      <c r="AQ301" s="50"/>
      <c r="AR301" s="50"/>
      <c r="AS301" s="50"/>
      <c r="AT301" s="50"/>
      <c r="AU301" s="50"/>
      <c r="AV301" s="50"/>
      <c r="AW301" s="50"/>
      <c r="AX301" s="50"/>
      <c r="AY301" s="50"/>
      <c r="AZ301" s="50"/>
      <c r="BA301" s="234">
        <v>1</v>
      </c>
      <c r="BB301" s="453" t="s">
        <v>153</v>
      </c>
      <c r="BC301" s="454"/>
      <c r="BD301" s="29"/>
      <c r="BE301" s="29"/>
    </row>
    <row r="302" spans="1:57" x14ac:dyDescent="0.2">
      <c r="A302" s="371"/>
      <c r="B302" s="371"/>
      <c r="C302" s="366"/>
      <c r="D302" s="244" t="s">
        <v>154</v>
      </c>
      <c r="E302" s="236"/>
      <c r="F302" s="236"/>
      <c r="G302" s="236"/>
      <c r="H302" s="236"/>
      <c r="I302" s="50"/>
      <c r="J302" s="50"/>
      <c r="K302" s="50"/>
      <c r="L302" s="50"/>
      <c r="M302" s="51"/>
      <c r="N302" s="51"/>
      <c r="O302" s="51"/>
      <c r="P302" s="51"/>
      <c r="Q302" s="51"/>
      <c r="R302" s="51"/>
      <c r="S302" s="51"/>
      <c r="T302" s="51"/>
      <c r="U302" s="277"/>
      <c r="V302" s="277"/>
      <c r="W302" s="277"/>
      <c r="X302" s="277"/>
      <c r="Y302" s="51"/>
      <c r="Z302" s="51"/>
      <c r="AA302" s="51"/>
      <c r="AB302" s="51"/>
      <c r="AC302" s="277"/>
      <c r="AD302" s="277"/>
      <c r="AE302" s="277"/>
      <c r="AF302" s="277"/>
      <c r="AG302" s="277"/>
      <c r="AH302" s="277"/>
      <c r="AI302" s="277"/>
      <c r="AJ302" s="277"/>
      <c r="AK302" s="277"/>
      <c r="AL302" s="277"/>
      <c r="AM302" s="277"/>
      <c r="AN302" s="277"/>
      <c r="AO302" s="50"/>
      <c r="AP302" s="50"/>
      <c r="AQ302" s="50"/>
      <c r="AR302" s="50"/>
      <c r="AS302" s="50"/>
      <c r="AT302" s="50"/>
      <c r="AU302" s="50"/>
      <c r="AV302" s="50"/>
      <c r="AW302" s="50"/>
      <c r="AX302" s="50"/>
      <c r="AY302" s="50"/>
      <c r="AZ302" s="50"/>
      <c r="BA302" s="234"/>
      <c r="BB302" s="453"/>
      <c r="BC302" s="454"/>
      <c r="BD302" s="29"/>
      <c r="BE302" s="29"/>
    </row>
    <row r="303" spans="1:57" x14ac:dyDescent="0.2">
      <c r="A303" s="370" t="s">
        <v>2911</v>
      </c>
      <c r="B303" s="370">
        <v>9</v>
      </c>
      <c r="C303" s="366">
        <v>230414643</v>
      </c>
      <c r="D303" s="244" t="s">
        <v>151</v>
      </c>
      <c r="E303" s="236"/>
      <c r="F303" s="236"/>
      <c r="G303" s="236"/>
      <c r="H303" s="236"/>
      <c r="I303" s="50"/>
      <c r="J303" s="50"/>
      <c r="K303" s="50"/>
      <c r="L303" s="50"/>
      <c r="M303" s="51"/>
      <c r="N303" s="51"/>
      <c r="O303" s="51"/>
      <c r="P303" s="51"/>
      <c r="Q303" s="51"/>
      <c r="R303" s="51"/>
      <c r="S303" s="51"/>
      <c r="T303" s="51"/>
      <c r="U303" s="277"/>
      <c r="V303" s="277"/>
      <c r="W303" s="277"/>
      <c r="X303" s="277"/>
      <c r="Y303" s="51"/>
      <c r="Z303" s="51"/>
      <c r="AA303" s="51"/>
      <c r="AB303" s="51"/>
      <c r="AC303" s="277"/>
      <c r="AD303" s="277"/>
      <c r="AE303" s="284"/>
      <c r="AF303" s="298" t="s">
        <v>2943</v>
      </c>
      <c r="AG303" s="277"/>
      <c r="AH303" s="277"/>
      <c r="AI303" s="277"/>
      <c r="AJ303" s="277"/>
      <c r="AK303" s="277"/>
      <c r="AL303" s="277"/>
      <c r="AM303" s="277"/>
      <c r="AN303" s="277"/>
      <c r="AO303" s="50"/>
      <c r="AP303" s="50"/>
      <c r="AQ303" s="50"/>
      <c r="AR303" s="50"/>
      <c r="AS303" s="50"/>
      <c r="AT303" s="50"/>
      <c r="AU303" s="50"/>
      <c r="AV303" s="50"/>
      <c r="AW303" s="50"/>
      <c r="AX303" s="50"/>
      <c r="AY303" s="50"/>
      <c r="AZ303" s="50"/>
      <c r="BA303" s="234">
        <v>1</v>
      </c>
      <c r="BB303" s="453" t="s">
        <v>153</v>
      </c>
      <c r="BC303" s="454"/>
      <c r="BD303" s="29"/>
      <c r="BE303" s="29"/>
    </row>
    <row r="304" spans="1:57" x14ac:dyDescent="0.2">
      <c r="A304" s="371"/>
      <c r="B304" s="371"/>
      <c r="C304" s="366"/>
      <c r="D304" s="244" t="s">
        <v>154</v>
      </c>
      <c r="E304" s="236"/>
      <c r="F304" s="236"/>
      <c r="G304" s="236"/>
      <c r="H304" s="236"/>
      <c r="I304" s="50"/>
      <c r="J304" s="50"/>
      <c r="K304" s="50"/>
      <c r="L304" s="50"/>
      <c r="M304" s="51"/>
      <c r="N304" s="51"/>
      <c r="O304" s="51"/>
      <c r="P304" s="51"/>
      <c r="Q304" s="51"/>
      <c r="R304" s="51"/>
      <c r="S304" s="51"/>
      <c r="T304" s="51"/>
      <c r="U304" s="277"/>
      <c r="V304" s="277"/>
      <c r="W304" s="277"/>
      <c r="X304" s="277"/>
      <c r="Y304" s="51"/>
      <c r="Z304" s="51"/>
      <c r="AA304" s="51"/>
      <c r="AB304" s="51"/>
      <c r="AC304" s="277"/>
      <c r="AD304" s="277"/>
      <c r="AE304" s="277"/>
      <c r="AF304" s="277"/>
      <c r="AG304" s="277"/>
      <c r="AH304" s="277"/>
      <c r="AI304" s="277"/>
      <c r="AJ304" s="277"/>
      <c r="AK304" s="277"/>
      <c r="AL304" s="277"/>
      <c r="AM304" s="277"/>
      <c r="AN304" s="277"/>
      <c r="AO304" s="50"/>
      <c r="AP304" s="50"/>
      <c r="AQ304" s="50"/>
      <c r="AR304" s="50"/>
      <c r="AS304" s="50"/>
      <c r="AT304" s="50"/>
      <c r="AU304" s="50"/>
      <c r="AV304" s="50"/>
      <c r="AW304" s="50"/>
      <c r="AX304" s="50"/>
      <c r="AY304" s="50"/>
      <c r="AZ304" s="50"/>
      <c r="BA304" s="234"/>
      <c r="BB304" s="301"/>
      <c r="BC304" s="302"/>
      <c r="BD304" s="29"/>
      <c r="BE304" s="29"/>
    </row>
    <row r="305" spans="1:57" x14ac:dyDescent="0.2">
      <c r="A305" s="370" t="s">
        <v>1560</v>
      </c>
      <c r="B305" s="370">
        <v>18</v>
      </c>
      <c r="C305" s="366">
        <v>230414643</v>
      </c>
      <c r="D305" s="248" t="s">
        <v>151</v>
      </c>
      <c r="E305" s="236"/>
      <c r="F305" s="236"/>
      <c r="G305" s="236"/>
      <c r="H305" s="236"/>
      <c r="I305" s="236"/>
      <c r="J305" s="236"/>
      <c r="K305" s="236"/>
      <c r="L305" s="236"/>
      <c r="M305" s="236"/>
      <c r="N305" s="236"/>
      <c r="O305" s="236"/>
      <c r="P305" s="236"/>
      <c r="Q305" s="51"/>
      <c r="R305" s="51"/>
      <c r="S305" s="51"/>
      <c r="T305" s="51"/>
      <c r="U305" s="298" t="s">
        <v>2943</v>
      </c>
      <c r="V305" s="277"/>
      <c r="W305" s="277"/>
      <c r="X305" s="277"/>
      <c r="Y305" s="236"/>
      <c r="Z305" s="236"/>
      <c r="AA305" s="236"/>
      <c r="AB305" s="236"/>
      <c r="AC305" s="298"/>
      <c r="AD305" s="277"/>
      <c r="AE305" s="277"/>
      <c r="AF305" s="277"/>
      <c r="AG305" s="277"/>
      <c r="AH305" s="277"/>
      <c r="AI305" s="277"/>
      <c r="AJ305" s="277"/>
      <c r="AK305" s="277"/>
      <c r="AL305" s="277"/>
      <c r="AM305" s="277"/>
      <c r="AN305" s="277"/>
      <c r="AO305" s="236"/>
      <c r="AP305" s="236"/>
      <c r="AQ305" s="236"/>
      <c r="AR305" s="236"/>
      <c r="AS305" s="236"/>
      <c r="AT305" s="236"/>
      <c r="AU305" s="236"/>
      <c r="AV305" s="236"/>
      <c r="AW305" s="236"/>
      <c r="AX305" s="236"/>
      <c r="AY305" s="236"/>
      <c r="AZ305" s="236"/>
      <c r="BA305" s="233">
        <v>1</v>
      </c>
      <c r="BB305" s="461" t="s">
        <v>153</v>
      </c>
      <c r="BC305" s="462"/>
      <c r="BD305" s="45"/>
      <c r="BE305" s="45"/>
    </row>
    <row r="306" spans="1:57" x14ac:dyDescent="0.2">
      <c r="A306" s="371"/>
      <c r="B306" s="371"/>
      <c r="C306" s="366"/>
      <c r="D306" s="244" t="s">
        <v>154</v>
      </c>
      <c r="E306" s="236"/>
      <c r="F306" s="236"/>
      <c r="G306" s="236"/>
      <c r="H306" s="236"/>
      <c r="I306" s="50"/>
      <c r="J306" s="50"/>
      <c r="K306" s="50"/>
      <c r="L306" s="50"/>
      <c r="M306" s="51"/>
      <c r="N306" s="51"/>
      <c r="O306" s="51"/>
      <c r="P306" s="51"/>
      <c r="Q306" s="51"/>
      <c r="R306" s="51"/>
      <c r="S306" s="51"/>
      <c r="T306" s="51"/>
      <c r="U306" s="277"/>
      <c r="V306" s="277"/>
      <c r="W306" s="277"/>
      <c r="X306" s="277"/>
      <c r="Y306" s="51"/>
      <c r="Z306" s="51"/>
      <c r="AA306" s="51"/>
      <c r="AB306" s="51"/>
      <c r="AC306" s="277"/>
      <c r="AD306" s="277"/>
      <c r="AE306" s="277"/>
      <c r="AF306" s="277"/>
      <c r="AG306" s="277"/>
      <c r="AH306" s="277"/>
      <c r="AI306" s="277"/>
      <c r="AJ306" s="277"/>
      <c r="AK306" s="277"/>
      <c r="AL306" s="277"/>
      <c r="AM306" s="277"/>
      <c r="AN306" s="277"/>
      <c r="AO306" s="50"/>
      <c r="AP306" s="50"/>
      <c r="AQ306" s="50"/>
      <c r="AR306" s="50"/>
      <c r="AS306" s="50"/>
      <c r="AT306" s="50"/>
      <c r="AU306" s="50"/>
      <c r="AV306" s="50"/>
      <c r="AW306" s="50"/>
      <c r="AX306" s="50"/>
      <c r="AY306" s="50"/>
      <c r="AZ306" s="50"/>
      <c r="BA306" s="234"/>
      <c r="BB306" s="453"/>
      <c r="BC306" s="454"/>
      <c r="BD306" s="29"/>
      <c r="BE306" s="29"/>
    </row>
    <row r="307" spans="1:57" x14ac:dyDescent="0.2">
      <c r="A307" s="370" t="s">
        <v>2956</v>
      </c>
      <c r="B307" s="370" t="s">
        <v>2957</v>
      </c>
      <c r="C307" s="366">
        <v>230414643</v>
      </c>
      <c r="D307" s="248" t="s">
        <v>151</v>
      </c>
      <c r="E307" s="236"/>
      <c r="F307" s="236"/>
      <c r="G307" s="236"/>
      <c r="H307" s="236"/>
      <c r="I307" s="236"/>
      <c r="J307" s="236"/>
      <c r="K307" s="236"/>
      <c r="L307" s="236"/>
      <c r="M307" s="236"/>
      <c r="N307" s="56" t="s">
        <v>2943</v>
      </c>
      <c r="O307" s="236"/>
      <c r="P307" s="236"/>
      <c r="Q307" s="56"/>
      <c r="R307" s="51"/>
      <c r="S307" s="51"/>
      <c r="T307" s="51"/>
      <c r="U307" s="277"/>
      <c r="V307" s="277"/>
      <c r="W307" s="277"/>
      <c r="X307" s="277"/>
      <c r="Y307" s="236"/>
      <c r="Z307" s="236"/>
      <c r="AA307" s="236"/>
      <c r="AB307" s="236"/>
      <c r="AC307" s="277"/>
      <c r="AD307" s="277"/>
      <c r="AE307" s="277"/>
      <c r="AF307" s="277"/>
      <c r="AG307" s="277"/>
      <c r="AH307" s="277"/>
      <c r="AI307" s="277"/>
      <c r="AJ307" s="277"/>
      <c r="AK307" s="277"/>
      <c r="AL307" s="277"/>
      <c r="AM307" s="277"/>
      <c r="AN307" s="277"/>
      <c r="AO307" s="236"/>
      <c r="AP307" s="236"/>
      <c r="AQ307" s="236"/>
      <c r="AR307" s="236"/>
      <c r="AS307" s="236"/>
      <c r="AT307" s="236"/>
      <c r="AU307" s="236"/>
      <c r="AV307" s="236"/>
      <c r="AW307" s="236"/>
      <c r="AX307" s="236"/>
      <c r="AY307" s="236"/>
      <c r="AZ307" s="236"/>
      <c r="BA307" s="233">
        <v>1</v>
      </c>
      <c r="BB307" s="461" t="s">
        <v>153</v>
      </c>
      <c r="BC307" s="462"/>
      <c r="BD307" s="45"/>
      <c r="BE307" s="45"/>
    </row>
    <row r="308" spans="1:57" x14ac:dyDescent="0.2">
      <c r="A308" s="371"/>
      <c r="B308" s="371"/>
      <c r="C308" s="366"/>
      <c r="D308" s="244" t="s">
        <v>154</v>
      </c>
      <c r="E308" s="236"/>
      <c r="F308" s="236"/>
      <c r="G308" s="236"/>
      <c r="H308" s="236"/>
      <c r="I308" s="50"/>
      <c r="J308" s="50"/>
      <c r="K308" s="50"/>
      <c r="L308" s="50"/>
      <c r="M308" s="51"/>
      <c r="N308" s="51"/>
      <c r="O308" s="51"/>
      <c r="P308" s="51"/>
      <c r="Q308" s="51"/>
      <c r="R308" s="51"/>
      <c r="S308" s="51"/>
      <c r="T308" s="51"/>
      <c r="U308" s="277"/>
      <c r="V308" s="277"/>
      <c r="W308" s="277"/>
      <c r="X308" s="277"/>
      <c r="Y308" s="51"/>
      <c r="Z308" s="51"/>
      <c r="AA308" s="51"/>
      <c r="AB308" s="51"/>
      <c r="AC308" s="277"/>
      <c r="AD308" s="277"/>
      <c r="AE308" s="277"/>
      <c r="AF308" s="277"/>
      <c r="AG308" s="277"/>
      <c r="AH308" s="277"/>
      <c r="AI308" s="277"/>
      <c r="AJ308" s="277"/>
      <c r="AK308" s="277"/>
      <c r="AL308" s="277"/>
      <c r="AM308" s="277"/>
      <c r="AN308" s="277"/>
      <c r="AO308" s="50"/>
      <c r="AP308" s="50"/>
      <c r="AQ308" s="50"/>
      <c r="AR308" s="50"/>
      <c r="AS308" s="50"/>
      <c r="AT308" s="50"/>
      <c r="AU308" s="50"/>
      <c r="AV308" s="50"/>
      <c r="AW308" s="50"/>
      <c r="AX308" s="50"/>
      <c r="AY308" s="50"/>
      <c r="AZ308" s="50"/>
      <c r="BA308" s="234"/>
      <c r="BB308" s="453"/>
      <c r="BC308" s="454"/>
      <c r="BD308" s="29"/>
      <c r="BE308" s="29"/>
    </row>
    <row r="309" spans="1:57" x14ac:dyDescent="0.2">
      <c r="A309" s="370" t="s">
        <v>2958</v>
      </c>
      <c r="B309" s="370">
        <v>23</v>
      </c>
      <c r="C309" s="370">
        <v>230414643</v>
      </c>
      <c r="D309" s="244" t="s">
        <v>151</v>
      </c>
      <c r="E309" s="236"/>
      <c r="F309" s="236"/>
      <c r="G309" s="236"/>
      <c r="H309" s="236"/>
      <c r="I309" s="50"/>
      <c r="J309" s="50"/>
      <c r="K309" s="50"/>
      <c r="L309" s="50"/>
      <c r="M309" s="51"/>
      <c r="N309" s="51"/>
      <c r="O309" s="51"/>
      <c r="P309" s="51"/>
      <c r="Q309" s="51"/>
      <c r="R309" s="51"/>
      <c r="S309" s="51"/>
      <c r="T309" s="51"/>
      <c r="U309" s="277"/>
      <c r="V309" s="277"/>
      <c r="W309" s="277"/>
      <c r="X309" s="277"/>
      <c r="Y309" s="51"/>
      <c r="Z309" s="51"/>
      <c r="AA309" s="51"/>
      <c r="AB309" s="51"/>
      <c r="AC309" s="277"/>
      <c r="AD309" s="284"/>
      <c r="AE309" s="298"/>
      <c r="AF309" s="277"/>
      <c r="AG309" s="277"/>
      <c r="AH309" s="277"/>
      <c r="AI309" s="277"/>
      <c r="AJ309" s="277"/>
      <c r="AK309" s="277"/>
      <c r="AL309" s="277"/>
      <c r="AM309" s="277"/>
      <c r="AN309" s="277"/>
      <c r="AO309" s="50"/>
      <c r="AP309" s="50"/>
      <c r="AQ309" s="50"/>
      <c r="AR309" s="50"/>
      <c r="AS309" s="50"/>
      <c r="AT309" s="50"/>
      <c r="AU309" s="50"/>
      <c r="AV309" s="50"/>
      <c r="AW309" s="50"/>
      <c r="AX309" s="50"/>
      <c r="AY309" s="50"/>
      <c r="AZ309" s="50"/>
      <c r="BA309" s="234">
        <v>1</v>
      </c>
      <c r="BB309" s="453" t="s">
        <v>153</v>
      </c>
      <c r="BC309" s="454"/>
      <c r="BD309" s="29"/>
      <c r="BE309" s="29"/>
    </row>
    <row r="310" spans="1:57" x14ac:dyDescent="0.2">
      <c r="A310" s="371"/>
      <c r="B310" s="371"/>
      <c r="C310" s="371"/>
      <c r="D310" s="244" t="s">
        <v>154</v>
      </c>
      <c r="E310" s="236"/>
      <c r="F310" s="236"/>
      <c r="G310" s="236"/>
      <c r="H310" s="236"/>
      <c r="I310" s="50"/>
      <c r="J310" s="50"/>
      <c r="K310" s="50"/>
      <c r="L310" s="50"/>
      <c r="M310" s="51"/>
      <c r="N310" s="51"/>
      <c r="O310" s="51"/>
      <c r="P310" s="51"/>
      <c r="Q310" s="51"/>
      <c r="R310" s="51"/>
      <c r="S310" s="51"/>
      <c r="T310" s="51"/>
      <c r="U310" s="277"/>
      <c r="V310" s="298" t="s">
        <v>2943</v>
      </c>
      <c r="W310" s="277"/>
      <c r="X310" s="277"/>
      <c r="Y310" s="51"/>
      <c r="Z310" s="51"/>
      <c r="AA310" s="51"/>
      <c r="AB310" s="51"/>
      <c r="AC310" s="277"/>
      <c r="AD310" s="277"/>
      <c r="AE310" s="277"/>
      <c r="AF310" s="277"/>
      <c r="AG310" s="277"/>
      <c r="AH310" s="277"/>
      <c r="AI310" s="277"/>
      <c r="AJ310" s="277"/>
      <c r="AK310" s="277"/>
      <c r="AL310" s="277"/>
      <c r="AM310" s="277"/>
      <c r="AN310" s="277"/>
      <c r="AO310" s="50"/>
      <c r="AP310" s="50"/>
      <c r="AQ310" s="50"/>
      <c r="AR310" s="50"/>
      <c r="AS310" s="50"/>
      <c r="AT310" s="50"/>
      <c r="AU310" s="50"/>
      <c r="AV310" s="50"/>
      <c r="AW310" s="50"/>
      <c r="AX310" s="50"/>
      <c r="AY310" s="50"/>
      <c r="AZ310" s="50"/>
      <c r="BA310" s="234"/>
      <c r="BB310" s="453"/>
      <c r="BC310" s="454"/>
      <c r="BD310" s="29"/>
      <c r="BE310" s="29"/>
    </row>
    <row r="311" spans="1:57" x14ac:dyDescent="0.2">
      <c r="A311" s="370" t="s">
        <v>2959</v>
      </c>
      <c r="B311" s="370">
        <v>24</v>
      </c>
      <c r="C311" s="366">
        <v>230414643</v>
      </c>
      <c r="D311" s="244" t="s">
        <v>151</v>
      </c>
      <c r="E311" s="236"/>
      <c r="F311" s="236"/>
      <c r="G311" s="236"/>
      <c r="H311" s="236"/>
      <c r="I311" s="50"/>
      <c r="J311" s="50"/>
      <c r="K311" s="50"/>
      <c r="L311" s="50"/>
      <c r="M311" s="51"/>
      <c r="N311" s="51"/>
      <c r="O311" s="51"/>
      <c r="P311" s="51"/>
      <c r="Q311" s="51"/>
      <c r="R311" s="51"/>
      <c r="S311" s="51"/>
      <c r="T311" s="51"/>
      <c r="U311" s="277"/>
      <c r="V311" s="277"/>
      <c r="W311" s="277"/>
      <c r="X311" s="277"/>
      <c r="Y311" s="51"/>
      <c r="Z311" s="51"/>
      <c r="AA311" s="51"/>
      <c r="AB311" s="51"/>
      <c r="AC311" s="277"/>
      <c r="AD311" s="277"/>
      <c r="AE311" s="298"/>
      <c r="AF311" s="277"/>
      <c r="AG311" s="277"/>
      <c r="AH311" s="277"/>
      <c r="AI311" s="277"/>
      <c r="AJ311" s="277"/>
      <c r="AK311" s="277"/>
      <c r="AL311" s="277"/>
      <c r="AM311" s="277"/>
      <c r="AN311" s="277"/>
      <c r="AO311" s="50"/>
      <c r="AP311" s="50"/>
      <c r="AQ311" s="50"/>
      <c r="AR311" s="50"/>
      <c r="AS311" s="50"/>
      <c r="AT311" s="50"/>
      <c r="AU311" s="50"/>
      <c r="AV311" s="50"/>
      <c r="AW311" s="50"/>
      <c r="AX311" s="50"/>
      <c r="AY311" s="50"/>
      <c r="AZ311" s="50"/>
      <c r="BA311" s="234">
        <v>1</v>
      </c>
      <c r="BB311" s="453" t="s">
        <v>153</v>
      </c>
      <c r="BC311" s="454"/>
      <c r="BD311" s="29"/>
      <c r="BE311" s="29"/>
    </row>
    <row r="312" spans="1:57" x14ac:dyDescent="0.2">
      <c r="A312" s="371"/>
      <c r="B312" s="371"/>
      <c r="C312" s="366"/>
      <c r="D312" s="244" t="s">
        <v>154</v>
      </c>
      <c r="E312" s="236"/>
      <c r="F312" s="236"/>
      <c r="G312" s="236"/>
      <c r="H312" s="236"/>
      <c r="I312" s="50"/>
      <c r="J312" s="50"/>
      <c r="K312" s="50"/>
      <c r="L312" s="50"/>
      <c r="M312" s="51"/>
      <c r="N312" s="51"/>
      <c r="O312" s="51"/>
      <c r="P312" s="51"/>
      <c r="Q312" s="51"/>
      <c r="R312" s="51"/>
      <c r="S312" s="51"/>
      <c r="T312" s="51"/>
      <c r="U312" s="277"/>
      <c r="V312" s="298" t="s">
        <v>2943</v>
      </c>
      <c r="W312" s="277"/>
      <c r="X312" s="277"/>
      <c r="Y312" s="51"/>
      <c r="Z312" s="51"/>
      <c r="AA312" s="51"/>
      <c r="AB312" s="51"/>
      <c r="AC312" s="277"/>
      <c r="AD312" s="277"/>
      <c r="AE312" s="277"/>
      <c r="AF312" s="277"/>
      <c r="AG312" s="277"/>
      <c r="AH312" s="277"/>
      <c r="AI312" s="277"/>
      <c r="AJ312" s="277"/>
      <c r="AK312" s="277"/>
      <c r="AL312" s="277"/>
      <c r="AM312" s="277"/>
      <c r="AN312" s="277"/>
      <c r="AO312" s="50"/>
      <c r="AP312" s="50"/>
      <c r="AQ312" s="50"/>
      <c r="AR312" s="50"/>
      <c r="AS312" s="50"/>
      <c r="AT312" s="50"/>
      <c r="AU312" s="50"/>
      <c r="AV312" s="50"/>
      <c r="AW312" s="50"/>
      <c r="AX312" s="50"/>
      <c r="AY312" s="50"/>
      <c r="AZ312" s="50"/>
      <c r="BA312" s="234"/>
      <c r="BB312" s="453"/>
      <c r="BC312" s="454"/>
      <c r="BD312" s="29"/>
      <c r="BE312" s="29"/>
    </row>
    <row r="313" spans="1:57" x14ac:dyDescent="0.2">
      <c r="A313" s="366" t="s">
        <v>170</v>
      </c>
      <c r="B313" s="366">
        <v>25</v>
      </c>
      <c r="C313" s="366">
        <v>230414643</v>
      </c>
      <c r="D313" s="244" t="s">
        <v>151</v>
      </c>
      <c r="E313" s="236"/>
      <c r="F313" s="236"/>
      <c r="G313" s="236"/>
      <c r="H313" s="236"/>
      <c r="I313" s="50"/>
      <c r="J313" s="50"/>
      <c r="K313" s="50"/>
      <c r="L313" s="50"/>
      <c r="M313" s="51"/>
      <c r="N313" s="51"/>
      <c r="O313" s="51"/>
      <c r="P313" s="51"/>
      <c r="Q313" s="56"/>
      <c r="R313" s="51"/>
      <c r="S313" s="51"/>
      <c r="T313" s="51"/>
      <c r="U313" s="277"/>
      <c r="V313" s="298" t="s">
        <v>2943</v>
      </c>
      <c r="W313" s="277"/>
      <c r="X313" s="277"/>
      <c r="Y313" s="51"/>
      <c r="Z313" s="51"/>
      <c r="AA313" s="51"/>
      <c r="AB313" s="51"/>
      <c r="AC313" s="277"/>
      <c r="AD313" s="277"/>
      <c r="AE313" s="298"/>
      <c r="AF313" s="277"/>
      <c r="AG313" s="277"/>
      <c r="AH313" s="277"/>
      <c r="AI313" s="277"/>
      <c r="AJ313" s="277"/>
      <c r="AK313" s="277"/>
      <c r="AL313" s="277"/>
      <c r="AM313" s="277"/>
      <c r="AN313" s="277"/>
      <c r="AO313" s="50"/>
      <c r="AP313" s="50"/>
      <c r="AQ313" s="50"/>
      <c r="AR313" s="50"/>
      <c r="AS313" s="50"/>
      <c r="AT313" s="50"/>
      <c r="AU313" s="50"/>
      <c r="AV313" s="50"/>
      <c r="AW313" s="50"/>
      <c r="AX313" s="50"/>
      <c r="AY313" s="50"/>
      <c r="AZ313" s="50"/>
      <c r="BA313" s="234">
        <v>1</v>
      </c>
      <c r="BB313" s="453" t="s">
        <v>153</v>
      </c>
      <c r="BC313" s="454"/>
      <c r="BD313" s="29"/>
      <c r="BE313" s="29"/>
    </row>
    <row r="314" spans="1:57" x14ac:dyDescent="0.2">
      <c r="A314" s="366"/>
      <c r="B314" s="366"/>
      <c r="C314" s="366"/>
      <c r="D314" s="244" t="s">
        <v>154</v>
      </c>
      <c r="E314" s="236"/>
      <c r="F314" s="236"/>
      <c r="G314" s="236"/>
      <c r="H314" s="236"/>
      <c r="I314" s="50"/>
      <c r="J314" s="50"/>
      <c r="K314" s="50"/>
      <c r="L314" s="50"/>
      <c r="M314" s="51"/>
      <c r="N314" s="51"/>
      <c r="O314" s="51"/>
      <c r="P314" s="51"/>
      <c r="Q314" s="51"/>
      <c r="R314" s="51"/>
      <c r="S314" s="51"/>
      <c r="T314" s="51"/>
      <c r="U314" s="277"/>
      <c r="V314" s="277"/>
      <c r="W314" s="277"/>
      <c r="X314" s="277"/>
      <c r="Y314" s="51"/>
      <c r="Z314" s="51"/>
      <c r="AA314" s="51"/>
      <c r="AB314" s="51"/>
      <c r="AC314" s="277"/>
      <c r="AD314" s="277"/>
      <c r="AE314" s="277"/>
      <c r="AF314" s="277"/>
      <c r="AG314" s="277"/>
      <c r="AH314" s="277"/>
      <c r="AI314" s="277"/>
      <c r="AJ314" s="277"/>
      <c r="AK314" s="277"/>
      <c r="AL314" s="277"/>
      <c r="AM314" s="277"/>
      <c r="AN314" s="277"/>
      <c r="AO314" s="50"/>
      <c r="AP314" s="50"/>
      <c r="AQ314" s="50"/>
      <c r="AR314" s="50"/>
      <c r="AS314" s="50"/>
      <c r="AT314" s="50"/>
      <c r="AU314" s="50"/>
      <c r="AV314" s="50"/>
      <c r="AW314" s="50"/>
      <c r="AX314" s="50"/>
      <c r="AY314" s="50"/>
      <c r="AZ314" s="50"/>
      <c r="BA314" s="234"/>
      <c r="BB314" s="453"/>
      <c r="BC314" s="454"/>
      <c r="BD314" s="29"/>
      <c r="BE314" s="29"/>
    </row>
    <row r="315" spans="1:57" x14ac:dyDescent="0.2">
      <c r="A315" s="371" t="s">
        <v>2960</v>
      </c>
      <c r="B315" s="463">
        <v>27</v>
      </c>
      <c r="C315" s="463">
        <v>230414643</v>
      </c>
      <c r="D315" s="257" t="s">
        <v>151</v>
      </c>
      <c r="E315" s="258"/>
      <c r="F315" s="258"/>
      <c r="G315" s="258"/>
      <c r="H315" s="258"/>
      <c r="I315" s="259"/>
      <c r="J315" s="259"/>
      <c r="K315" s="259"/>
      <c r="L315" s="259"/>
      <c r="M315" s="55"/>
      <c r="N315" s="55"/>
      <c r="O315" s="55"/>
      <c r="P315" s="55"/>
      <c r="Q315" s="55"/>
      <c r="R315" s="260" t="s">
        <v>2938</v>
      </c>
      <c r="S315" s="55"/>
      <c r="T315" s="55"/>
      <c r="U315" s="304"/>
      <c r="V315" s="304"/>
      <c r="W315" s="304"/>
      <c r="X315" s="304"/>
      <c r="Y315" s="55"/>
      <c r="Z315" s="55"/>
      <c r="AA315" s="55"/>
      <c r="AB315" s="55"/>
      <c r="AC315" s="304"/>
      <c r="AD315" s="304"/>
      <c r="AE315" s="304"/>
      <c r="AF315" s="304"/>
      <c r="AG315" s="304"/>
      <c r="AH315" s="304"/>
      <c r="AI315" s="304"/>
      <c r="AJ315" s="304"/>
      <c r="AK315" s="304"/>
      <c r="AL315" s="304"/>
      <c r="AM315" s="304"/>
      <c r="AN315" s="304"/>
      <c r="AO315" s="259"/>
      <c r="AP315" s="259"/>
      <c r="AQ315" s="259"/>
      <c r="AR315" s="259"/>
      <c r="AS315" s="259"/>
      <c r="AT315" s="259"/>
      <c r="AU315" s="259"/>
      <c r="AV315" s="259"/>
      <c r="AW315" s="259"/>
      <c r="AX315" s="259"/>
      <c r="AY315" s="259"/>
      <c r="AZ315" s="259"/>
      <c r="BA315" s="191">
        <v>1</v>
      </c>
      <c r="BB315" s="464" t="s">
        <v>153</v>
      </c>
      <c r="BC315" s="465"/>
      <c r="BD315" s="29"/>
      <c r="BE315" s="29"/>
    </row>
    <row r="316" spans="1:57" x14ac:dyDescent="0.2">
      <c r="A316" s="366"/>
      <c r="B316" s="371"/>
      <c r="C316" s="371"/>
      <c r="D316" s="244" t="s">
        <v>154</v>
      </c>
      <c r="E316" s="236"/>
      <c r="F316" s="236"/>
      <c r="G316" s="236"/>
      <c r="H316" s="236"/>
      <c r="I316" s="50"/>
      <c r="J316" s="50"/>
      <c r="K316" s="50"/>
      <c r="L316" s="50"/>
      <c r="M316" s="51"/>
      <c r="N316" s="51"/>
      <c r="O316" s="51"/>
      <c r="P316" s="51"/>
      <c r="Q316" s="51"/>
      <c r="R316" s="51"/>
      <c r="S316" s="51"/>
      <c r="T316" s="51"/>
      <c r="U316" s="277"/>
      <c r="V316" s="277"/>
      <c r="W316" s="277"/>
      <c r="X316" s="277"/>
      <c r="Y316" s="51"/>
      <c r="Z316" s="51"/>
      <c r="AA316" s="51"/>
      <c r="AB316" s="51"/>
      <c r="AC316" s="277"/>
      <c r="AD316" s="277"/>
      <c r="AE316" s="277"/>
      <c r="AF316" s="277"/>
      <c r="AG316" s="277"/>
      <c r="AH316" s="277"/>
      <c r="AI316" s="277"/>
      <c r="AJ316" s="277"/>
      <c r="AK316" s="277"/>
      <c r="AL316" s="277"/>
      <c r="AM316" s="277"/>
      <c r="AN316" s="277"/>
      <c r="AO316" s="50"/>
      <c r="AP316" s="50"/>
      <c r="AQ316" s="50"/>
      <c r="AR316" s="50"/>
      <c r="AS316" s="50"/>
      <c r="AT316" s="50"/>
      <c r="AU316" s="50"/>
      <c r="AV316" s="50"/>
      <c r="AW316" s="50"/>
      <c r="AX316" s="50"/>
      <c r="AY316" s="50"/>
      <c r="AZ316" s="50"/>
      <c r="BA316" s="234"/>
      <c r="BB316" s="453"/>
      <c r="BC316" s="454"/>
      <c r="BD316" s="29"/>
      <c r="BE316" s="29"/>
    </row>
    <row r="317" spans="1:57" x14ac:dyDescent="0.2">
      <c r="A317" s="370" t="s">
        <v>2961</v>
      </c>
      <c r="B317" s="370">
        <v>36</v>
      </c>
      <c r="C317" s="366">
        <v>230414643</v>
      </c>
      <c r="D317" s="257" t="s">
        <v>151</v>
      </c>
      <c r="E317" s="236"/>
      <c r="F317" s="236"/>
      <c r="G317" s="236"/>
      <c r="H317" s="236"/>
      <c r="I317" s="50"/>
      <c r="J317" s="50"/>
      <c r="K317" s="50"/>
      <c r="L317" s="50"/>
      <c r="M317" s="51"/>
      <c r="N317" s="51"/>
      <c r="O317" s="51"/>
      <c r="P317" s="51"/>
      <c r="Q317" s="51"/>
      <c r="R317" s="51"/>
      <c r="S317" s="51"/>
      <c r="T317" s="51"/>
      <c r="U317" s="277"/>
      <c r="V317" s="298" t="s">
        <v>2938</v>
      </c>
      <c r="W317" s="277"/>
      <c r="X317" s="277"/>
      <c r="Y317" s="51"/>
      <c r="Z317" s="51"/>
      <c r="AA317" s="51"/>
      <c r="AB317" s="51"/>
      <c r="AC317" s="284"/>
      <c r="AD317" s="277"/>
      <c r="AE317" s="298"/>
      <c r="AF317" s="277"/>
      <c r="AG317" s="277"/>
      <c r="AH317" s="277"/>
      <c r="AI317" s="277"/>
      <c r="AJ317" s="277"/>
      <c r="AK317" s="277"/>
      <c r="AL317" s="277"/>
      <c r="AM317" s="277"/>
      <c r="AN317" s="277"/>
      <c r="AO317" s="50"/>
      <c r="AP317" s="50"/>
      <c r="AQ317" s="50"/>
      <c r="AR317" s="50"/>
      <c r="AS317" s="50"/>
      <c r="AT317" s="50"/>
      <c r="AU317" s="50"/>
      <c r="AV317" s="50"/>
      <c r="AW317" s="50"/>
      <c r="AX317" s="50"/>
      <c r="AY317" s="50"/>
      <c r="AZ317" s="50"/>
      <c r="BA317" s="191">
        <v>1</v>
      </c>
      <c r="BB317" s="453" t="s">
        <v>153</v>
      </c>
      <c r="BC317" s="454"/>
      <c r="BD317" s="29"/>
      <c r="BE317" s="29"/>
    </row>
    <row r="318" spans="1:57" x14ac:dyDescent="0.2">
      <c r="A318" s="371"/>
      <c r="B318" s="371"/>
      <c r="C318" s="366"/>
      <c r="D318" s="257" t="s">
        <v>154</v>
      </c>
      <c r="E318" s="236"/>
      <c r="F318" s="236"/>
      <c r="G318" s="236"/>
      <c r="H318" s="236"/>
      <c r="I318" s="50"/>
      <c r="J318" s="50"/>
      <c r="K318" s="50"/>
      <c r="L318" s="50"/>
      <c r="M318" s="51"/>
      <c r="N318" s="51"/>
      <c r="O318" s="51"/>
      <c r="P318" s="51"/>
      <c r="Q318" s="51"/>
      <c r="R318" s="51"/>
      <c r="S318" s="51"/>
      <c r="T318" s="51"/>
      <c r="U318" s="277"/>
      <c r="V318" s="277"/>
      <c r="W318" s="277"/>
      <c r="X318" s="277"/>
      <c r="Y318" s="51"/>
      <c r="Z318" s="51"/>
      <c r="AA318" s="51"/>
      <c r="AB318" s="51"/>
      <c r="AC318" s="277"/>
      <c r="AD318" s="277"/>
      <c r="AE318" s="277"/>
      <c r="AF318" s="277"/>
      <c r="AG318" s="277"/>
      <c r="AH318" s="277"/>
      <c r="AI318" s="277"/>
      <c r="AJ318" s="277"/>
      <c r="AK318" s="277"/>
      <c r="AL318" s="277"/>
      <c r="AM318" s="277"/>
      <c r="AN318" s="277"/>
      <c r="AO318" s="50"/>
      <c r="AP318" s="50"/>
      <c r="AQ318" s="50"/>
      <c r="AR318" s="50"/>
      <c r="AS318" s="50"/>
      <c r="AT318" s="50"/>
      <c r="AU318" s="50"/>
      <c r="AV318" s="50"/>
      <c r="AW318" s="50"/>
      <c r="AX318" s="50"/>
      <c r="AY318" s="50"/>
      <c r="AZ318" s="50"/>
      <c r="BA318" s="191"/>
      <c r="BB318" s="301"/>
      <c r="BC318" s="302"/>
      <c r="BD318" s="29"/>
      <c r="BE318" s="29"/>
    </row>
    <row r="319" spans="1:57" x14ac:dyDescent="0.2">
      <c r="A319" s="366" t="s">
        <v>2962</v>
      </c>
      <c r="B319" s="366">
        <v>39</v>
      </c>
      <c r="C319" s="366">
        <v>230414643</v>
      </c>
      <c r="D319" s="248" t="s">
        <v>151</v>
      </c>
      <c r="E319" s="236"/>
      <c r="F319" s="236"/>
      <c r="G319" s="236"/>
      <c r="H319" s="236"/>
      <c r="I319" s="236"/>
      <c r="J319" s="236"/>
      <c r="K319" s="236"/>
      <c r="L319" s="236"/>
      <c r="M319" s="236"/>
      <c r="N319" s="236"/>
      <c r="O319" s="236"/>
      <c r="P319" s="236"/>
      <c r="Q319" s="51"/>
      <c r="R319" s="51"/>
      <c r="S319" s="51"/>
      <c r="T319" s="51"/>
      <c r="U319" s="277"/>
      <c r="V319" s="298" t="s">
        <v>2938</v>
      </c>
      <c r="W319" s="277"/>
      <c r="X319" s="277"/>
      <c r="Y319" s="236"/>
      <c r="Z319" s="236"/>
      <c r="AA319" s="236"/>
      <c r="AB319" s="236"/>
      <c r="AC319" s="277"/>
      <c r="AD319" s="277"/>
      <c r="AE319" s="298"/>
      <c r="AF319" s="277"/>
      <c r="AG319" s="277"/>
      <c r="AH319" s="277"/>
      <c r="AI319" s="277"/>
      <c r="AJ319" s="277"/>
      <c r="AK319" s="277"/>
      <c r="AL319" s="277"/>
      <c r="AM319" s="277"/>
      <c r="AN319" s="277"/>
      <c r="AO319" s="236"/>
      <c r="AP319" s="236"/>
      <c r="AQ319" s="236"/>
      <c r="AR319" s="236"/>
      <c r="AS319" s="236"/>
      <c r="AT319" s="236"/>
      <c r="AU319" s="236"/>
      <c r="AV319" s="236"/>
      <c r="AW319" s="236"/>
      <c r="AX319" s="236"/>
      <c r="AY319" s="236"/>
      <c r="AZ319" s="236"/>
      <c r="BA319" s="233">
        <v>1</v>
      </c>
      <c r="BB319" s="461" t="s">
        <v>153</v>
      </c>
      <c r="BC319" s="462"/>
      <c r="BD319" s="45"/>
      <c r="BE319" s="45"/>
    </row>
    <row r="320" spans="1:57" x14ac:dyDescent="0.2">
      <c r="A320" s="366"/>
      <c r="B320" s="366"/>
      <c r="C320" s="366"/>
      <c r="D320" s="244" t="s">
        <v>154</v>
      </c>
      <c r="E320" s="236"/>
      <c r="F320" s="236"/>
      <c r="G320" s="236"/>
      <c r="H320" s="236"/>
      <c r="I320" s="50"/>
      <c r="J320" s="50"/>
      <c r="K320" s="50"/>
      <c r="L320" s="50"/>
      <c r="M320" s="51"/>
      <c r="N320" s="51"/>
      <c r="O320" s="51"/>
      <c r="P320" s="51"/>
      <c r="Q320" s="51"/>
      <c r="R320" s="51"/>
      <c r="S320" s="51"/>
      <c r="T320" s="51"/>
      <c r="U320" s="277"/>
      <c r="V320" s="277"/>
      <c r="W320" s="277"/>
      <c r="X320" s="277"/>
      <c r="Y320" s="51"/>
      <c r="Z320" s="51"/>
      <c r="AA320" s="51"/>
      <c r="AB320" s="51"/>
      <c r="AC320" s="277"/>
      <c r="AD320" s="277"/>
      <c r="AE320" s="277"/>
      <c r="AF320" s="277"/>
      <c r="AG320" s="277"/>
      <c r="AH320" s="277"/>
      <c r="AI320" s="277"/>
      <c r="AJ320" s="277"/>
      <c r="AK320" s="277"/>
      <c r="AL320" s="277"/>
      <c r="AM320" s="277"/>
      <c r="AN320" s="277"/>
      <c r="AO320" s="50"/>
      <c r="AP320" s="50"/>
      <c r="AQ320" s="50"/>
      <c r="AR320" s="50"/>
      <c r="AS320" s="50"/>
      <c r="AT320" s="50"/>
      <c r="AU320" s="50"/>
      <c r="AV320" s="50"/>
      <c r="AW320" s="50"/>
      <c r="AX320" s="50"/>
      <c r="AY320" s="50"/>
      <c r="AZ320" s="50"/>
      <c r="BA320" s="234"/>
      <c r="BB320" s="453"/>
      <c r="BC320" s="454"/>
      <c r="BD320" s="29"/>
      <c r="BE320" s="29"/>
    </row>
    <row r="321" spans="1:57" x14ac:dyDescent="0.2">
      <c r="A321" s="455" t="s">
        <v>2963</v>
      </c>
      <c r="B321" s="456"/>
      <c r="C321" s="457"/>
      <c r="D321" s="300"/>
      <c r="E321" s="305"/>
      <c r="F321" s="305"/>
      <c r="G321" s="305"/>
      <c r="H321" s="305"/>
      <c r="I321" s="305"/>
      <c r="J321" s="305"/>
      <c r="K321" s="305"/>
      <c r="L321" s="305"/>
      <c r="M321" s="305"/>
      <c r="N321" s="305"/>
      <c r="O321" s="305"/>
      <c r="P321" s="305"/>
      <c r="Q321" s="305"/>
      <c r="R321" s="305"/>
      <c r="S321" s="305"/>
      <c r="T321" s="305"/>
      <c r="U321" s="305"/>
      <c r="V321" s="305"/>
      <c r="W321" s="305"/>
      <c r="X321" s="305"/>
      <c r="Y321" s="305"/>
      <c r="Z321" s="305"/>
      <c r="AA321" s="305"/>
      <c r="AB321" s="305"/>
      <c r="AC321" s="305"/>
      <c r="AD321" s="305"/>
      <c r="AE321" s="305"/>
      <c r="AF321" s="305"/>
      <c r="AG321" s="305"/>
      <c r="AH321" s="305"/>
      <c r="AI321" s="305"/>
      <c r="AJ321" s="305"/>
      <c r="AK321" s="305"/>
      <c r="AL321" s="305"/>
      <c r="AM321" s="305"/>
      <c r="AN321" s="305"/>
      <c r="AO321" s="305"/>
      <c r="AP321" s="305"/>
      <c r="AQ321" s="305"/>
      <c r="AR321" s="305"/>
      <c r="AS321" s="305"/>
      <c r="AT321" s="305"/>
      <c r="AU321" s="305"/>
      <c r="AV321" s="305"/>
      <c r="AW321" s="305"/>
      <c r="AX321" s="305"/>
      <c r="AY321" s="305"/>
      <c r="AZ321" s="305"/>
      <c r="BA321" s="293"/>
      <c r="BB321" s="461"/>
      <c r="BC321" s="462"/>
      <c r="BD321" s="284"/>
      <c r="BE321" s="284"/>
    </row>
    <row r="322" spans="1:57" x14ac:dyDescent="0.2">
      <c r="A322" s="458"/>
      <c r="B322" s="459"/>
      <c r="C322" s="460"/>
      <c r="D322" s="300"/>
      <c r="E322" s="305"/>
      <c r="F322" s="305"/>
      <c r="G322" s="305"/>
      <c r="H322" s="305"/>
      <c r="I322" s="305"/>
      <c r="J322" s="305"/>
      <c r="K322" s="305"/>
      <c r="L322" s="305"/>
      <c r="M322" s="305"/>
      <c r="N322" s="305"/>
      <c r="O322" s="305"/>
      <c r="P322" s="305"/>
      <c r="Q322" s="305"/>
      <c r="R322" s="305"/>
      <c r="S322" s="305"/>
      <c r="T322" s="305"/>
      <c r="U322" s="305"/>
      <c r="V322" s="305"/>
      <c r="W322" s="305"/>
      <c r="X322" s="305"/>
      <c r="Y322" s="305"/>
      <c r="Z322" s="305"/>
      <c r="AA322" s="305"/>
      <c r="AB322" s="305"/>
      <c r="AC322" s="305"/>
      <c r="AD322" s="305"/>
      <c r="AE322" s="305"/>
      <c r="AF322" s="305"/>
      <c r="AG322" s="305"/>
      <c r="AH322" s="305"/>
      <c r="AI322" s="305"/>
      <c r="AJ322" s="305"/>
      <c r="AK322" s="305"/>
      <c r="AL322" s="305"/>
      <c r="AM322" s="305"/>
      <c r="AN322" s="305"/>
      <c r="AO322" s="305"/>
      <c r="AP322" s="305"/>
      <c r="AQ322" s="305"/>
      <c r="AR322" s="305"/>
      <c r="AS322" s="305"/>
      <c r="AT322" s="305"/>
      <c r="AU322" s="305"/>
      <c r="AV322" s="305"/>
      <c r="AW322" s="305"/>
      <c r="AX322" s="305"/>
      <c r="AY322" s="305"/>
      <c r="AZ322" s="305"/>
      <c r="BA322" s="293"/>
      <c r="BB322" s="461"/>
      <c r="BC322" s="462"/>
      <c r="BD322" s="284"/>
      <c r="BE322" s="284"/>
    </row>
    <row r="323" spans="1:57" x14ac:dyDescent="0.2">
      <c r="A323" s="366" t="s">
        <v>2964</v>
      </c>
      <c r="B323" s="366">
        <v>1</v>
      </c>
      <c r="C323" s="366">
        <v>230414720</v>
      </c>
      <c r="D323" s="36" t="s">
        <v>151</v>
      </c>
      <c r="E323" s="267"/>
      <c r="F323" s="267"/>
      <c r="G323" s="267"/>
      <c r="H323" s="267"/>
      <c r="I323" s="198"/>
      <c r="J323" s="198"/>
      <c r="K323" s="198"/>
      <c r="L323" s="198"/>
      <c r="M323" s="57"/>
      <c r="N323" s="57"/>
      <c r="O323" s="57"/>
      <c r="P323" s="57"/>
      <c r="Q323" s="57"/>
      <c r="R323" s="57"/>
      <c r="S323" s="57"/>
      <c r="T323" s="57"/>
      <c r="U323" s="305"/>
      <c r="V323" s="305"/>
      <c r="W323" s="305"/>
      <c r="X323" s="305"/>
      <c r="Y323" s="57"/>
      <c r="Z323" s="57"/>
      <c r="AA323" s="57"/>
      <c r="AB323" s="57"/>
      <c r="AC323" s="305"/>
      <c r="AD323" s="305"/>
      <c r="AE323" s="305"/>
      <c r="AF323" s="305"/>
      <c r="AG323" s="298" t="s">
        <v>2938</v>
      </c>
      <c r="AH323" s="305"/>
      <c r="AI323" s="305"/>
      <c r="AJ323" s="305"/>
      <c r="AK323" s="305"/>
      <c r="AL323" s="305"/>
      <c r="AM323" s="305"/>
      <c r="AN323" s="305"/>
      <c r="AO323" s="198"/>
      <c r="AP323" s="198"/>
      <c r="AQ323" s="198"/>
      <c r="AR323" s="198"/>
      <c r="AS323" s="198"/>
      <c r="AT323" s="198"/>
      <c r="AU323" s="198"/>
      <c r="AV323" s="198"/>
      <c r="AW323" s="198"/>
      <c r="AX323" s="198"/>
      <c r="AY323" s="198"/>
      <c r="AZ323" s="198"/>
      <c r="BA323" s="234">
        <v>1</v>
      </c>
      <c r="BB323" s="453" t="s">
        <v>153</v>
      </c>
      <c r="BC323" s="454"/>
      <c r="BD323" s="29"/>
      <c r="BE323" s="29"/>
    </row>
    <row r="324" spans="1:57" x14ac:dyDescent="0.2">
      <c r="A324" s="366"/>
      <c r="B324" s="366"/>
      <c r="C324" s="366"/>
      <c r="D324" s="36" t="s">
        <v>154</v>
      </c>
      <c r="E324" s="267"/>
      <c r="F324" s="267"/>
      <c r="G324" s="267"/>
      <c r="H324" s="267"/>
      <c r="I324" s="198"/>
      <c r="J324" s="198"/>
      <c r="K324" s="198"/>
      <c r="L324" s="198"/>
      <c r="M324" s="57"/>
      <c r="N324" s="57"/>
      <c r="O324" s="57"/>
      <c r="P324" s="57"/>
      <c r="Q324" s="57"/>
      <c r="R324" s="57"/>
      <c r="S324" s="57"/>
      <c r="T324" s="57"/>
      <c r="U324" s="305"/>
      <c r="V324" s="305"/>
      <c r="W324" s="305"/>
      <c r="X324" s="305"/>
      <c r="Y324" s="57"/>
      <c r="Z324" s="57"/>
      <c r="AA324" s="57"/>
      <c r="AB324" s="57"/>
      <c r="AC324" s="305"/>
      <c r="AD324" s="305"/>
      <c r="AE324" s="305"/>
      <c r="AF324" s="305"/>
      <c r="AG324" s="305"/>
      <c r="AH324" s="305"/>
      <c r="AI324" s="305"/>
      <c r="AJ324" s="305"/>
      <c r="AK324" s="305"/>
      <c r="AL324" s="305"/>
      <c r="AM324" s="305"/>
      <c r="AN324" s="305"/>
      <c r="AO324" s="198"/>
      <c r="AP324" s="198"/>
      <c r="AQ324" s="198"/>
      <c r="AR324" s="198"/>
      <c r="AS324" s="198"/>
      <c r="AT324" s="198"/>
      <c r="AU324" s="198"/>
      <c r="AV324" s="198"/>
      <c r="AW324" s="198"/>
      <c r="AX324" s="198"/>
      <c r="AY324" s="198"/>
      <c r="AZ324" s="198"/>
      <c r="BA324" s="234"/>
      <c r="BB324" s="453"/>
      <c r="BC324" s="454"/>
      <c r="BD324" s="29"/>
      <c r="BE324" s="29"/>
    </row>
    <row r="325" spans="1:57" x14ac:dyDescent="0.2">
      <c r="A325" s="366" t="s">
        <v>2965</v>
      </c>
      <c r="B325" s="366">
        <v>3</v>
      </c>
      <c r="C325" s="366">
        <v>230414720</v>
      </c>
      <c r="D325" s="36" t="s">
        <v>151</v>
      </c>
      <c r="E325" s="267"/>
      <c r="F325" s="267"/>
      <c r="G325" s="267"/>
      <c r="H325" s="267"/>
      <c r="I325" s="198"/>
      <c r="J325" s="198"/>
      <c r="K325" s="198"/>
      <c r="L325" s="198"/>
      <c r="M325" s="57"/>
      <c r="N325" s="57"/>
      <c r="O325" s="57"/>
      <c r="P325" s="57"/>
      <c r="Q325" s="57"/>
      <c r="R325" s="57"/>
      <c r="S325" s="57"/>
      <c r="T325" s="57"/>
      <c r="U325" s="305"/>
      <c r="V325" s="305"/>
      <c r="W325" s="305"/>
      <c r="X325" s="305"/>
      <c r="Y325" s="57"/>
      <c r="Z325" s="57"/>
      <c r="AA325" s="57"/>
      <c r="AB325" s="57"/>
      <c r="AC325" s="305"/>
      <c r="AD325" s="305"/>
      <c r="AE325" s="305"/>
      <c r="AF325" s="305"/>
      <c r="AG325" s="298" t="s">
        <v>2938</v>
      </c>
      <c r="AH325" s="277"/>
      <c r="AI325" s="277"/>
      <c r="AJ325" s="277"/>
      <c r="AK325" s="305"/>
      <c r="AL325" s="305"/>
      <c r="AM325" s="305"/>
      <c r="AN325" s="305"/>
      <c r="AO325" s="198"/>
      <c r="AP325" s="198"/>
      <c r="AQ325" s="198"/>
      <c r="AR325" s="198"/>
      <c r="AS325" s="198"/>
      <c r="AT325" s="198"/>
      <c r="AU325" s="198"/>
      <c r="AV325" s="198"/>
      <c r="AW325" s="198"/>
      <c r="AX325" s="198"/>
      <c r="AY325" s="198"/>
      <c r="AZ325" s="198"/>
      <c r="BA325" s="234">
        <v>1</v>
      </c>
      <c r="BB325" s="453" t="s">
        <v>153</v>
      </c>
      <c r="BC325" s="454"/>
      <c r="BD325" s="29"/>
      <c r="BE325" s="29"/>
    </row>
    <row r="326" spans="1:57" x14ac:dyDescent="0.2">
      <c r="A326" s="366"/>
      <c r="B326" s="366"/>
      <c r="C326" s="366"/>
      <c r="D326" s="36" t="s">
        <v>154</v>
      </c>
      <c r="E326" s="267"/>
      <c r="F326" s="267"/>
      <c r="G326" s="267"/>
      <c r="H326" s="267"/>
      <c r="I326" s="198"/>
      <c r="J326" s="198"/>
      <c r="K326" s="198"/>
      <c r="L326" s="198"/>
      <c r="M326" s="57"/>
      <c r="N326" s="57"/>
      <c r="O326" s="57"/>
      <c r="P326" s="57"/>
      <c r="Q326" s="57"/>
      <c r="R326" s="57"/>
      <c r="S326" s="57"/>
      <c r="T326" s="57"/>
      <c r="U326" s="305"/>
      <c r="V326" s="305"/>
      <c r="W326" s="305"/>
      <c r="X326" s="305"/>
      <c r="Y326" s="57"/>
      <c r="Z326" s="57"/>
      <c r="AA326" s="57"/>
      <c r="AB326" s="57"/>
      <c r="AC326" s="305"/>
      <c r="AD326" s="305"/>
      <c r="AE326" s="305"/>
      <c r="AF326" s="305"/>
      <c r="AG326" s="277"/>
      <c r="AH326" s="277"/>
      <c r="AI326" s="277"/>
      <c r="AJ326" s="277"/>
      <c r="AK326" s="305"/>
      <c r="AL326" s="305"/>
      <c r="AM326" s="305"/>
      <c r="AN326" s="305"/>
      <c r="AO326" s="198"/>
      <c r="AP326" s="198"/>
      <c r="AQ326" s="198"/>
      <c r="AR326" s="198"/>
      <c r="AS326" s="198"/>
      <c r="AT326" s="198"/>
      <c r="AU326" s="198"/>
      <c r="AV326" s="198"/>
      <c r="AW326" s="198"/>
      <c r="AX326" s="198"/>
      <c r="AY326" s="198"/>
      <c r="AZ326" s="198"/>
      <c r="BA326" s="234"/>
      <c r="BB326" s="453"/>
      <c r="BC326" s="454"/>
      <c r="BD326" s="29"/>
      <c r="BE326" s="29"/>
    </row>
    <row r="327" spans="1:57" x14ac:dyDescent="0.2">
      <c r="A327" s="366" t="s">
        <v>2966</v>
      </c>
      <c r="B327" s="366">
        <v>4</v>
      </c>
      <c r="C327" s="366">
        <v>230414720</v>
      </c>
      <c r="D327" s="36" t="s">
        <v>151</v>
      </c>
      <c r="E327" s="267"/>
      <c r="F327" s="267"/>
      <c r="G327" s="267"/>
      <c r="H327" s="267"/>
      <c r="I327" s="198"/>
      <c r="J327" s="198"/>
      <c r="K327" s="198"/>
      <c r="L327" s="198"/>
      <c r="M327" s="57"/>
      <c r="N327" s="57"/>
      <c r="O327" s="57"/>
      <c r="P327" s="57"/>
      <c r="Q327" s="57"/>
      <c r="R327" s="57"/>
      <c r="S327" s="57"/>
      <c r="T327" s="57"/>
      <c r="U327" s="305"/>
      <c r="V327" s="305"/>
      <c r="W327" s="305"/>
      <c r="X327" s="305"/>
      <c r="Y327" s="57"/>
      <c r="Z327" s="57"/>
      <c r="AA327" s="57"/>
      <c r="AB327" s="57"/>
      <c r="AC327" s="305"/>
      <c r="AD327" s="305"/>
      <c r="AE327" s="305"/>
      <c r="AF327" s="305"/>
      <c r="AG327" s="277"/>
      <c r="AH327" s="298" t="s">
        <v>2938</v>
      </c>
      <c r="AI327" s="277"/>
      <c r="AJ327" s="277"/>
      <c r="AK327" s="305"/>
      <c r="AL327" s="305"/>
      <c r="AM327" s="305"/>
      <c r="AN327" s="305"/>
      <c r="AO327" s="198"/>
      <c r="AP327" s="198"/>
      <c r="AQ327" s="198"/>
      <c r="AR327" s="198"/>
      <c r="AS327" s="198"/>
      <c r="AT327" s="198"/>
      <c r="AU327" s="198"/>
      <c r="AV327" s="198"/>
      <c r="AW327" s="198"/>
      <c r="AX327" s="198"/>
      <c r="AY327" s="198"/>
      <c r="AZ327" s="198"/>
      <c r="BA327" s="234">
        <v>1</v>
      </c>
      <c r="BB327" s="453" t="s">
        <v>153</v>
      </c>
      <c r="BC327" s="454"/>
      <c r="BD327" s="29"/>
      <c r="BE327" s="29"/>
    </row>
    <row r="328" spans="1:57" x14ac:dyDescent="0.2">
      <c r="A328" s="366"/>
      <c r="B328" s="366"/>
      <c r="C328" s="366"/>
      <c r="D328" s="36" t="s">
        <v>154</v>
      </c>
      <c r="E328" s="267"/>
      <c r="F328" s="267"/>
      <c r="G328" s="267"/>
      <c r="H328" s="267"/>
      <c r="I328" s="198"/>
      <c r="J328" s="198"/>
      <c r="K328" s="198"/>
      <c r="L328" s="198"/>
      <c r="M328" s="57"/>
      <c r="N328" s="57"/>
      <c r="O328" s="57"/>
      <c r="P328" s="57"/>
      <c r="Q328" s="57"/>
      <c r="R328" s="57"/>
      <c r="S328" s="57"/>
      <c r="T328" s="57"/>
      <c r="U328" s="305"/>
      <c r="V328" s="305"/>
      <c r="W328" s="305"/>
      <c r="X328" s="305"/>
      <c r="Y328" s="57"/>
      <c r="Z328" s="57"/>
      <c r="AA328" s="57"/>
      <c r="AB328" s="57"/>
      <c r="AC328" s="305"/>
      <c r="AD328" s="305"/>
      <c r="AE328" s="305"/>
      <c r="AF328" s="305"/>
      <c r="AG328" s="277"/>
      <c r="AH328" s="277"/>
      <c r="AI328" s="277"/>
      <c r="AJ328" s="277"/>
      <c r="AK328" s="305"/>
      <c r="AL328" s="305"/>
      <c r="AM328" s="305"/>
      <c r="AN328" s="305"/>
      <c r="AO328" s="198"/>
      <c r="AP328" s="198"/>
      <c r="AQ328" s="198"/>
      <c r="AR328" s="198"/>
      <c r="AS328" s="198"/>
      <c r="AT328" s="198"/>
      <c r="AU328" s="198"/>
      <c r="AV328" s="198"/>
      <c r="AW328" s="198"/>
      <c r="AX328" s="198"/>
      <c r="AY328" s="198"/>
      <c r="AZ328" s="198"/>
      <c r="BA328" s="234"/>
      <c r="BB328" s="453"/>
      <c r="BC328" s="454"/>
      <c r="BD328" s="29"/>
      <c r="BE328" s="29"/>
    </row>
    <row r="329" spans="1:57" x14ac:dyDescent="0.2">
      <c r="A329" s="370" t="s">
        <v>1559</v>
      </c>
      <c r="B329" s="370">
        <v>6</v>
      </c>
      <c r="C329" s="366">
        <v>230414720</v>
      </c>
      <c r="D329" s="36" t="s">
        <v>151</v>
      </c>
      <c r="E329" s="267"/>
      <c r="F329" s="267"/>
      <c r="G329" s="267"/>
      <c r="H329" s="267"/>
      <c r="I329" s="198"/>
      <c r="J329" s="198"/>
      <c r="K329" s="198"/>
      <c r="L329" s="198"/>
      <c r="M329" s="57"/>
      <c r="N329" s="57"/>
      <c r="O329" s="57"/>
      <c r="P329" s="57"/>
      <c r="Q329" s="57"/>
      <c r="R329" s="57"/>
      <c r="S329" s="57"/>
      <c r="T329" s="57"/>
      <c r="U329" s="305"/>
      <c r="V329" s="305"/>
      <c r="W329" s="305"/>
      <c r="X329" s="305"/>
      <c r="Y329" s="57"/>
      <c r="Z329" s="57"/>
      <c r="AA329" s="57"/>
      <c r="AB329" s="57"/>
      <c r="AC329" s="305"/>
      <c r="AD329" s="305"/>
      <c r="AE329" s="305"/>
      <c r="AF329" s="305"/>
      <c r="AG329" s="277"/>
      <c r="AH329" s="277"/>
      <c r="AI329" s="277"/>
      <c r="AJ329" s="298" t="s">
        <v>2938</v>
      </c>
      <c r="AK329" s="305"/>
      <c r="AL329" s="305"/>
      <c r="AM329" s="305"/>
      <c r="AN329" s="305"/>
      <c r="AO329" s="198"/>
      <c r="AP329" s="198"/>
      <c r="AQ329" s="198"/>
      <c r="AR329" s="198"/>
      <c r="AS329" s="198"/>
      <c r="AT329" s="198"/>
      <c r="AU329" s="198"/>
      <c r="AV329" s="198"/>
      <c r="AW329" s="198"/>
      <c r="AX329" s="198"/>
      <c r="AY329" s="198"/>
      <c r="AZ329" s="198"/>
      <c r="BA329" s="234">
        <v>1</v>
      </c>
      <c r="BB329" s="453" t="s">
        <v>153</v>
      </c>
      <c r="BC329" s="454"/>
      <c r="BD329" s="29"/>
      <c r="BE329" s="29"/>
    </row>
    <row r="330" spans="1:57" x14ac:dyDescent="0.2">
      <c r="A330" s="371"/>
      <c r="B330" s="371"/>
      <c r="C330" s="366"/>
      <c r="D330" s="36" t="s">
        <v>154</v>
      </c>
      <c r="E330" s="267"/>
      <c r="F330" s="267"/>
      <c r="G330" s="267"/>
      <c r="H330" s="267"/>
      <c r="I330" s="198"/>
      <c r="J330" s="198"/>
      <c r="K330" s="198"/>
      <c r="L330" s="198"/>
      <c r="M330" s="57"/>
      <c r="N330" s="57"/>
      <c r="O330" s="57"/>
      <c r="P330" s="57"/>
      <c r="Q330" s="57"/>
      <c r="R330" s="57"/>
      <c r="S330" s="57"/>
      <c r="T330" s="57"/>
      <c r="U330" s="305"/>
      <c r="V330" s="305"/>
      <c r="W330" s="305"/>
      <c r="X330" s="305"/>
      <c r="Y330" s="57"/>
      <c r="Z330" s="57"/>
      <c r="AA330" s="57"/>
      <c r="AB330" s="57"/>
      <c r="AC330" s="305"/>
      <c r="AD330" s="305"/>
      <c r="AE330" s="305"/>
      <c r="AF330" s="305"/>
      <c r="AG330" s="277"/>
      <c r="AH330" s="277"/>
      <c r="AI330" s="277"/>
      <c r="AJ330" s="277"/>
      <c r="AK330" s="305"/>
      <c r="AL330" s="305"/>
      <c r="AM330" s="305"/>
      <c r="AN330" s="305"/>
      <c r="AO330" s="198"/>
      <c r="AP330" s="198"/>
      <c r="AQ330" s="198"/>
      <c r="AR330" s="198"/>
      <c r="AS330" s="198"/>
      <c r="AT330" s="198"/>
      <c r="AU330" s="198"/>
      <c r="AV330" s="198"/>
      <c r="AW330" s="198"/>
      <c r="AX330" s="198"/>
      <c r="AY330" s="198"/>
      <c r="AZ330" s="198"/>
      <c r="BA330" s="234"/>
      <c r="BB330" s="301"/>
      <c r="BC330" s="302"/>
      <c r="BD330" s="29"/>
      <c r="BE330" s="29"/>
    </row>
    <row r="331" spans="1:57" x14ac:dyDescent="0.2">
      <c r="A331" s="366" t="s">
        <v>2967</v>
      </c>
      <c r="B331" s="366">
        <v>7</v>
      </c>
      <c r="C331" s="366">
        <v>230414720</v>
      </c>
      <c r="D331" s="36" t="s">
        <v>151</v>
      </c>
      <c r="E331" s="267"/>
      <c r="F331" s="267"/>
      <c r="G331" s="267"/>
      <c r="H331" s="267"/>
      <c r="I331" s="198"/>
      <c r="J331" s="198"/>
      <c r="K331" s="198"/>
      <c r="L331" s="198"/>
      <c r="M331" s="57"/>
      <c r="N331" s="57"/>
      <c r="O331" s="57"/>
      <c r="P331" s="57"/>
      <c r="Q331" s="57"/>
      <c r="R331" s="57"/>
      <c r="S331" s="57"/>
      <c r="T331" s="57"/>
      <c r="U331" s="305"/>
      <c r="V331" s="305"/>
      <c r="W331" s="305"/>
      <c r="X331" s="305"/>
      <c r="Y331" s="57"/>
      <c r="Z331" s="57"/>
      <c r="AA331" s="57"/>
      <c r="AB331" s="57"/>
      <c r="AC331" s="305"/>
      <c r="AD331" s="305"/>
      <c r="AE331" s="305"/>
      <c r="AF331" s="305"/>
      <c r="AG331" s="277"/>
      <c r="AH331" s="277"/>
      <c r="AI331" s="298" t="s">
        <v>2943</v>
      </c>
      <c r="AJ331" s="277"/>
      <c r="AK331" s="305"/>
      <c r="AL331" s="305"/>
      <c r="AM331" s="305"/>
      <c r="AN331" s="305"/>
      <c r="AO331" s="198"/>
      <c r="AP331" s="198"/>
      <c r="AQ331" s="198"/>
      <c r="AR331" s="198"/>
      <c r="AS331" s="198"/>
      <c r="AT331" s="198"/>
      <c r="AU331" s="198"/>
      <c r="AV331" s="198"/>
      <c r="AW331" s="198"/>
      <c r="AX331" s="198"/>
      <c r="AY331" s="198"/>
      <c r="AZ331" s="198"/>
      <c r="BA331" s="234">
        <v>1</v>
      </c>
      <c r="BB331" s="453" t="s">
        <v>153</v>
      </c>
      <c r="BC331" s="454"/>
      <c r="BD331" s="29"/>
      <c r="BE331" s="29"/>
    </row>
    <row r="332" spans="1:57" x14ac:dyDescent="0.2">
      <c r="A332" s="366"/>
      <c r="B332" s="366"/>
      <c r="C332" s="366"/>
      <c r="D332" s="36" t="s">
        <v>154</v>
      </c>
      <c r="E332" s="267"/>
      <c r="F332" s="267"/>
      <c r="G332" s="267"/>
      <c r="H332" s="267"/>
      <c r="I332" s="198"/>
      <c r="J332" s="198"/>
      <c r="K332" s="198"/>
      <c r="L332" s="198"/>
      <c r="M332" s="57"/>
      <c r="N332" s="57"/>
      <c r="O332" s="57"/>
      <c r="P332" s="57"/>
      <c r="Q332" s="57"/>
      <c r="R332" s="57"/>
      <c r="S332" s="57"/>
      <c r="T332" s="57"/>
      <c r="U332" s="305"/>
      <c r="V332" s="305"/>
      <c r="W332" s="305"/>
      <c r="X332" s="305"/>
      <c r="Y332" s="57"/>
      <c r="Z332" s="57"/>
      <c r="AA332" s="57"/>
      <c r="AB332" s="57"/>
      <c r="AC332" s="305"/>
      <c r="AD332" s="305"/>
      <c r="AE332" s="305"/>
      <c r="AF332" s="305"/>
      <c r="AG332" s="277"/>
      <c r="AH332" s="277"/>
      <c r="AI332" s="277"/>
      <c r="AJ332" s="277"/>
      <c r="AK332" s="305"/>
      <c r="AL332" s="305"/>
      <c r="AM332" s="305"/>
      <c r="AN332" s="305"/>
      <c r="AO332" s="198"/>
      <c r="AP332" s="198"/>
      <c r="AQ332" s="198"/>
      <c r="AR332" s="198"/>
      <c r="AS332" s="198"/>
      <c r="AT332" s="198"/>
      <c r="AU332" s="198"/>
      <c r="AV332" s="198"/>
      <c r="AW332" s="198"/>
      <c r="AX332" s="198"/>
      <c r="AY332" s="198"/>
      <c r="AZ332" s="198"/>
      <c r="BA332" s="234"/>
      <c r="BB332" s="453"/>
      <c r="BC332" s="454"/>
      <c r="BD332" s="29"/>
      <c r="BE332" s="29"/>
    </row>
    <row r="333" spans="1:57" x14ac:dyDescent="0.2">
      <c r="A333" s="366" t="s">
        <v>2968</v>
      </c>
      <c r="B333" s="366">
        <v>16</v>
      </c>
      <c r="C333" s="366">
        <v>230414720</v>
      </c>
      <c r="D333" s="36" t="s">
        <v>151</v>
      </c>
      <c r="E333" s="267"/>
      <c r="F333" s="267"/>
      <c r="G333" s="267"/>
      <c r="H333" s="267"/>
      <c r="I333" s="198"/>
      <c r="J333" s="198"/>
      <c r="K333" s="198"/>
      <c r="L333" s="198"/>
      <c r="M333" s="57"/>
      <c r="N333" s="57"/>
      <c r="O333" s="57"/>
      <c r="P333" s="57"/>
      <c r="Q333" s="57"/>
      <c r="R333" s="57"/>
      <c r="S333" s="57"/>
      <c r="T333" s="57"/>
      <c r="U333" s="305"/>
      <c r="V333" s="305"/>
      <c r="W333" s="305"/>
      <c r="X333" s="305"/>
      <c r="Y333" s="57"/>
      <c r="Z333" s="57"/>
      <c r="AA333" s="57"/>
      <c r="AB333" s="57"/>
      <c r="AC333" s="305"/>
      <c r="AD333" s="305"/>
      <c r="AE333" s="305"/>
      <c r="AF333" s="305"/>
      <c r="AG333" s="277"/>
      <c r="AH333" s="298" t="s">
        <v>2943</v>
      </c>
      <c r="AI333" s="277"/>
      <c r="AJ333" s="277"/>
      <c r="AK333" s="305"/>
      <c r="AL333" s="305"/>
      <c r="AM333" s="305"/>
      <c r="AN333" s="305"/>
      <c r="AO333" s="198"/>
      <c r="AP333" s="198"/>
      <c r="AQ333" s="198"/>
      <c r="AR333" s="198"/>
      <c r="AS333" s="198"/>
      <c r="AT333" s="198"/>
      <c r="AU333" s="198"/>
      <c r="AV333" s="198"/>
      <c r="AW333" s="198"/>
      <c r="AX333" s="198"/>
      <c r="AY333" s="198"/>
      <c r="AZ333" s="198"/>
      <c r="BA333" s="234">
        <v>1</v>
      </c>
      <c r="BB333" s="453" t="s">
        <v>153</v>
      </c>
      <c r="BC333" s="454"/>
      <c r="BD333" s="29"/>
      <c r="BE333" s="29"/>
    </row>
    <row r="334" spans="1:57" x14ac:dyDescent="0.2">
      <c r="A334" s="366"/>
      <c r="B334" s="366"/>
      <c r="C334" s="366"/>
      <c r="D334" s="36" t="s">
        <v>154</v>
      </c>
      <c r="E334" s="267"/>
      <c r="F334" s="267"/>
      <c r="G334" s="267"/>
      <c r="H334" s="267"/>
      <c r="I334" s="198"/>
      <c r="J334" s="198"/>
      <c r="K334" s="198"/>
      <c r="L334" s="198"/>
      <c r="M334" s="57"/>
      <c r="N334" s="57"/>
      <c r="O334" s="57"/>
      <c r="P334" s="57"/>
      <c r="Q334" s="57"/>
      <c r="R334" s="57"/>
      <c r="S334" s="57"/>
      <c r="T334" s="57"/>
      <c r="U334" s="305"/>
      <c r="V334" s="305"/>
      <c r="W334" s="305"/>
      <c r="X334" s="305"/>
      <c r="Y334" s="57"/>
      <c r="Z334" s="57"/>
      <c r="AA334" s="57"/>
      <c r="AB334" s="57"/>
      <c r="AC334" s="305"/>
      <c r="AD334" s="305"/>
      <c r="AE334" s="305"/>
      <c r="AF334" s="305"/>
      <c r="AG334" s="305"/>
      <c r="AH334" s="305"/>
      <c r="AI334" s="305"/>
      <c r="AJ334" s="305"/>
      <c r="AK334" s="305"/>
      <c r="AL334" s="305"/>
      <c r="AM334" s="305"/>
      <c r="AN334" s="305"/>
      <c r="AO334" s="198"/>
      <c r="AP334" s="198"/>
      <c r="AQ334" s="198"/>
      <c r="AR334" s="198"/>
      <c r="AS334" s="198"/>
      <c r="AT334" s="198"/>
      <c r="AU334" s="198"/>
      <c r="AV334" s="198"/>
      <c r="AW334" s="198"/>
      <c r="AX334" s="198"/>
      <c r="AY334" s="198"/>
      <c r="AZ334" s="198"/>
      <c r="BA334" s="234"/>
      <c r="BB334" s="453"/>
      <c r="BC334" s="454"/>
      <c r="BD334" s="29"/>
      <c r="BE334" s="29"/>
    </row>
    <row r="335" spans="1:57" x14ac:dyDescent="0.2">
      <c r="A335" s="366" t="s">
        <v>1553</v>
      </c>
      <c r="B335" s="366">
        <v>17</v>
      </c>
      <c r="C335" s="366">
        <v>230414720</v>
      </c>
      <c r="D335" s="36" t="s">
        <v>151</v>
      </c>
      <c r="E335" s="267"/>
      <c r="F335" s="267"/>
      <c r="G335" s="267"/>
      <c r="H335" s="267"/>
      <c r="I335" s="198"/>
      <c r="J335" s="198"/>
      <c r="K335" s="198"/>
      <c r="L335" s="198"/>
      <c r="M335" s="57"/>
      <c r="N335" s="57"/>
      <c r="O335" s="57"/>
      <c r="P335" s="57"/>
      <c r="Q335" s="57"/>
      <c r="R335" s="57"/>
      <c r="S335" s="57"/>
      <c r="T335" s="57"/>
      <c r="U335" s="305"/>
      <c r="V335" s="305"/>
      <c r="W335" s="305"/>
      <c r="X335" s="305"/>
      <c r="Y335" s="57"/>
      <c r="Z335" s="57"/>
      <c r="AA335" s="57"/>
      <c r="AB335" s="57"/>
      <c r="AC335" s="305"/>
      <c r="AD335" s="305"/>
      <c r="AE335" s="305"/>
      <c r="AF335" s="305"/>
      <c r="AG335" s="305"/>
      <c r="AH335" s="305"/>
      <c r="AI335" s="306"/>
      <c r="AJ335" s="305"/>
      <c r="AK335" s="298" t="s">
        <v>2943</v>
      </c>
      <c r="AL335" s="277"/>
      <c r="AM335" s="277"/>
      <c r="AN335" s="277"/>
      <c r="AO335" s="50"/>
      <c r="AP335" s="50"/>
      <c r="AQ335" s="50"/>
      <c r="AR335" s="198"/>
      <c r="AS335" s="198"/>
      <c r="AT335" s="198"/>
      <c r="AU335" s="198"/>
      <c r="AV335" s="198"/>
      <c r="AW335" s="198"/>
      <c r="AX335" s="198"/>
      <c r="AY335" s="198"/>
      <c r="AZ335" s="198"/>
      <c r="BA335" s="234">
        <v>1</v>
      </c>
      <c r="BB335" s="453" t="s">
        <v>153</v>
      </c>
      <c r="BC335" s="454"/>
      <c r="BD335" s="29"/>
      <c r="BE335" s="29"/>
    </row>
    <row r="336" spans="1:57" x14ac:dyDescent="0.2">
      <c r="A336" s="366"/>
      <c r="B336" s="366"/>
      <c r="C336" s="366"/>
      <c r="D336" s="36" t="s">
        <v>154</v>
      </c>
      <c r="E336" s="267"/>
      <c r="F336" s="267"/>
      <c r="G336" s="267"/>
      <c r="H336" s="267"/>
      <c r="I336" s="198"/>
      <c r="J336" s="198"/>
      <c r="K336" s="198"/>
      <c r="L336" s="198"/>
      <c r="M336" s="57"/>
      <c r="N336" s="57"/>
      <c r="O336" s="57"/>
      <c r="P336" s="57"/>
      <c r="Q336" s="57"/>
      <c r="R336" s="57"/>
      <c r="S336" s="57"/>
      <c r="T336" s="57"/>
      <c r="U336" s="305"/>
      <c r="V336" s="305"/>
      <c r="W336" s="305"/>
      <c r="X336" s="305"/>
      <c r="Y336" s="57"/>
      <c r="Z336" s="57"/>
      <c r="AA336" s="57"/>
      <c r="AB336" s="57"/>
      <c r="AC336" s="305"/>
      <c r="AD336" s="305"/>
      <c r="AE336" s="305"/>
      <c r="AF336" s="305"/>
      <c r="AG336" s="305"/>
      <c r="AH336" s="305"/>
      <c r="AI336" s="305"/>
      <c r="AJ336" s="305"/>
      <c r="AK336" s="277"/>
      <c r="AL336" s="277"/>
      <c r="AM336" s="277"/>
      <c r="AN336" s="277"/>
      <c r="AO336" s="50"/>
      <c r="AP336" s="50"/>
      <c r="AQ336" s="50"/>
      <c r="AR336" s="198"/>
      <c r="AS336" s="198"/>
      <c r="AT336" s="198"/>
      <c r="AU336" s="198"/>
      <c r="AV336" s="198"/>
      <c r="AW336" s="198"/>
      <c r="AX336" s="198"/>
      <c r="AY336" s="198"/>
      <c r="AZ336" s="198"/>
      <c r="BA336" s="234"/>
      <c r="BB336" s="453"/>
      <c r="BC336" s="454"/>
      <c r="BD336" s="29"/>
      <c r="BE336" s="29"/>
    </row>
    <row r="337" spans="1:57" x14ac:dyDescent="0.2">
      <c r="A337" s="366" t="s">
        <v>2925</v>
      </c>
      <c r="B337" s="366">
        <v>19</v>
      </c>
      <c r="C337" s="366">
        <v>230414720</v>
      </c>
      <c r="D337" s="36" t="s">
        <v>151</v>
      </c>
      <c r="E337" s="270"/>
      <c r="F337" s="270"/>
      <c r="G337" s="270"/>
      <c r="H337" s="270"/>
      <c r="I337" s="271"/>
      <c r="J337" s="271"/>
      <c r="K337" s="271"/>
      <c r="L337" s="271"/>
      <c r="M337" s="58"/>
      <c r="N337" s="58"/>
      <c r="O337" s="58"/>
      <c r="P337" s="58"/>
      <c r="Q337" s="58"/>
      <c r="R337" s="58"/>
      <c r="S337" s="58"/>
      <c r="T337" s="58"/>
      <c r="U337" s="306"/>
      <c r="V337" s="306"/>
      <c r="W337" s="306"/>
      <c r="X337" s="306"/>
      <c r="Y337" s="51"/>
      <c r="Z337" s="51"/>
      <c r="AA337" s="51"/>
      <c r="AB337" s="51"/>
      <c r="AC337" s="277"/>
      <c r="AD337" s="277"/>
      <c r="AE337" s="277"/>
      <c r="AF337" s="277"/>
      <c r="AG337" s="277"/>
      <c r="AH337" s="277"/>
      <c r="AI337" s="277"/>
      <c r="AJ337" s="277"/>
      <c r="AK337" s="298" t="s">
        <v>2943</v>
      </c>
      <c r="AL337" s="277"/>
      <c r="AM337" s="277"/>
      <c r="AN337" s="277"/>
      <c r="AO337" s="50"/>
      <c r="AP337" s="50"/>
      <c r="AQ337" s="50"/>
      <c r="AR337" s="50"/>
      <c r="AS337" s="50"/>
      <c r="AT337" s="50"/>
      <c r="AU337" s="50"/>
      <c r="AV337" s="50"/>
      <c r="AW337" s="50"/>
      <c r="AX337" s="50"/>
      <c r="AY337" s="50"/>
      <c r="AZ337" s="50"/>
      <c r="BA337" s="234">
        <v>1</v>
      </c>
      <c r="BB337" s="453" t="s">
        <v>153</v>
      </c>
      <c r="BC337" s="454"/>
      <c r="BD337" s="29"/>
      <c r="BE337" s="29"/>
    </row>
    <row r="338" spans="1:57" x14ac:dyDescent="0.2">
      <c r="A338" s="366"/>
      <c r="B338" s="366"/>
      <c r="C338" s="366"/>
      <c r="D338" s="36" t="s">
        <v>154</v>
      </c>
      <c r="E338" s="270"/>
      <c r="F338" s="270"/>
      <c r="G338" s="270"/>
      <c r="H338" s="270"/>
      <c r="I338" s="271"/>
      <c r="J338" s="271"/>
      <c r="K338" s="271"/>
      <c r="L338" s="271"/>
      <c r="M338" s="58"/>
      <c r="N338" s="58"/>
      <c r="O338" s="58"/>
      <c r="P338" s="58"/>
      <c r="Q338" s="58"/>
      <c r="R338" s="58"/>
      <c r="S338" s="58"/>
      <c r="T338" s="58"/>
      <c r="U338" s="306"/>
      <c r="V338" s="306"/>
      <c r="W338" s="306"/>
      <c r="X338" s="306"/>
      <c r="Y338" s="51"/>
      <c r="Z338" s="51"/>
      <c r="AA338" s="51"/>
      <c r="AB338" s="51"/>
      <c r="AC338" s="277"/>
      <c r="AD338" s="277"/>
      <c r="AE338" s="277"/>
      <c r="AF338" s="277"/>
      <c r="AG338" s="277"/>
      <c r="AH338" s="277"/>
      <c r="AI338" s="277"/>
      <c r="AJ338" s="277"/>
      <c r="AK338" s="277"/>
      <c r="AL338" s="277"/>
      <c r="AM338" s="277"/>
      <c r="AN338" s="277"/>
      <c r="AO338" s="50"/>
      <c r="AP338" s="50"/>
      <c r="AQ338" s="50"/>
      <c r="AR338" s="50"/>
      <c r="AS338" s="50"/>
      <c r="AT338" s="50"/>
      <c r="AU338" s="50"/>
      <c r="AV338" s="50"/>
      <c r="AW338" s="50"/>
      <c r="AX338" s="50"/>
      <c r="AY338" s="50"/>
      <c r="AZ338" s="50"/>
      <c r="BA338" s="234"/>
      <c r="BB338" s="453"/>
      <c r="BC338" s="454"/>
      <c r="BD338" s="29"/>
      <c r="BE338" s="29"/>
    </row>
    <row r="339" spans="1:57" x14ac:dyDescent="0.2">
      <c r="A339" s="370" t="s">
        <v>2969</v>
      </c>
      <c r="B339" s="370">
        <v>22</v>
      </c>
      <c r="C339" s="366">
        <v>230414720</v>
      </c>
      <c r="D339" s="36" t="s">
        <v>151</v>
      </c>
      <c r="E339" s="267"/>
      <c r="F339" s="267"/>
      <c r="G339" s="267"/>
      <c r="H339" s="267"/>
      <c r="I339" s="198"/>
      <c r="J339" s="198"/>
      <c r="K339" s="198"/>
      <c r="L339" s="198"/>
      <c r="M339" s="57"/>
      <c r="N339" s="57"/>
      <c r="O339" s="57"/>
      <c r="P339" s="57"/>
      <c r="Q339" s="57"/>
      <c r="R339" s="57"/>
      <c r="S339" s="57"/>
      <c r="T339" s="57"/>
      <c r="U339" s="305"/>
      <c r="V339" s="305"/>
      <c r="W339" s="305"/>
      <c r="X339" s="305"/>
      <c r="Y339" s="57"/>
      <c r="Z339" s="57"/>
      <c r="AA339" s="57"/>
      <c r="AB339" s="57"/>
      <c r="AC339" s="305"/>
      <c r="AD339" s="305"/>
      <c r="AE339" s="305"/>
      <c r="AF339" s="305"/>
      <c r="AG339" s="305"/>
      <c r="AH339" s="305"/>
      <c r="AI339" s="305"/>
      <c r="AJ339" s="305"/>
      <c r="AK339" s="277"/>
      <c r="AL339" s="277"/>
      <c r="AM339" s="277"/>
      <c r="AN339" s="298" t="s">
        <v>2938</v>
      </c>
      <c r="AO339" s="50"/>
      <c r="AP339" s="50"/>
      <c r="AQ339" s="50"/>
      <c r="AR339" s="198"/>
      <c r="AS339" s="198"/>
      <c r="AT339" s="198"/>
      <c r="AU339" s="198"/>
      <c r="AV339" s="198"/>
      <c r="AW339" s="198"/>
      <c r="AX339" s="198"/>
      <c r="AY339" s="198"/>
      <c r="AZ339" s="198"/>
      <c r="BA339" s="234">
        <v>1</v>
      </c>
      <c r="BB339" s="453" t="s">
        <v>153</v>
      </c>
      <c r="BC339" s="454"/>
      <c r="BD339" s="29"/>
      <c r="BE339" s="29"/>
    </row>
    <row r="340" spans="1:57" x14ac:dyDescent="0.2">
      <c r="A340" s="371"/>
      <c r="B340" s="371"/>
      <c r="C340" s="366"/>
      <c r="D340" s="36" t="s">
        <v>154</v>
      </c>
      <c r="E340" s="267"/>
      <c r="F340" s="267"/>
      <c r="G340" s="267"/>
      <c r="H340" s="267"/>
      <c r="I340" s="198"/>
      <c r="J340" s="198"/>
      <c r="K340" s="198"/>
      <c r="L340" s="198"/>
      <c r="M340" s="57"/>
      <c r="N340" s="57"/>
      <c r="O340" s="57"/>
      <c r="P340" s="57"/>
      <c r="Q340" s="57"/>
      <c r="R340" s="57"/>
      <c r="S340" s="57"/>
      <c r="T340" s="57"/>
      <c r="U340" s="305"/>
      <c r="V340" s="305"/>
      <c r="W340" s="305"/>
      <c r="X340" s="305"/>
      <c r="Y340" s="57"/>
      <c r="Z340" s="57"/>
      <c r="AA340" s="57"/>
      <c r="AB340" s="57"/>
      <c r="AC340" s="305"/>
      <c r="AD340" s="305"/>
      <c r="AE340" s="305"/>
      <c r="AF340" s="305"/>
      <c r="AG340" s="305"/>
      <c r="AH340" s="305"/>
      <c r="AI340" s="305"/>
      <c r="AJ340" s="305"/>
      <c r="AK340" s="277"/>
      <c r="AL340" s="277"/>
      <c r="AM340" s="277"/>
      <c r="AN340" s="277"/>
      <c r="AO340" s="50"/>
      <c r="AP340" s="50"/>
      <c r="AQ340" s="50"/>
      <c r="AR340" s="198"/>
      <c r="AS340" s="198"/>
      <c r="AT340" s="198"/>
      <c r="AU340" s="198"/>
      <c r="AV340" s="198"/>
      <c r="AW340" s="198"/>
      <c r="AX340" s="198"/>
      <c r="AY340" s="198"/>
      <c r="AZ340" s="198"/>
      <c r="BA340" s="234"/>
      <c r="BB340" s="301"/>
      <c r="BC340" s="302"/>
      <c r="BD340" s="29"/>
      <c r="BE340" s="29"/>
    </row>
    <row r="341" spans="1:57" x14ac:dyDescent="0.2">
      <c r="A341" s="366" t="s">
        <v>2970</v>
      </c>
      <c r="B341" s="366">
        <v>23</v>
      </c>
      <c r="C341" s="366">
        <v>230414720</v>
      </c>
      <c r="D341" s="36" t="s">
        <v>151</v>
      </c>
      <c r="E341" s="267"/>
      <c r="F341" s="267"/>
      <c r="G341" s="267"/>
      <c r="H341" s="267"/>
      <c r="I341" s="198"/>
      <c r="J341" s="198"/>
      <c r="K341" s="198"/>
      <c r="L341" s="198"/>
      <c r="M341" s="57"/>
      <c r="N341" s="57"/>
      <c r="O341" s="57"/>
      <c r="P341" s="57"/>
      <c r="Q341" s="57"/>
      <c r="R341" s="57"/>
      <c r="S341" s="57"/>
      <c r="T341" s="57"/>
      <c r="U341" s="305"/>
      <c r="V341" s="305"/>
      <c r="W341" s="305"/>
      <c r="X341" s="305"/>
      <c r="Y341" s="57"/>
      <c r="Z341" s="57"/>
      <c r="AA341" s="57"/>
      <c r="AB341" s="57"/>
      <c r="AC341" s="305"/>
      <c r="AD341" s="305"/>
      <c r="AE341" s="305"/>
      <c r="AF341" s="305"/>
      <c r="AG341" s="305"/>
      <c r="AH341" s="305"/>
      <c r="AI341" s="305"/>
      <c r="AJ341" s="305"/>
      <c r="AK341" s="277"/>
      <c r="AL341" s="277"/>
      <c r="AM341" s="298" t="s">
        <v>2943</v>
      </c>
      <c r="AN341" s="277"/>
      <c r="AO341" s="50"/>
      <c r="AP341" s="50"/>
      <c r="AQ341" s="50"/>
      <c r="AR341" s="198"/>
      <c r="AS341" s="198"/>
      <c r="AT341" s="198"/>
      <c r="AU341" s="198"/>
      <c r="AV341" s="198"/>
      <c r="AW341" s="198"/>
      <c r="AX341" s="198"/>
      <c r="AY341" s="198"/>
      <c r="AZ341" s="198"/>
      <c r="BA341" s="234">
        <v>1</v>
      </c>
      <c r="BB341" s="453" t="s">
        <v>153</v>
      </c>
      <c r="BC341" s="454"/>
      <c r="BD341" s="29"/>
      <c r="BE341" s="29"/>
    </row>
    <row r="342" spans="1:57" x14ac:dyDescent="0.2">
      <c r="A342" s="366"/>
      <c r="B342" s="366"/>
      <c r="C342" s="366"/>
      <c r="D342" s="36" t="s">
        <v>154</v>
      </c>
      <c r="E342" s="267"/>
      <c r="F342" s="267"/>
      <c r="G342" s="267"/>
      <c r="H342" s="267"/>
      <c r="I342" s="198"/>
      <c r="J342" s="198"/>
      <c r="K342" s="198"/>
      <c r="L342" s="198"/>
      <c r="M342" s="57"/>
      <c r="N342" s="57"/>
      <c r="O342" s="57"/>
      <c r="P342" s="57"/>
      <c r="Q342" s="57"/>
      <c r="R342" s="57"/>
      <c r="S342" s="57"/>
      <c r="T342" s="57"/>
      <c r="U342" s="305"/>
      <c r="V342" s="305"/>
      <c r="W342" s="305"/>
      <c r="X342" s="305"/>
      <c r="Y342" s="57"/>
      <c r="Z342" s="57"/>
      <c r="AA342" s="57"/>
      <c r="AB342" s="57"/>
      <c r="AC342" s="305"/>
      <c r="AD342" s="305"/>
      <c r="AE342" s="305"/>
      <c r="AF342" s="305"/>
      <c r="AG342" s="305"/>
      <c r="AH342" s="305"/>
      <c r="AI342" s="305"/>
      <c r="AJ342" s="305"/>
      <c r="AK342" s="277"/>
      <c r="AL342" s="277"/>
      <c r="AM342" s="277"/>
      <c r="AN342" s="277"/>
      <c r="AO342" s="50"/>
      <c r="AP342" s="50"/>
      <c r="AQ342" s="50"/>
      <c r="AR342" s="198"/>
      <c r="AS342" s="198"/>
      <c r="AT342" s="198"/>
      <c r="AU342" s="198"/>
      <c r="AV342" s="198"/>
      <c r="AW342" s="198"/>
      <c r="AX342" s="198"/>
      <c r="AY342" s="198"/>
      <c r="AZ342" s="198"/>
      <c r="BA342" s="234"/>
      <c r="BB342" s="453"/>
      <c r="BC342" s="454"/>
      <c r="BD342" s="29"/>
      <c r="BE342" s="29"/>
    </row>
    <row r="343" spans="1:57" x14ac:dyDescent="0.2">
      <c r="A343" s="370" t="s">
        <v>2926</v>
      </c>
      <c r="B343" s="370">
        <v>29</v>
      </c>
      <c r="C343" s="366">
        <v>230414720</v>
      </c>
      <c r="D343" s="36" t="s">
        <v>151</v>
      </c>
      <c r="E343" s="267"/>
      <c r="F343" s="267"/>
      <c r="G343" s="267"/>
      <c r="H343" s="267"/>
      <c r="I343" s="198"/>
      <c r="J343" s="198"/>
      <c r="K343" s="198"/>
      <c r="L343" s="198"/>
      <c r="M343" s="57"/>
      <c r="N343" s="57"/>
      <c r="O343" s="57"/>
      <c r="P343" s="57"/>
      <c r="Q343" s="57"/>
      <c r="R343" s="57"/>
      <c r="S343" s="57"/>
      <c r="T343" s="57"/>
      <c r="U343" s="305"/>
      <c r="V343" s="305"/>
      <c r="W343" s="305"/>
      <c r="X343" s="305"/>
      <c r="Y343" s="57"/>
      <c r="Z343" s="57"/>
      <c r="AA343" s="57"/>
      <c r="AB343" s="57"/>
      <c r="AC343" s="305"/>
      <c r="AD343" s="305"/>
      <c r="AE343" s="305"/>
      <c r="AF343" s="305"/>
      <c r="AG343" s="305"/>
      <c r="AH343" s="305"/>
      <c r="AI343" s="305"/>
      <c r="AJ343" s="305"/>
      <c r="AK343" s="298" t="s">
        <v>2938</v>
      </c>
      <c r="AL343" s="277"/>
      <c r="AM343" s="277"/>
      <c r="AN343" s="277"/>
      <c r="AO343" s="50"/>
      <c r="AP343" s="50"/>
      <c r="AQ343" s="50"/>
      <c r="AR343" s="198"/>
      <c r="AS343" s="198"/>
      <c r="AT343" s="198"/>
      <c r="AU343" s="198"/>
      <c r="AV343" s="198"/>
      <c r="AW343" s="198"/>
      <c r="AX343" s="198"/>
      <c r="AY343" s="198"/>
      <c r="AZ343" s="198"/>
      <c r="BA343" s="234">
        <v>1</v>
      </c>
      <c r="BB343" s="453" t="s">
        <v>153</v>
      </c>
      <c r="BC343" s="454"/>
      <c r="BD343" s="29"/>
      <c r="BE343" s="29"/>
    </row>
    <row r="344" spans="1:57" x14ac:dyDescent="0.2">
      <c r="A344" s="371"/>
      <c r="B344" s="371"/>
      <c r="C344" s="366"/>
      <c r="D344" s="36" t="s">
        <v>154</v>
      </c>
      <c r="E344" s="267"/>
      <c r="F344" s="267"/>
      <c r="G344" s="267"/>
      <c r="H344" s="267"/>
      <c r="I344" s="198"/>
      <c r="J344" s="198"/>
      <c r="K344" s="198"/>
      <c r="L344" s="198"/>
      <c r="M344" s="57"/>
      <c r="N344" s="57"/>
      <c r="O344" s="57"/>
      <c r="P344" s="57"/>
      <c r="Q344" s="57"/>
      <c r="R344" s="57"/>
      <c r="S344" s="57"/>
      <c r="T344" s="57"/>
      <c r="U344" s="305"/>
      <c r="V344" s="305"/>
      <c r="W344" s="305"/>
      <c r="X344" s="305"/>
      <c r="Y344" s="57"/>
      <c r="Z344" s="57"/>
      <c r="AA344" s="57"/>
      <c r="AB344" s="57"/>
      <c r="AC344" s="305"/>
      <c r="AD344" s="305"/>
      <c r="AE344" s="305"/>
      <c r="AF344" s="305"/>
      <c r="AG344" s="305"/>
      <c r="AH344" s="305"/>
      <c r="AI344" s="305"/>
      <c r="AJ344" s="305"/>
      <c r="AK344" s="277"/>
      <c r="AL344" s="277"/>
      <c r="AM344" s="277"/>
      <c r="AN344" s="277"/>
      <c r="AO344" s="50"/>
      <c r="AP344" s="50"/>
      <c r="AQ344" s="50"/>
      <c r="AR344" s="198"/>
      <c r="AS344" s="198"/>
      <c r="AT344" s="198"/>
      <c r="AU344" s="198"/>
      <c r="AV344" s="198"/>
      <c r="AW344" s="198"/>
      <c r="AX344" s="198"/>
      <c r="AY344" s="198"/>
      <c r="AZ344" s="198"/>
      <c r="BA344" s="234"/>
      <c r="BB344" s="301"/>
      <c r="BC344" s="302"/>
      <c r="BD344" s="29"/>
      <c r="BE344" s="29"/>
    </row>
    <row r="345" spans="1:57" x14ac:dyDescent="0.2">
      <c r="A345" s="370" t="s">
        <v>2971</v>
      </c>
      <c r="B345" s="366">
        <v>31</v>
      </c>
      <c r="C345" s="366">
        <v>230414720</v>
      </c>
      <c r="D345" s="36" t="s">
        <v>151</v>
      </c>
      <c r="E345" s="270"/>
      <c r="F345" s="270"/>
      <c r="G345" s="270"/>
      <c r="H345" s="270"/>
      <c r="I345" s="271"/>
      <c r="J345" s="271"/>
      <c r="K345" s="271"/>
      <c r="L345" s="271"/>
      <c r="M345" s="58"/>
      <c r="N345" s="58"/>
      <c r="O345" s="58"/>
      <c r="P345" s="58"/>
      <c r="Q345" s="58"/>
      <c r="R345" s="58"/>
      <c r="S345" s="58"/>
      <c r="T345" s="58"/>
      <c r="U345" s="306"/>
      <c r="V345" s="306"/>
      <c r="W345" s="306"/>
      <c r="X345" s="306"/>
      <c r="Y345" s="51"/>
      <c r="Z345" s="51"/>
      <c r="AA345" s="51"/>
      <c r="AB345" s="51"/>
      <c r="AC345" s="277"/>
      <c r="AD345" s="277"/>
      <c r="AE345" s="277"/>
      <c r="AF345" s="277"/>
      <c r="AG345" s="277"/>
      <c r="AH345" s="277"/>
      <c r="AI345" s="277"/>
      <c r="AJ345" s="277"/>
      <c r="AK345" s="277"/>
      <c r="AL345" s="298" t="s">
        <v>2943</v>
      </c>
      <c r="AM345" s="277"/>
      <c r="AN345" s="307"/>
      <c r="AO345" s="52"/>
      <c r="AP345" s="50"/>
      <c r="AQ345" s="50"/>
      <c r="AR345" s="50"/>
      <c r="AS345" s="50"/>
      <c r="AT345" s="50"/>
      <c r="AU345" s="50"/>
      <c r="AV345" s="50"/>
      <c r="AW345" s="50"/>
      <c r="AX345" s="50"/>
      <c r="AY345" s="50"/>
      <c r="AZ345" s="50"/>
      <c r="BA345" s="234">
        <v>1</v>
      </c>
      <c r="BB345" s="453" t="s">
        <v>153</v>
      </c>
      <c r="BC345" s="454"/>
      <c r="BD345" s="29"/>
      <c r="BE345" s="29"/>
    </row>
    <row r="346" spans="1:57" x14ac:dyDescent="0.2">
      <c r="A346" s="371"/>
      <c r="B346" s="366"/>
      <c r="C346" s="366"/>
      <c r="D346" s="36" t="s">
        <v>154</v>
      </c>
      <c r="E346" s="270"/>
      <c r="F346" s="270"/>
      <c r="G346" s="270"/>
      <c r="H346" s="270"/>
      <c r="I346" s="271"/>
      <c r="J346" s="271"/>
      <c r="K346" s="271"/>
      <c r="L346" s="271"/>
      <c r="M346" s="58"/>
      <c r="N346" s="58"/>
      <c r="O346" s="58"/>
      <c r="P346" s="58"/>
      <c r="Q346" s="58"/>
      <c r="R346" s="58"/>
      <c r="S346" s="58"/>
      <c r="T346" s="58"/>
      <c r="U346" s="306"/>
      <c r="V346" s="306"/>
      <c r="W346" s="306"/>
      <c r="X346" s="306"/>
      <c r="Y346" s="51"/>
      <c r="Z346" s="51"/>
      <c r="AA346" s="51"/>
      <c r="AB346" s="51"/>
      <c r="AC346" s="277"/>
      <c r="AD346" s="277"/>
      <c r="AE346" s="277"/>
      <c r="AF346" s="277"/>
      <c r="AG346" s="277"/>
      <c r="AH346" s="277"/>
      <c r="AI346" s="277"/>
      <c r="AJ346" s="277"/>
      <c r="AK346" s="277"/>
      <c r="AL346" s="277"/>
      <c r="AM346" s="277"/>
      <c r="AN346" s="277"/>
      <c r="AO346" s="50"/>
      <c r="AP346" s="50"/>
      <c r="AQ346" s="50"/>
      <c r="AR346" s="50"/>
      <c r="AS346" s="50"/>
      <c r="AT346" s="50"/>
      <c r="AU346" s="50"/>
      <c r="AV346" s="50"/>
      <c r="AW346" s="50"/>
      <c r="AX346" s="50"/>
      <c r="AY346" s="50"/>
      <c r="AZ346" s="50"/>
      <c r="BA346" s="234"/>
      <c r="BB346" s="453"/>
      <c r="BC346" s="454"/>
      <c r="BD346" s="29"/>
      <c r="BE346" s="29"/>
    </row>
    <row r="347" spans="1:57" x14ac:dyDescent="0.2">
      <c r="A347" s="466" t="s">
        <v>2972</v>
      </c>
      <c r="B347" s="467"/>
      <c r="C347" s="467"/>
      <c r="D347" s="300"/>
      <c r="E347" s="306"/>
      <c r="F347" s="306"/>
      <c r="G347" s="306"/>
      <c r="H347" s="306"/>
      <c r="I347" s="306"/>
      <c r="J347" s="306"/>
      <c r="K347" s="306"/>
      <c r="L347" s="306"/>
      <c r="M347" s="306"/>
      <c r="N347" s="306"/>
      <c r="O347" s="306"/>
      <c r="P347" s="306"/>
      <c r="Q347" s="306"/>
      <c r="R347" s="306"/>
      <c r="S347" s="306"/>
      <c r="T347" s="306"/>
      <c r="U347" s="306"/>
      <c r="V347" s="306"/>
      <c r="W347" s="306"/>
      <c r="X347" s="306"/>
      <c r="Y347" s="277"/>
      <c r="Z347" s="277"/>
      <c r="AA347" s="277"/>
      <c r="AB347" s="277"/>
      <c r="AC347" s="277"/>
      <c r="AD347" s="277"/>
      <c r="AE347" s="277"/>
      <c r="AF347" s="277"/>
      <c r="AG347" s="277"/>
      <c r="AH347" s="277"/>
      <c r="AI347" s="277"/>
      <c r="AJ347" s="277"/>
      <c r="AK347" s="277"/>
      <c r="AL347" s="298"/>
      <c r="AM347" s="277"/>
      <c r="AN347" s="307"/>
      <c r="AO347" s="308"/>
      <c r="AP347" s="277"/>
      <c r="AQ347" s="277"/>
      <c r="AR347" s="277"/>
      <c r="AS347" s="277"/>
      <c r="AT347" s="277"/>
      <c r="AU347" s="277"/>
      <c r="AV347" s="277"/>
      <c r="AW347" s="277"/>
      <c r="AX347" s="277"/>
      <c r="AY347" s="277"/>
      <c r="AZ347" s="277"/>
      <c r="BA347" s="293"/>
      <c r="BB347" s="461"/>
      <c r="BC347" s="462"/>
      <c r="BD347" s="284"/>
      <c r="BE347" s="284"/>
    </row>
    <row r="348" spans="1:57" x14ac:dyDescent="0.2">
      <c r="A348" s="468"/>
      <c r="B348" s="469"/>
      <c r="C348" s="469"/>
      <c r="D348" s="300"/>
      <c r="E348" s="306"/>
      <c r="F348" s="306"/>
      <c r="G348" s="306"/>
      <c r="H348" s="306"/>
      <c r="I348" s="306"/>
      <c r="J348" s="306"/>
      <c r="K348" s="306"/>
      <c r="L348" s="306"/>
      <c r="M348" s="306"/>
      <c r="N348" s="306"/>
      <c r="O348" s="306"/>
      <c r="P348" s="306"/>
      <c r="Q348" s="306"/>
      <c r="R348" s="306"/>
      <c r="S348" s="306"/>
      <c r="T348" s="306"/>
      <c r="U348" s="306"/>
      <c r="V348" s="306"/>
      <c r="W348" s="306"/>
      <c r="X348" s="306"/>
      <c r="Y348" s="277"/>
      <c r="Z348" s="277"/>
      <c r="AA348" s="277"/>
      <c r="AB348" s="277"/>
      <c r="AC348" s="277"/>
      <c r="AD348" s="277"/>
      <c r="AE348" s="277"/>
      <c r="AF348" s="277"/>
      <c r="AG348" s="277"/>
      <c r="AH348" s="277"/>
      <c r="AI348" s="277"/>
      <c r="AJ348" s="277"/>
      <c r="AK348" s="277"/>
      <c r="AL348" s="277"/>
      <c r="AM348" s="277"/>
      <c r="AN348" s="277"/>
      <c r="AO348" s="277"/>
      <c r="AP348" s="277"/>
      <c r="AQ348" s="277"/>
      <c r="AR348" s="277"/>
      <c r="AS348" s="277"/>
      <c r="AT348" s="277"/>
      <c r="AU348" s="277"/>
      <c r="AV348" s="277"/>
      <c r="AW348" s="277"/>
      <c r="AX348" s="277"/>
      <c r="AY348" s="277"/>
      <c r="AZ348" s="277"/>
      <c r="BA348" s="293"/>
      <c r="BB348" s="461"/>
      <c r="BC348" s="462"/>
      <c r="BD348" s="284"/>
      <c r="BE348" s="284"/>
    </row>
    <row r="349" spans="1:57" x14ac:dyDescent="0.2">
      <c r="A349" s="370" t="s">
        <v>2973</v>
      </c>
      <c r="B349" s="370">
        <v>6</v>
      </c>
      <c r="C349" s="366">
        <v>10000121</v>
      </c>
      <c r="D349" s="36" t="s">
        <v>151</v>
      </c>
      <c r="E349" s="267"/>
      <c r="F349" s="267"/>
      <c r="G349" s="267"/>
      <c r="H349" s="267"/>
      <c r="I349" s="198"/>
      <c r="J349" s="198"/>
      <c r="K349" s="198"/>
      <c r="L349" s="198"/>
      <c r="M349" s="57"/>
      <c r="N349" s="57"/>
      <c r="O349" s="57"/>
      <c r="P349" s="57"/>
      <c r="Q349" s="57"/>
      <c r="R349" s="57"/>
      <c r="S349" s="57"/>
      <c r="T349" s="57"/>
      <c r="U349" s="305"/>
      <c r="V349" s="305"/>
      <c r="W349" s="305"/>
      <c r="X349" s="305"/>
      <c r="Y349" s="57"/>
      <c r="Z349" s="57"/>
      <c r="AA349" s="57"/>
      <c r="AB349" s="57"/>
      <c r="AC349" s="305"/>
      <c r="AD349" s="305"/>
      <c r="AE349" s="305"/>
      <c r="AF349" s="305"/>
      <c r="AG349" s="305"/>
      <c r="AH349" s="305"/>
      <c r="AI349" s="305"/>
      <c r="AJ349" s="305"/>
      <c r="AK349" s="298"/>
      <c r="AL349" s="277"/>
      <c r="AM349" s="298" t="s">
        <v>2938</v>
      </c>
      <c r="AN349" s="277"/>
      <c r="AO349" s="50"/>
      <c r="AP349" s="50"/>
      <c r="AQ349" s="50"/>
      <c r="AR349" s="198"/>
      <c r="AS349" s="198"/>
      <c r="AT349" s="198"/>
      <c r="AU349" s="198"/>
      <c r="AV349" s="198"/>
      <c r="AW349" s="198"/>
      <c r="AX349" s="198"/>
      <c r="AY349" s="198"/>
      <c r="AZ349" s="198"/>
      <c r="BA349" s="234">
        <v>1</v>
      </c>
      <c r="BB349" s="453" t="s">
        <v>153</v>
      </c>
      <c r="BC349" s="454"/>
      <c r="BD349" s="29"/>
      <c r="BE349" s="29"/>
    </row>
    <row r="350" spans="1:57" x14ac:dyDescent="0.2">
      <c r="A350" s="371"/>
      <c r="B350" s="371"/>
      <c r="C350" s="366"/>
      <c r="D350" s="36" t="s">
        <v>154</v>
      </c>
      <c r="E350" s="267"/>
      <c r="F350" s="267"/>
      <c r="G350" s="267"/>
      <c r="H350" s="267"/>
      <c r="I350" s="198"/>
      <c r="J350" s="198"/>
      <c r="K350" s="198"/>
      <c r="L350" s="198"/>
      <c r="M350" s="57"/>
      <c r="N350" s="57"/>
      <c r="O350" s="57"/>
      <c r="P350" s="57"/>
      <c r="Q350" s="57"/>
      <c r="R350" s="57"/>
      <c r="S350" s="57"/>
      <c r="T350" s="57"/>
      <c r="U350" s="305"/>
      <c r="V350" s="305"/>
      <c r="W350" s="305"/>
      <c r="X350" s="305"/>
      <c r="Y350" s="57"/>
      <c r="Z350" s="57"/>
      <c r="AA350" s="57"/>
      <c r="AB350" s="57"/>
      <c r="AC350" s="305"/>
      <c r="AD350" s="305"/>
      <c r="AE350" s="305"/>
      <c r="AF350" s="305"/>
      <c r="AG350" s="305"/>
      <c r="AH350" s="305"/>
      <c r="AI350" s="305"/>
      <c r="AJ350" s="305"/>
      <c r="AK350" s="277"/>
      <c r="AL350" s="277"/>
      <c r="AM350" s="277"/>
      <c r="AN350" s="277"/>
      <c r="AO350" s="50"/>
      <c r="AP350" s="50"/>
      <c r="AQ350" s="50"/>
      <c r="AR350" s="198"/>
      <c r="AS350" s="198"/>
      <c r="AT350" s="198"/>
      <c r="AU350" s="198"/>
      <c r="AV350" s="198"/>
      <c r="AW350" s="198"/>
      <c r="AX350" s="198"/>
      <c r="AY350" s="198"/>
      <c r="AZ350" s="198"/>
      <c r="BA350" s="234"/>
      <c r="BB350" s="301"/>
      <c r="BC350" s="302"/>
      <c r="BD350" s="29"/>
      <c r="BE350" s="29"/>
    </row>
    <row r="351" spans="1:57" x14ac:dyDescent="0.2">
      <c r="A351" s="370" t="s">
        <v>2974</v>
      </c>
      <c r="B351" s="434">
        <v>21</v>
      </c>
      <c r="C351" s="366">
        <v>10000121</v>
      </c>
      <c r="D351" s="36" t="s">
        <v>151</v>
      </c>
      <c r="E351" s="270"/>
      <c r="F351" s="270"/>
      <c r="G351" s="270"/>
      <c r="H351" s="270"/>
      <c r="I351" s="271"/>
      <c r="J351" s="271"/>
      <c r="K351" s="271"/>
      <c r="L351" s="271"/>
      <c r="M351" s="58"/>
      <c r="N351" s="58"/>
      <c r="O351" s="58"/>
      <c r="P351" s="58"/>
      <c r="Q351" s="58"/>
      <c r="R351" s="58"/>
      <c r="S351" s="58"/>
      <c r="T351" s="58"/>
      <c r="U351" s="306"/>
      <c r="V351" s="306"/>
      <c r="W351" s="306"/>
      <c r="X351" s="306"/>
      <c r="Y351" s="51"/>
      <c r="Z351" s="51"/>
      <c r="AA351" s="51"/>
      <c r="AB351" s="51"/>
      <c r="AC351" s="277"/>
      <c r="AD351" s="277"/>
      <c r="AE351" s="277"/>
      <c r="AF351" s="277"/>
      <c r="AG351" s="277"/>
      <c r="AH351" s="277"/>
      <c r="AI351" s="298" t="s">
        <v>2938</v>
      </c>
      <c r="AJ351" s="277"/>
      <c r="AK351" s="277"/>
      <c r="AL351" s="277"/>
      <c r="AM351" s="277"/>
      <c r="AN351" s="298"/>
      <c r="AO351" s="50"/>
      <c r="AP351" s="50"/>
      <c r="AQ351" s="50"/>
      <c r="AR351" s="50"/>
      <c r="AS351" s="50"/>
      <c r="AT351" s="50"/>
      <c r="AU351" s="50"/>
      <c r="AV351" s="50"/>
      <c r="AW351" s="50"/>
      <c r="AX351" s="50"/>
      <c r="AY351" s="50"/>
      <c r="AZ351" s="50"/>
      <c r="BA351" s="234">
        <v>1</v>
      </c>
      <c r="BB351" s="453" t="s">
        <v>153</v>
      </c>
      <c r="BC351" s="454"/>
      <c r="BD351" s="29"/>
      <c r="BE351" s="29"/>
    </row>
    <row r="352" spans="1:57" x14ac:dyDescent="0.2">
      <c r="A352" s="371"/>
      <c r="B352" s="434"/>
      <c r="C352" s="366"/>
      <c r="D352" s="36" t="s">
        <v>154</v>
      </c>
      <c r="E352" s="270"/>
      <c r="F352" s="270"/>
      <c r="G352" s="270"/>
      <c r="H352" s="270"/>
      <c r="I352" s="271"/>
      <c r="J352" s="271"/>
      <c r="K352" s="271"/>
      <c r="L352" s="271"/>
      <c r="M352" s="58"/>
      <c r="N352" s="58"/>
      <c r="O352" s="58"/>
      <c r="P352" s="58"/>
      <c r="Q352" s="58"/>
      <c r="R352" s="58"/>
      <c r="S352" s="58"/>
      <c r="T352" s="58"/>
      <c r="U352" s="306"/>
      <c r="V352" s="306"/>
      <c r="W352" s="306"/>
      <c r="X352" s="306"/>
      <c r="Y352" s="51"/>
      <c r="Z352" s="51"/>
      <c r="AA352" s="51"/>
      <c r="AB352" s="51"/>
      <c r="AC352" s="277"/>
      <c r="AD352" s="277"/>
      <c r="AE352" s="277"/>
      <c r="AF352" s="277"/>
      <c r="AG352" s="277"/>
      <c r="AH352" s="277"/>
      <c r="AI352" s="277"/>
      <c r="AJ352" s="277"/>
      <c r="AK352" s="277"/>
      <c r="AL352" s="277"/>
      <c r="AM352" s="298"/>
      <c r="AN352" s="277"/>
      <c r="AO352" s="50"/>
      <c r="AP352" s="50"/>
      <c r="AQ352" s="50"/>
      <c r="AR352" s="50"/>
      <c r="AS352" s="50"/>
      <c r="AT352" s="50"/>
      <c r="AU352" s="50"/>
      <c r="AV352" s="50"/>
      <c r="AW352" s="50"/>
      <c r="AX352" s="50"/>
      <c r="AY352" s="50"/>
      <c r="AZ352" s="50"/>
      <c r="BA352" s="234"/>
      <c r="BB352" s="453"/>
      <c r="BC352" s="454"/>
      <c r="BD352" s="29"/>
      <c r="BE352" s="29"/>
    </row>
    <row r="353" spans="1:57" x14ac:dyDescent="0.2">
      <c r="A353" s="370" t="s">
        <v>2975</v>
      </c>
      <c r="B353" s="366">
        <v>24</v>
      </c>
      <c r="C353" s="366">
        <v>10000121</v>
      </c>
      <c r="D353" s="36" t="s">
        <v>151</v>
      </c>
      <c r="E353" s="270"/>
      <c r="F353" s="270"/>
      <c r="G353" s="270"/>
      <c r="H353" s="270"/>
      <c r="I353" s="271"/>
      <c r="J353" s="271"/>
      <c r="K353" s="271"/>
      <c r="L353" s="271"/>
      <c r="M353" s="58"/>
      <c r="N353" s="58"/>
      <c r="O353" s="58"/>
      <c r="P353" s="58"/>
      <c r="Q353" s="58"/>
      <c r="R353" s="58"/>
      <c r="S353" s="58"/>
      <c r="T353" s="58"/>
      <c r="U353" s="306"/>
      <c r="V353" s="306"/>
      <c r="W353" s="306"/>
      <c r="X353" s="306"/>
      <c r="Y353" s="51"/>
      <c r="Z353" s="51"/>
      <c r="AA353" s="51"/>
      <c r="AB353" s="51"/>
      <c r="AC353" s="277"/>
      <c r="AD353" s="277"/>
      <c r="AE353" s="298" t="s">
        <v>2938</v>
      </c>
      <c r="AF353" s="277"/>
      <c r="AG353" s="277"/>
      <c r="AH353" s="277"/>
      <c r="AI353" s="298"/>
      <c r="AJ353" s="277"/>
      <c r="AK353" s="277"/>
      <c r="AL353" s="298"/>
      <c r="AM353" s="277"/>
      <c r="AN353" s="307"/>
      <c r="AO353" s="52"/>
      <c r="AP353" s="50"/>
      <c r="AQ353" s="50"/>
      <c r="AR353" s="50"/>
      <c r="AS353" s="50"/>
      <c r="AT353" s="50"/>
      <c r="AU353" s="50"/>
      <c r="AV353" s="50"/>
      <c r="AW353" s="50"/>
      <c r="AX353" s="50"/>
      <c r="AY353" s="50"/>
      <c r="AZ353" s="50"/>
      <c r="BA353" s="234">
        <v>1</v>
      </c>
      <c r="BB353" s="453" t="s">
        <v>153</v>
      </c>
      <c r="BC353" s="454"/>
      <c r="BD353" s="29"/>
      <c r="BE353" s="29"/>
    </row>
    <row r="354" spans="1:57" x14ac:dyDescent="0.2">
      <c r="A354" s="371"/>
      <c r="B354" s="366"/>
      <c r="C354" s="366"/>
      <c r="D354" s="36" t="s">
        <v>154</v>
      </c>
      <c r="E354" s="270"/>
      <c r="F354" s="270"/>
      <c r="G354" s="270"/>
      <c r="H354" s="270"/>
      <c r="I354" s="271"/>
      <c r="J354" s="271"/>
      <c r="K354" s="271"/>
      <c r="L354" s="271"/>
      <c r="M354" s="58"/>
      <c r="N354" s="58"/>
      <c r="O354" s="58"/>
      <c r="P354" s="58"/>
      <c r="Q354" s="58"/>
      <c r="R354" s="58"/>
      <c r="S354" s="58"/>
      <c r="T354" s="58"/>
      <c r="U354" s="306"/>
      <c r="V354" s="306"/>
      <c r="W354" s="306"/>
      <c r="X354" s="306"/>
      <c r="Y354" s="51"/>
      <c r="Z354" s="51"/>
      <c r="AA354" s="51"/>
      <c r="AB354" s="51"/>
      <c r="AC354" s="277"/>
      <c r="AD354" s="277"/>
      <c r="AE354" s="277"/>
      <c r="AF354" s="277"/>
      <c r="AG354" s="277"/>
      <c r="AH354" s="277"/>
      <c r="AI354" s="298"/>
      <c r="AJ354" s="277"/>
      <c r="AK354" s="277"/>
      <c r="AL354" s="277"/>
      <c r="AM354" s="277"/>
      <c r="AN354" s="277"/>
      <c r="AO354" s="50"/>
      <c r="AP354" s="50"/>
      <c r="AQ354" s="50"/>
      <c r="AR354" s="50"/>
      <c r="AS354" s="50"/>
      <c r="AT354" s="50"/>
      <c r="AU354" s="50"/>
      <c r="AV354" s="50"/>
      <c r="AW354" s="50"/>
      <c r="AX354" s="50"/>
      <c r="AY354" s="50"/>
      <c r="AZ354" s="50"/>
      <c r="BA354" s="234"/>
      <c r="BB354" s="453"/>
      <c r="BC354" s="454"/>
      <c r="BD354" s="29"/>
      <c r="BE354" s="29"/>
    </row>
    <row r="355" spans="1:57" x14ac:dyDescent="0.2">
      <c r="A355" s="254"/>
      <c r="B355" s="254"/>
      <c r="C355" s="254"/>
      <c r="D355" s="251"/>
      <c r="E355" s="268"/>
      <c r="F355" s="268"/>
      <c r="G355" s="268"/>
      <c r="H355" s="268"/>
      <c r="I355" s="252"/>
      <c r="J355" s="252"/>
      <c r="K355" s="252"/>
      <c r="L355" s="252"/>
      <c r="M355" s="269"/>
      <c r="N355" s="269"/>
      <c r="O355" s="269"/>
      <c r="P355" s="269"/>
      <c r="Q355" s="269"/>
      <c r="R355" s="269"/>
      <c r="S355" s="269"/>
      <c r="T355" s="269"/>
      <c r="U355" s="309"/>
      <c r="V355" s="309"/>
      <c r="W355" s="309"/>
      <c r="X355" s="309"/>
      <c r="Y355" s="256"/>
      <c r="Z355" s="256"/>
      <c r="AA355" s="256"/>
      <c r="AB355" s="256"/>
      <c r="AC355" s="303"/>
      <c r="AD355" s="303"/>
      <c r="AE355" s="303"/>
      <c r="AF355" s="303"/>
      <c r="AG355" s="303"/>
      <c r="AH355" s="303"/>
      <c r="AI355" s="303"/>
      <c r="AJ355" s="303"/>
      <c r="AK355" s="303"/>
      <c r="AL355" s="303"/>
      <c r="AM355" s="303"/>
      <c r="AN355" s="303"/>
      <c r="AO355" s="253"/>
      <c r="AP355" s="253"/>
      <c r="AQ355" s="253"/>
      <c r="AR355" s="253"/>
      <c r="AS355" s="253"/>
      <c r="AT355" s="253"/>
      <c r="AU355" s="253"/>
      <c r="AV355" s="253"/>
      <c r="AW355" s="253"/>
      <c r="AX355" s="253"/>
      <c r="AY355" s="253"/>
      <c r="AZ355" s="253"/>
      <c r="BA355" s="253"/>
      <c r="BB355" s="253"/>
      <c r="BC355" s="253"/>
      <c r="BD355" s="29"/>
      <c r="BE355" s="29"/>
    </row>
    <row r="356" spans="1:57" ht="15.75" x14ac:dyDescent="0.25">
      <c r="A356" s="470"/>
      <c r="B356" s="470"/>
      <c r="C356" s="470"/>
      <c r="D356" s="470"/>
      <c r="E356" s="470"/>
      <c r="F356" s="470"/>
      <c r="G356" s="470"/>
      <c r="H356" s="470"/>
      <c r="I356" s="470"/>
      <c r="J356" s="470"/>
      <c r="K356" s="470"/>
      <c r="L356" s="470"/>
      <c r="M356" s="470"/>
      <c r="N356" s="470"/>
      <c r="O356" s="470"/>
      <c r="P356" s="470"/>
      <c r="Q356" s="470"/>
      <c r="R356" s="470"/>
      <c r="S356" s="470"/>
      <c r="T356" s="470"/>
      <c r="U356" s="470"/>
      <c r="V356" s="470"/>
      <c r="W356" s="470"/>
      <c r="X356" s="470"/>
      <c r="Y356" s="470"/>
      <c r="Z356" s="470"/>
      <c r="AA356" s="470"/>
      <c r="AB356" s="470"/>
      <c r="AC356" s="470"/>
      <c r="AD356" s="470"/>
      <c r="AE356" s="470"/>
      <c r="AF356" s="470"/>
      <c r="AG356" s="470"/>
      <c r="AH356" s="470"/>
      <c r="AI356" s="470"/>
      <c r="AJ356" s="470"/>
      <c r="AK356" s="470"/>
      <c r="AL356" s="470"/>
      <c r="AM356" s="470"/>
      <c r="AN356" s="470"/>
      <c r="AO356" s="470"/>
      <c r="AP356" s="470"/>
      <c r="AQ356" s="470"/>
      <c r="AR356" s="470"/>
      <c r="AS356" s="470"/>
      <c r="AT356" s="470"/>
      <c r="AU356" s="470"/>
      <c r="AV356" s="470"/>
      <c r="AW356" s="45"/>
      <c r="AX356" s="45"/>
      <c r="AY356" s="45"/>
      <c r="AZ356" s="45"/>
      <c r="BA356" s="45"/>
      <c r="BB356" s="45"/>
      <c r="BC356" s="45"/>
      <c r="BD356" s="45"/>
      <c r="BE356" s="45"/>
    </row>
  </sheetData>
  <mergeCells count="849">
    <mergeCell ref="A356:AV356"/>
    <mergeCell ref="A351:A352"/>
    <mergeCell ref="B351:B352"/>
    <mergeCell ref="C351:C352"/>
    <mergeCell ref="BB351:BC351"/>
    <mergeCell ref="BB352:BC352"/>
    <mergeCell ref="A353:A354"/>
    <mergeCell ref="B353:B354"/>
    <mergeCell ref="C353:C354"/>
    <mergeCell ref="BB353:BC353"/>
    <mergeCell ref="BB354:BC354"/>
    <mergeCell ref="A345:A346"/>
    <mergeCell ref="B345:B346"/>
    <mergeCell ref="C345:C346"/>
    <mergeCell ref="BB345:BC345"/>
    <mergeCell ref="BB346:BC346"/>
    <mergeCell ref="A347:C348"/>
    <mergeCell ref="BB347:BC347"/>
    <mergeCell ref="BB348:BC348"/>
    <mergeCell ref="A349:A350"/>
    <mergeCell ref="B349:B350"/>
    <mergeCell ref="C349:C350"/>
    <mergeCell ref="BB349:BC349"/>
    <mergeCell ref="A343:A344"/>
    <mergeCell ref="B343:B344"/>
    <mergeCell ref="C343:C344"/>
    <mergeCell ref="BB343:BC343"/>
    <mergeCell ref="A339:A340"/>
    <mergeCell ref="B339:B340"/>
    <mergeCell ref="C339:C340"/>
    <mergeCell ref="BB339:BC339"/>
    <mergeCell ref="A341:A342"/>
    <mergeCell ref="B341:B342"/>
    <mergeCell ref="C341:C342"/>
    <mergeCell ref="BB341:BC341"/>
    <mergeCell ref="BB342:BC342"/>
    <mergeCell ref="A335:A336"/>
    <mergeCell ref="B335:B336"/>
    <mergeCell ref="C335:C336"/>
    <mergeCell ref="BB335:BC335"/>
    <mergeCell ref="BB336:BC336"/>
    <mergeCell ref="A337:A338"/>
    <mergeCell ref="B337:B338"/>
    <mergeCell ref="C337:C338"/>
    <mergeCell ref="BB337:BC337"/>
    <mergeCell ref="BB338:BC338"/>
    <mergeCell ref="A333:A334"/>
    <mergeCell ref="B333:B334"/>
    <mergeCell ref="C333:C334"/>
    <mergeCell ref="BB333:BC333"/>
    <mergeCell ref="BB334:BC334"/>
    <mergeCell ref="A331:A332"/>
    <mergeCell ref="B331:B332"/>
    <mergeCell ref="C331:C332"/>
    <mergeCell ref="BB331:BC331"/>
    <mergeCell ref="BB332:BC332"/>
    <mergeCell ref="A329:A330"/>
    <mergeCell ref="B329:B330"/>
    <mergeCell ref="C329:C330"/>
    <mergeCell ref="BB329:BC329"/>
    <mergeCell ref="A327:A328"/>
    <mergeCell ref="B327:B328"/>
    <mergeCell ref="C327:C328"/>
    <mergeCell ref="BB327:BC327"/>
    <mergeCell ref="BB328:BC328"/>
    <mergeCell ref="A321:C322"/>
    <mergeCell ref="BB321:BC321"/>
    <mergeCell ref="BB322:BC322"/>
    <mergeCell ref="A323:A324"/>
    <mergeCell ref="B323:B324"/>
    <mergeCell ref="C323:C324"/>
    <mergeCell ref="BB323:BC323"/>
    <mergeCell ref="BB324:BC324"/>
    <mergeCell ref="A325:A326"/>
    <mergeCell ref="B325:B326"/>
    <mergeCell ref="C325:C326"/>
    <mergeCell ref="BB325:BC325"/>
    <mergeCell ref="BB326:BC326"/>
    <mergeCell ref="A319:A320"/>
    <mergeCell ref="B319:B320"/>
    <mergeCell ref="C319:C320"/>
    <mergeCell ref="BB319:BC319"/>
    <mergeCell ref="BB320:BC320"/>
    <mergeCell ref="A317:A318"/>
    <mergeCell ref="B317:B318"/>
    <mergeCell ref="C317:C318"/>
    <mergeCell ref="BB317:BC317"/>
    <mergeCell ref="A313:A314"/>
    <mergeCell ref="B313:B314"/>
    <mergeCell ref="C313:C314"/>
    <mergeCell ref="BB313:BC313"/>
    <mergeCell ref="BB314:BC314"/>
    <mergeCell ref="A315:A316"/>
    <mergeCell ref="B315:B316"/>
    <mergeCell ref="C315:C316"/>
    <mergeCell ref="BB315:BC315"/>
    <mergeCell ref="BB316:BC316"/>
    <mergeCell ref="A309:A310"/>
    <mergeCell ref="B309:B310"/>
    <mergeCell ref="C309:C310"/>
    <mergeCell ref="BB309:BC309"/>
    <mergeCell ref="BB310:BC310"/>
    <mergeCell ref="A311:A312"/>
    <mergeCell ref="B311:B312"/>
    <mergeCell ref="C311:C312"/>
    <mergeCell ref="BB311:BC311"/>
    <mergeCell ref="BB312:BC312"/>
    <mergeCell ref="A305:A306"/>
    <mergeCell ref="B305:B306"/>
    <mergeCell ref="C305:C306"/>
    <mergeCell ref="BB305:BC305"/>
    <mergeCell ref="BB306:BC306"/>
    <mergeCell ref="A307:A308"/>
    <mergeCell ref="B307:B308"/>
    <mergeCell ref="C307:C308"/>
    <mergeCell ref="BB307:BC307"/>
    <mergeCell ref="BB308:BC308"/>
    <mergeCell ref="A303:A304"/>
    <mergeCell ref="B303:B304"/>
    <mergeCell ref="C303:C304"/>
    <mergeCell ref="BB303:BC303"/>
    <mergeCell ref="A299:A300"/>
    <mergeCell ref="B299:B300"/>
    <mergeCell ref="C299:C300"/>
    <mergeCell ref="BB299:BC299"/>
    <mergeCell ref="A301:A302"/>
    <mergeCell ref="B301:B302"/>
    <mergeCell ref="C301:C302"/>
    <mergeCell ref="BB301:BC301"/>
    <mergeCell ref="BB302:BC302"/>
    <mergeCell ref="A295:C296"/>
    <mergeCell ref="BB295:BC295"/>
    <mergeCell ref="BB296:BC296"/>
    <mergeCell ref="A297:A298"/>
    <mergeCell ref="B297:B298"/>
    <mergeCell ref="C297:C298"/>
    <mergeCell ref="BB297:BC297"/>
    <mergeCell ref="BB298:BC298"/>
    <mergeCell ref="A291:A292"/>
    <mergeCell ref="B291:B292"/>
    <mergeCell ref="C291:C292"/>
    <mergeCell ref="BB291:BC291"/>
    <mergeCell ref="BB292:BC292"/>
    <mergeCell ref="A293:A294"/>
    <mergeCell ref="B293:B294"/>
    <mergeCell ref="C293:C294"/>
    <mergeCell ref="BB293:BC293"/>
    <mergeCell ref="BB294:BC294"/>
    <mergeCell ref="A287:A288"/>
    <mergeCell ref="B287:B288"/>
    <mergeCell ref="C287:C288"/>
    <mergeCell ref="BB287:BC287"/>
    <mergeCell ref="BB288:BC288"/>
    <mergeCell ref="A289:A290"/>
    <mergeCell ref="B289:B290"/>
    <mergeCell ref="C289:C290"/>
    <mergeCell ref="BB289:BC289"/>
    <mergeCell ref="BB290:BC290"/>
    <mergeCell ref="A285:A286"/>
    <mergeCell ref="B285:B286"/>
    <mergeCell ref="C285:C286"/>
    <mergeCell ref="BB285:BC285"/>
    <mergeCell ref="BB286:BC286"/>
    <mergeCell ref="A281:A282"/>
    <mergeCell ref="B281:B282"/>
    <mergeCell ref="C281:C282"/>
    <mergeCell ref="BB281:BC281"/>
    <mergeCell ref="BB282:BC282"/>
    <mergeCell ref="A283:A284"/>
    <mergeCell ref="B283:B284"/>
    <mergeCell ref="C283:C284"/>
    <mergeCell ref="BB283:BC283"/>
    <mergeCell ref="BB284:BC284"/>
    <mergeCell ref="A277:A278"/>
    <mergeCell ref="B277:B278"/>
    <mergeCell ref="C277:C278"/>
    <mergeCell ref="BB277:BC277"/>
    <mergeCell ref="BB278:BC278"/>
    <mergeCell ref="A279:A280"/>
    <mergeCell ref="B279:B280"/>
    <mergeCell ref="C279:C280"/>
    <mergeCell ref="BB279:BC279"/>
    <mergeCell ref="BB280:BC280"/>
    <mergeCell ref="BB272:BC272"/>
    <mergeCell ref="A273:C274"/>
    <mergeCell ref="BB273:BC273"/>
    <mergeCell ref="BB274:BC274"/>
    <mergeCell ref="A275:A276"/>
    <mergeCell ref="B275:B276"/>
    <mergeCell ref="C275:C276"/>
    <mergeCell ref="BB275:BC275"/>
    <mergeCell ref="BB276:BC276"/>
    <mergeCell ref="A267:BC267"/>
    <mergeCell ref="A269:A271"/>
    <mergeCell ref="B269:B271"/>
    <mergeCell ref="C269:C271"/>
    <mergeCell ref="D269:D271"/>
    <mergeCell ref="E269:P269"/>
    <mergeCell ref="Q269:AB269"/>
    <mergeCell ref="AC269:AN269"/>
    <mergeCell ref="AO269:AZ269"/>
    <mergeCell ref="BA269:BA271"/>
    <mergeCell ref="BB269:BC271"/>
    <mergeCell ref="E270:H270"/>
    <mergeCell ref="I270:L270"/>
    <mergeCell ref="M270:P270"/>
    <mergeCell ref="Q270:T270"/>
    <mergeCell ref="U270:X270"/>
    <mergeCell ref="Y270:AB270"/>
    <mergeCell ref="AC270:AF270"/>
    <mergeCell ref="AG270:AJ270"/>
    <mergeCell ref="AK270:AN270"/>
    <mergeCell ref="AO270:AR270"/>
    <mergeCell ref="AS270:AV270"/>
    <mergeCell ref="AW270:AZ270"/>
    <mergeCell ref="A260:A261"/>
    <mergeCell ref="B260:B261"/>
    <mergeCell ref="C260:C261"/>
    <mergeCell ref="BB260:BC260"/>
    <mergeCell ref="A262:A263"/>
    <mergeCell ref="B262:B263"/>
    <mergeCell ref="C262:C263"/>
    <mergeCell ref="BB262:BC262"/>
    <mergeCell ref="BB263:BC263"/>
    <mergeCell ref="A256:A257"/>
    <mergeCell ref="B256:B257"/>
    <mergeCell ref="C256:C257"/>
    <mergeCell ref="BB256:BC256"/>
    <mergeCell ref="A258:A259"/>
    <mergeCell ref="B258:B259"/>
    <mergeCell ref="C258:C259"/>
    <mergeCell ref="BB258:BC258"/>
    <mergeCell ref="BB259:BC259"/>
    <mergeCell ref="A252:A253"/>
    <mergeCell ref="B252:B253"/>
    <mergeCell ref="C252:C253"/>
    <mergeCell ref="BB252:BC252"/>
    <mergeCell ref="BB253:BC253"/>
    <mergeCell ref="A254:A255"/>
    <mergeCell ref="B254:B255"/>
    <mergeCell ref="C254:C255"/>
    <mergeCell ref="BB254:BC254"/>
    <mergeCell ref="BB255:BC255"/>
    <mergeCell ref="A248:A249"/>
    <mergeCell ref="B248:B249"/>
    <mergeCell ref="C248:C249"/>
    <mergeCell ref="BB248:BC248"/>
    <mergeCell ref="BB249:BC249"/>
    <mergeCell ref="A250:A251"/>
    <mergeCell ref="B250:B251"/>
    <mergeCell ref="C250:C251"/>
    <mergeCell ref="BB250:BC250"/>
    <mergeCell ref="BB251:BC251"/>
    <mergeCell ref="A242:A243"/>
    <mergeCell ref="B242:B243"/>
    <mergeCell ref="C242:C243"/>
    <mergeCell ref="BB242:BC242"/>
    <mergeCell ref="A244:A245"/>
    <mergeCell ref="B244:B245"/>
    <mergeCell ref="C244:C245"/>
    <mergeCell ref="BB244:BC244"/>
    <mergeCell ref="A246:A247"/>
    <mergeCell ref="B246:B247"/>
    <mergeCell ref="C246:C247"/>
    <mergeCell ref="BB246:BC246"/>
    <mergeCell ref="A236:A237"/>
    <mergeCell ref="B236:B237"/>
    <mergeCell ref="C236:C237"/>
    <mergeCell ref="BB236:BC236"/>
    <mergeCell ref="A238:A239"/>
    <mergeCell ref="B238:B239"/>
    <mergeCell ref="C238:C239"/>
    <mergeCell ref="BB238:BC238"/>
    <mergeCell ref="A240:A241"/>
    <mergeCell ref="B240:B241"/>
    <mergeCell ref="C240:C241"/>
    <mergeCell ref="BB240:BC240"/>
    <mergeCell ref="A232:A233"/>
    <mergeCell ref="B232:B233"/>
    <mergeCell ref="C232:C233"/>
    <mergeCell ref="BB232:BC232"/>
    <mergeCell ref="BB233:BC233"/>
    <mergeCell ref="A234:A235"/>
    <mergeCell ref="B234:B235"/>
    <mergeCell ref="C234:C235"/>
    <mergeCell ref="BB234:BC234"/>
    <mergeCell ref="A228:A229"/>
    <mergeCell ref="B228:B229"/>
    <mergeCell ref="C228:C229"/>
    <mergeCell ref="BB228:BC228"/>
    <mergeCell ref="BB229:BC229"/>
    <mergeCell ref="A230:A231"/>
    <mergeCell ref="B230:B231"/>
    <mergeCell ref="C230:C231"/>
    <mergeCell ref="BB230:BC230"/>
    <mergeCell ref="BB231:BC231"/>
    <mergeCell ref="A222:A223"/>
    <mergeCell ref="B222:B223"/>
    <mergeCell ref="C222:C223"/>
    <mergeCell ref="BB222:BC222"/>
    <mergeCell ref="A224:A225"/>
    <mergeCell ref="B224:B225"/>
    <mergeCell ref="C224:C225"/>
    <mergeCell ref="BB224:BC224"/>
    <mergeCell ref="A226:A227"/>
    <mergeCell ref="B226:B227"/>
    <mergeCell ref="C226:C227"/>
    <mergeCell ref="BB226:BC226"/>
    <mergeCell ref="A220:A221"/>
    <mergeCell ref="B220:B221"/>
    <mergeCell ref="C220:C221"/>
    <mergeCell ref="BB220:BC220"/>
    <mergeCell ref="BB221:BC221"/>
    <mergeCell ref="A216:A217"/>
    <mergeCell ref="B216:B217"/>
    <mergeCell ref="C216:C217"/>
    <mergeCell ref="BB216:BC216"/>
    <mergeCell ref="BB217:BC217"/>
    <mergeCell ref="A218:A219"/>
    <mergeCell ref="B218:B219"/>
    <mergeCell ref="C218:C219"/>
    <mergeCell ref="BB218:BC218"/>
    <mergeCell ref="BB219:BC219"/>
    <mergeCell ref="A212:A213"/>
    <mergeCell ref="B212:B213"/>
    <mergeCell ref="C212:C213"/>
    <mergeCell ref="BB212:BC212"/>
    <mergeCell ref="BB213:BC213"/>
    <mergeCell ref="A214:A215"/>
    <mergeCell ref="B214:B215"/>
    <mergeCell ref="C214:C215"/>
    <mergeCell ref="BB214:BC214"/>
    <mergeCell ref="BB215:BC215"/>
    <mergeCell ref="A208:A209"/>
    <mergeCell ref="B208:B209"/>
    <mergeCell ref="C208:C209"/>
    <mergeCell ref="BB208:BC208"/>
    <mergeCell ref="BB209:BC209"/>
    <mergeCell ref="A210:A211"/>
    <mergeCell ref="B210:B211"/>
    <mergeCell ref="C210:C211"/>
    <mergeCell ref="BB210:BC210"/>
    <mergeCell ref="BB211:BC211"/>
    <mergeCell ref="A204:A205"/>
    <mergeCell ref="B204:B205"/>
    <mergeCell ref="C204:C205"/>
    <mergeCell ref="BB204:BC204"/>
    <mergeCell ref="BB205:BC205"/>
    <mergeCell ref="A206:A207"/>
    <mergeCell ref="B206:B207"/>
    <mergeCell ref="C206:C207"/>
    <mergeCell ref="BB206:BC206"/>
    <mergeCell ref="BB207:BC207"/>
    <mergeCell ref="A202:A203"/>
    <mergeCell ref="B202:B203"/>
    <mergeCell ref="C202:C203"/>
    <mergeCell ref="BB202:BC202"/>
    <mergeCell ref="BB203:BC203"/>
    <mergeCell ref="A198:A199"/>
    <mergeCell ref="B198:B199"/>
    <mergeCell ref="C198:C199"/>
    <mergeCell ref="BB198:BC198"/>
    <mergeCell ref="BB199:BC199"/>
    <mergeCell ref="A200:A201"/>
    <mergeCell ref="B200:B201"/>
    <mergeCell ref="C200:C201"/>
    <mergeCell ref="BB200:BC200"/>
    <mergeCell ref="BB201:BC201"/>
    <mergeCell ref="A196:A197"/>
    <mergeCell ref="B196:B197"/>
    <mergeCell ref="C196:C197"/>
    <mergeCell ref="BB196:BC196"/>
    <mergeCell ref="BB197:BC197"/>
    <mergeCell ref="C162:C163"/>
    <mergeCell ref="BB167:BC167"/>
    <mergeCell ref="A146:A147"/>
    <mergeCell ref="B146:B147"/>
    <mergeCell ref="C146:C147"/>
    <mergeCell ref="A148:A149"/>
    <mergeCell ref="B148:B149"/>
    <mergeCell ref="C148:C149"/>
    <mergeCell ref="A150:A151"/>
    <mergeCell ref="B150:B151"/>
    <mergeCell ref="C150:C151"/>
    <mergeCell ref="BB195:BC195"/>
    <mergeCell ref="A194:A195"/>
    <mergeCell ref="B194:B195"/>
    <mergeCell ref="C194:C195"/>
    <mergeCell ref="BB194:BC194"/>
    <mergeCell ref="BB191:BC191"/>
    <mergeCell ref="BB192:BC192"/>
    <mergeCell ref="BB193:BC193"/>
    <mergeCell ref="A2:BC2"/>
    <mergeCell ref="A4:A6"/>
    <mergeCell ref="B4:B6"/>
    <mergeCell ref="C4:C6"/>
    <mergeCell ref="D4:D6"/>
    <mergeCell ref="E4:P4"/>
    <mergeCell ref="Q4:AB4"/>
    <mergeCell ref="AC4:AN4"/>
    <mergeCell ref="AO4:AZ4"/>
    <mergeCell ref="BA4:BA6"/>
    <mergeCell ref="BB4:BC6"/>
    <mergeCell ref="E5:H5"/>
    <mergeCell ref="I5:L5"/>
    <mergeCell ref="M5:P5"/>
    <mergeCell ref="Q5:T5"/>
    <mergeCell ref="U5:X5"/>
    <mergeCell ref="Y5:AB5"/>
    <mergeCell ref="AC5:AF5"/>
    <mergeCell ref="A190:A191"/>
    <mergeCell ref="B190:B191"/>
    <mergeCell ref="C190:C191"/>
    <mergeCell ref="BB190:BC190"/>
    <mergeCell ref="A192:A193"/>
    <mergeCell ref="B192:B193"/>
    <mergeCell ref="C192:C193"/>
    <mergeCell ref="BB188:BC188"/>
    <mergeCell ref="BB189:BC189"/>
    <mergeCell ref="A188:A189"/>
    <mergeCell ref="B188:B189"/>
    <mergeCell ref="C188:C189"/>
    <mergeCell ref="A184:A185"/>
    <mergeCell ref="B184:B185"/>
    <mergeCell ref="C184:C185"/>
    <mergeCell ref="BB184:BC184"/>
    <mergeCell ref="BB185:BC185"/>
    <mergeCell ref="A186:A187"/>
    <mergeCell ref="B186:B187"/>
    <mergeCell ref="C186:C187"/>
    <mergeCell ref="BB186:BC186"/>
    <mergeCell ref="BB187:BC187"/>
    <mergeCell ref="A180:A181"/>
    <mergeCell ref="B180:B181"/>
    <mergeCell ref="C180:C181"/>
    <mergeCell ref="BB180:BC180"/>
    <mergeCell ref="A182:A183"/>
    <mergeCell ref="B182:B183"/>
    <mergeCell ref="C182:C183"/>
    <mergeCell ref="BB182:BC182"/>
    <mergeCell ref="BB183:BC183"/>
    <mergeCell ref="BB177:BC177"/>
    <mergeCell ref="BB179:BC179"/>
    <mergeCell ref="A176:A177"/>
    <mergeCell ref="B176:B177"/>
    <mergeCell ref="C176:C177"/>
    <mergeCell ref="BB176:BC176"/>
    <mergeCell ref="A178:A179"/>
    <mergeCell ref="B178:B179"/>
    <mergeCell ref="C178:C179"/>
    <mergeCell ref="BB178:BC178"/>
    <mergeCell ref="BB171:BC171"/>
    <mergeCell ref="BB173:BC173"/>
    <mergeCell ref="BB175:BC175"/>
    <mergeCell ref="C170:C171"/>
    <mergeCell ref="BB170:BC170"/>
    <mergeCell ref="C172:C173"/>
    <mergeCell ref="BB172:BC172"/>
    <mergeCell ref="C174:C175"/>
    <mergeCell ref="BB174:BC174"/>
    <mergeCell ref="A166:A167"/>
    <mergeCell ref="B166:B167"/>
    <mergeCell ref="C166:C167"/>
    <mergeCell ref="BB166:BC166"/>
    <mergeCell ref="A168:A169"/>
    <mergeCell ref="B168:B169"/>
    <mergeCell ref="C168:C169"/>
    <mergeCell ref="BB168:BC168"/>
    <mergeCell ref="BB169:BC169"/>
    <mergeCell ref="A164:A165"/>
    <mergeCell ref="B164:B165"/>
    <mergeCell ref="C164:C165"/>
    <mergeCell ref="BB164:BC164"/>
    <mergeCell ref="BB165:BC165"/>
    <mergeCell ref="BB163:BC163"/>
    <mergeCell ref="BB160:BC160"/>
    <mergeCell ref="BB161:BC161"/>
    <mergeCell ref="BB162:BC162"/>
    <mergeCell ref="A160:A161"/>
    <mergeCell ref="B160:B161"/>
    <mergeCell ref="C160:C161"/>
    <mergeCell ref="A162:A163"/>
    <mergeCell ref="B162:B163"/>
    <mergeCell ref="BB159:BC159"/>
    <mergeCell ref="A158:A159"/>
    <mergeCell ref="B158:B159"/>
    <mergeCell ref="C158:C159"/>
    <mergeCell ref="BB157:BC157"/>
    <mergeCell ref="BB158:BC158"/>
    <mergeCell ref="A156:A157"/>
    <mergeCell ref="B156:B157"/>
    <mergeCell ref="C156:C157"/>
    <mergeCell ref="BB153:BC153"/>
    <mergeCell ref="BB154:BC154"/>
    <mergeCell ref="BB155:BC155"/>
    <mergeCell ref="BB156:BC156"/>
    <mergeCell ref="A152:A153"/>
    <mergeCell ref="B152:B153"/>
    <mergeCell ref="C152:C153"/>
    <mergeCell ref="A154:A155"/>
    <mergeCell ref="B154:B155"/>
    <mergeCell ref="C154:C155"/>
    <mergeCell ref="BB146:BC146"/>
    <mergeCell ref="BB147:BC147"/>
    <mergeCell ref="BB148:BC148"/>
    <mergeCell ref="BB152:BC152"/>
    <mergeCell ref="BB149:BC149"/>
    <mergeCell ref="BB150:BC150"/>
    <mergeCell ref="A124:A125"/>
    <mergeCell ref="B124:B125"/>
    <mergeCell ref="C124:C125"/>
    <mergeCell ref="BB124:BC124"/>
    <mergeCell ref="BB125:BC125"/>
    <mergeCell ref="BB126:BC126"/>
    <mergeCell ref="BB127:BC127"/>
    <mergeCell ref="BB128:BC128"/>
    <mergeCell ref="BB129:BC129"/>
    <mergeCell ref="A126:A127"/>
    <mergeCell ref="B126:B127"/>
    <mergeCell ref="C126:C127"/>
    <mergeCell ref="A128:A129"/>
    <mergeCell ref="B128:B129"/>
    <mergeCell ref="C128:C129"/>
    <mergeCell ref="A130:A131"/>
    <mergeCell ref="B130:B131"/>
    <mergeCell ref="C130:C131"/>
    <mergeCell ref="A120:A121"/>
    <mergeCell ref="B120:B121"/>
    <mergeCell ref="C120:C121"/>
    <mergeCell ref="BB120:BC120"/>
    <mergeCell ref="BB121:BC121"/>
    <mergeCell ref="A122:A123"/>
    <mergeCell ref="B122:B123"/>
    <mergeCell ref="C122:C123"/>
    <mergeCell ref="BB122:BC122"/>
    <mergeCell ref="BB123:BC123"/>
    <mergeCell ref="BB78:BC78"/>
    <mergeCell ref="BB79:BC79"/>
    <mergeCell ref="BB77:BC77"/>
    <mergeCell ref="A76:A77"/>
    <mergeCell ref="B76:B77"/>
    <mergeCell ref="C76:C77"/>
    <mergeCell ref="A78:A79"/>
    <mergeCell ref="B78:B79"/>
    <mergeCell ref="C78:C79"/>
    <mergeCell ref="A10:A11"/>
    <mergeCell ref="B10:B11"/>
    <mergeCell ref="C10:C11"/>
    <mergeCell ref="BB8:BC8"/>
    <mergeCell ref="BB9:BC9"/>
    <mergeCell ref="BB10:BC10"/>
    <mergeCell ref="BB11:BC11"/>
    <mergeCell ref="A12:A13"/>
    <mergeCell ref="B12:B13"/>
    <mergeCell ref="C12:C13"/>
    <mergeCell ref="BB12:BC12"/>
    <mergeCell ref="AG5:AJ5"/>
    <mergeCell ref="AK5:AN5"/>
    <mergeCell ref="AO5:AR5"/>
    <mergeCell ref="AS5:AV5"/>
    <mergeCell ref="AW5:AZ5"/>
    <mergeCell ref="BB7:BC7"/>
    <mergeCell ref="A8:A9"/>
    <mergeCell ref="B8:B9"/>
    <mergeCell ref="C8:C9"/>
    <mergeCell ref="BB13:BC13"/>
    <mergeCell ref="BB14:BC14"/>
    <mergeCell ref="BB15:BC15"/>
    <mergeCell ref="A16:A17"/>
    <mergeCell ref="B16:B17"/>
    <mergeCell ref="C16:C17"/>
    <mergeCell ref="BB16:BC16"/>
    <mergeCell ref="BB17:BC17"/>
    <mergeCell ref="BB18:BC18"/>
    <mergeCell ref="A14:A15"/>
    <mergeCell ref="B14:B15"/>
    <mergeCell ref="C14:C15"/>
    <mergeCell ref="BB19:BC19"/>
    <mergeCell ref="A24:A25"/>
    <mergeCell ref="B24:B25"/>
    <mergeCell ref="C24:C25"/>
    <mergeCell ref="BB20:BC20"/>
    <mergeCell ref="BB21:BC21"/>
    <mergeCell ref="BB22:BC22"/>
    <mergeCell ref="BB24:BC24"/>
    <mergeCell ref="A20:A21"/>
    <mergeCell ref="B20:B21"/>
    <mergeCell ref="C20:C21"/>
    <mergeCell ref="A22:A23"/>
    <mergeCell ref="B22:B23"/>
    <mergeCell ref="C22:C23"/>
    <mergeCell ref="A18:A19"/>
    <mergeCell ref="B18:B19"/>
    <mergeCell ref="C18:C19"/>
    <mergeCell ref="BB23:BC23"/>
    <mergeCell ref="BB25:BC25"/>
    <mergeCell ref="BB26:BC26"/>
    <mergeCell ref="BB27:BC27"/>
    <mergeCell ref="A28:A29"/>
    <mergeCell ref="B28:B29"/>
    <mergeCell ref="C28:C29"/>
    <mergeCell ref="A30:A31"/>
    <mergeCell ref="B30:B31"/>
    <mergeCell ref="C30:C31"/>
    <mergeCell ref="BB28:BC28"/>
    <mergeCell ref="BB30:BC30"/>
    <mergeCell ref="BB31:BC31"/>
    <mergeCell ref="A26:A27"/>
    <mergeCell ref="B26:B27"/>
    <mergeCell ref="C26:C27"/>
    <mergeCell ref="BB29:BC29"/>
    <mergeCell ref="A32:A33"/>
    <mergeCell ref="B32:B33"/>
    <mergeCell ref="C32:C33"/>
    <mergeCell ref="A34:A35"/>
    <mergeCell ref="B34:B35"/>
    <mergeCell ref="C34:C35"/>
    <mergeCell ref="BB32:BC32"/>
    <mergeCell ref="BB33:BC33"/>
    <mergeCell ref="BB34:BC34"/>
    <mergeCell ref="A36:A37"/>
    <mergeCell ref="B36:B37"/>
    <mergeCell ref="C36:C37"/>
    <mergeCell ref="A38:A39"/>
    <mergeCell ref="B38:B39"/>
    <mergeCell ref="C38:C39"/>
    <mergeCell ref="BB36:BC36"/>
    <mergeCell ref="BB38:BC38"/>
    <mergeCell ref="BB39:BC39"/>
    <mergeCell ref="A40:A41"/>
    <mergeCell ref="B40:B41"/>
    <mergeCell ref="C40:C41"/>
    <mergeCell ref="A42:A43"/>
    <mergeCell ref="B42:B43"/>
    <mergeCell ref="C42:C43"/>
    <mergeCell ref="BB40:BC40"/>
    <mergeCell ref="BB42:BC42"/>
    <mergeCell ref="BB43:BC43"/>
    <mergeCell ref="BB44:BC44"/>
    <mergeCell ref="BB45:BC45"/>
    <mergeCell ref="BB47:BC47"/>
    <mergeCell ref="A44:A45"/>
    <mergeCell ref="A48:A49"/>
    <mergeCell ref="B48:B49"/>
    <mergeCell ref="C48:C49"/>
    <mergeCell ref="BB48:BC48"/>
    <mergeCell ref="BB49:BC49"/>
    <mergeCell ref="B44:B45"/>
    <mergeCell ref="C44:C45"/>
    <mergeCell ref="A46:A47"/>
    <mergeCell ref="B46:B47"/>
    <mergeCell ref="C46:C47"/>
    <mergeCell ref="BB46:BC46"/>
    <mergeCell ref="BB50:BC50"/>
    <mergeCell ref="BB51:BC51"/>
    <mergeCell ref="BB52:BC52"/>
    <mergeCell ref="BB53:BC53"/>
    <mergeCell ref="BB54:BC54"/>
    <mergeCell ref="BB55:BC55"/>
    <mergeCell ref="A56:A57"/>
    <mergeCell ref="B56:B57"/>
    <mergeCell ref="C56:C57"/>
    <mergeCell ref="BB56:BC56"/>
    <mergeCell ref="BB57:BC57"/>
    <mergeCell ref="A54:A55"/>
    <mergeCell ref="B54:B55"/>
    <mergeCell ref="C54:C55"/>
    <mergeCell ref="A50:A51"/>
    <mergeCell ref="B50:B51"/>
    <mergeCell ref="C50:C51"/>
    <mergeCell ref="A52:A53"/>
    <mergeCell ref="B52:B53"/>
    <mergeCell ref="C52:C53"/>
    <mergeCell ref="A58:A59"/>
    <mergeCell ref="B58:B59"/>
    <mergeCell ref="C58:C59"/>
    <mergeCell ref="A60:A61"/>
    <mergeCell ref="B60:B61"/>
    <mergeCell ref="C60:C61"/>
    <mergeCell ref="BB58:BC58"/>
    <mergeCell ref="BB60:BC60"/>
    <mergeCell ref="A62:A63"/>
    <mergeCell ref="B62:B63"/>
    <mergeCell ref="C62:C63"/>
    <mergeCell ref="BB62:BC62"/>
    <mergeCell ref="BB63:BC63"/>
    <mergeCell ref="BB64:BC64"/>
    <mergeCell ref="BB66:BC66"/>
    <mergeCell ref="BB68:BC68"/>
    <mergeCell ref="BB65:BC65"/>
    <mergeCell ref="BB67:BC67"/>
    <mergeCell ref="BB69:BC69"/>
    <mergeCell ref="A70:A71"/>
    <mergeCell ref="B70:B71"/>
    <mergeCell ref="C70:C71"/>
    <mergeCell ref="BB70:BC70"/>
    <mergeCell ref="A68:A69"/>
    <mergeCell ref="B68:B69"/>
    <mergeCell ref="C68:C69"/>
    <mergeCell ref="A64:A65"/>
    <mergeCell ref="B64:B65"/>
    <mergeCell ref="C64:C65"/>
    <mergeCell ref="A66:A67"/>
    <mergeCell ref="B66:B67"/>
    <mergeCell ref="C66:C67"/>
    <mergeCell ref="A72:A73"/>
    <mergeCell ref="B72:B73"/>
    <mergeCell ref="C72:C73"/>
    <mergeCell ref="BB72:BC72"/>
    <mergeCell ref="BB75:BC75"/>
    <mergeCell ref="BB76:BC76"/>
    <mergeCell ref="BB71:BC71"/>
    <mergeCell ref="BB73:BC73"/>
    <mergeCell ref="A74:A75"/>
    <mergeCell ref="B74:B75"/>
    <mergeCell ref="C74:C75"/>
    <mergeCell ref="BB74:BC74"/>
    <mergeCell ref="BB82:BC82"/>
    <mergeCell ref="BB83:BC83"/>
    <mergeCell ref="BB84:BC84"/>
    <mergeCell ref="B80:B81"/>
    <mergeCell ref="C80:C81"/>
    <mergeCell ref="BB80:BC80"/>
    <mergeCell ref="A82:A83"/>
    <mergeCell ref="B82:B83"/>
    <mergeCell ref="C82:C83"/>
    <mergeCell ref="A84:A85"/>
    <mergeCell ref="B84:B85"/>
    <mergeCell ref="C84:C85"/>
    <mergeCell ref="BB85:BC85"/>
    <mergeCell ref="A80:A81"/>
    <mergeCell ref="BB86:BC86"/>
    <mergeCell ref="A86:A87"/>
    <mergeCell ref="B86:B87"/>
    <mergeCell ref="C86:C87"/>
    <mergeCell ref="BB87:BC87"/>
    <mergeCell ref="BB88:BC88"/>
    <mergeCell ref="BB89:BC89"/>
    <mergeCell ref="BB90:BC90"/>
    <mergeCell ref="A88:A89"/>
    <mergeCell ref="B88:B89"/>
    <mergeCell ref="C88:C89"/>
    <mergeCell ref="A90:A91"/>
    <mergeCell ref="B90:B91"/>
    <mergeCell ref="C90:C91"/>
    <mergeCell ref="BB92:BC92"/>
    <mergeCell ref="A92:A93"/>
    <mergeCell ref="B92:B93"/>
    <mergeCell ref="C92:C93"/>
    <mergeCell ref="BB93:BC93"/>
    <mergeCell ref="BB94:BC94"/>
    <mergeCell ref="BB95:BC95"/>
    <mergeCell ref="BB96:BC96"/>
    <mergeCell ref="A94:A95"/>
    <mergeCell ref="B94:B95"/>
    <mergeCell ref="C94:C95"/>
    <mergeCell ref="A96:A97"/>
    <mergeCell ref="B96:B97"/>
    <mergeCell ref="C96:C97"/>
    <mergeCell ref="BB98:BC98"/>
    <mergeCell ref="BB99:BC99"/>
    <mergeCell ref="A100:A101"/>
    <mergeCell ref="B100:B101"/>
    <mergeCell ref="C100:C101"/>
    <mergeCell ref="A98:A99"/>
    <mergeCell ref="B98:B99"/>
    <mergeCell ref="C98:C99"/>
    <mergeCell ref="A102:A103"/>
    <mergeCell ref="B102:B103"/>
    <mergeCell ref="C102:C103"/>
    <mergeCell ref="BB100:BC100"/>
    <mergeCell ref="BB102:BC102"/>
    <mergeCell ref="BB103:BC103"/>
    <mergeCell ref="A104:A105"/>
    <mergeCell ref="B104:B105"/>
    <mergeCell ref="C104:C105"/>
    <mergeCell ref="A106:A107"/>
    <mergeCell ref="B106:B107"/>
    <mergeCell ref="C106:C107"/>
    <mergeCell ref="BB104:BC104"/>
    <mergeCell ref="BB105:BC105"/>
    <mergeCell ref="BB106:BC106"/>
    <mergeCell ref="BB107:BC107"/>
    <mergeCell ref="A108:A109"/>
    <mergeCell ref="B108:B109"/>
    <mergeCell ref="C108:C109"/>
    <mergeCell ref="A110:A111"/>
    <mergeCell ref="B110:B111"/>
    <mergeCell ref="C110:C111"/>
    <mergeCell ref="BB108:BC108"/>
    <mergeCell ref="BB109:BC109"/>
    <mergeCell ref="BB110:BC110"/>
    <mergeCell ref="BB111:BC111"/>
    <mergeCell ref="A114:A115"/>
    <mergeCell ref="B114:B115"/>
    <mergeCell ref="C114:C115"/>
    <mergeCell ref="A112:A113"/>
    <mergeCell ref="B112:B113"/>
    <mergeCell ref="C112:C113"/>
    <mergeCell ref="BB112:BC112"/>
    <mergeCell ref="BB113:BC113"/>
    <mergeCell ref="BB114:BC114"/>
    <mergeCell ref="BB115:BC115"/>
    <mergeCell ref="A116:A117"/>
    <mergeCell ref="B116:B117"/>
    <mergeCell ref="C116:C117"/>
    <mergeCell ref="BB116:BC116"/>
    <mergeCell ref="BB117:BC117"/>
    <mergeCell ref="A118:A119"/>
    <mergeCell ref="B118:B119"/>
    <mergeCell ref="C118:C119"/>
    <mergeCell ref="BB118:BC118"/>
    <mergeCell ref="BB119:BC119"/>
    <mergeCell ref="BB130:BC130"/>
    <mergeCell ref="BB131:BC131"/>
    <mergeCell ref="A132:A133"/>
    <mergeCell ref="B132:B133"/>
    <mergeCell ref="C132:C133"/>
    <mergeCell ref="BB132:BC132"/>
    <mergeCell ref="BB133:BC133"/>
    <mergeCell ref="A134:A135"/>
    <mergeCell ref="B134:B135"/>
    <mergeCell ref="C134:C135"/>
    <mergeCell ref="A136:A137"/>
    <mergeCell ref="B136:B137"/>
    <mergeCell ref="C136:C137"/>
    <mergeCell ref="BB134:BC134"/>
    <mergeCell ref="BB136:BC136"/>
    <mergeCell ref="BB137:BC137"/>
    <mergeCell ref="A138:A139"/>
    <mergeCell ref="B138:B139"/>
    <mergeCell ref="C138:C139"/>
    <mergeCell ref="A144:A145"/>
    <mergeCell ref="B144:B145"/>
    <mergeCell ref="C144:C145"/>
    <mergeCell ref="BB144:BC144"/>
    <mergeCell ref="BB145:BC145"/>
    <mergeCell ref="A140:A141"/>
    <mergeCell ref="B140:B141"/>
    <mergeCell ref="C140:C141"/>
    <mergeCell ref="BB138:BC138"/>
    <mergeCell ref="BB139:BC139"/>
    <mergeCell ref="BB140:BC140"/>
    <mergeCell ref="BB141:BC141"/>
    <mergeCell ref="A142:A143"/>
    <mergeCell ref="B142:B143"/>
    <mergeCell ref="C142:C143"/>
    <mergeCell ref="BB142:BC142"/>
    <mergeCell ref="BB143:BC143"/>
  </mergeCells>
  <printOptions horizontalCentered="1"/>
  <pageMargins left="0.11811023622047245" right="0.19685039370078741" top="0.23622047244094491" bottom="0.35433070866141736" header="0.15748031496062992" footer="0.27559055118110237"/>
  <pageSetup paperSize="9" scale="5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
  <sheetViews>
    <sheetView workbookViewId="0">
      <selection activeCell="G21" sqref="G21"/>
    </sheetView>
  </sheetViews>
  <sheetFormatPr defaultRowHeight="12.75" x14ac:dyDescent="0.2"/>
  <cols>
    <col min="1" max="1" width="5.7109375" customWidth="1"/>
    <col min="2" max="2" width="7" customWidth="1"/>
    <col min="3" max="3" width="18.7109375" customWidth="1"/>
    <col min="4" max="4" width="20.85546875" customWidth="1"/>
    <col min="5" max="5" width="19.42578125" customWidth="1"/>
    <col min="6" max="6" width="20" customWidth="1"/>
    <col min="7" max="7" width="25" customWidth="1"/>
    <col min="8" max="8" width="21" customWidth="1"/>
  </cols>
  <sheetData>
    <row r="1" spans="1:8" x14ac:dyDescent="0.2">
      <c r="A1" s="472" t="s">
        <v>2031</v>
      </c>
      <c r="B1" s="472"/>
      <c r="C1" s="472"/>
      <c r="D1" s="472"/>
      <c r="E1" s="472"/>
      <c r="F1" s="472"/>
      <c r="G1" s="472"/>
      <c r="H1" s="472"/>
    </row>
    <row r="2" spans="1:8" x14ac:dyDescent="0.2">
      <c r="A2" s="472"/>
      <c r="B2" s="472"/>
      <c r="C2" s="472"/>
      <c r="D2" s="472"/>
      <c r="E2" s="472"/>
      <c r="F2" s="472"/>
      <c r="G2" s="472"/>
      <c r="H2" s="472"/>
    </row>
    <row r="3" spans="1:8" ht="15.75" x14ac:dyDescent="0.25">
      <c r="A3" s="12"/>
      <c r="B3" s="11"/>
      <c r="C3" s="11"/>
      <c r="D3" s="11"/>
      <c r="E3" s="11"/>
      <c r="F3" s="11"/>
      <c r="G3" s="11"/>
      <c r="H3" s="11"/>
    </row>
    <row r="4" spans="1:8" ht="15.75" x14ac:dyDescent="0.25">
      <c r="A4" s="11"/>
      <c r="B4" s="11"/>
      <c r="C4" s="11"/>
      <c r="D4" s="11"/>
      <c r="E4" s="11"/>
      <c r="F4" s="11"/>
      <c r="G4" s="11"/>
      <c r="H4" s="11"/>
    </row>
    <row r="5" spans="1:8" ht="31.5" x14ac:dyDescent="0.2">
      <c r="A5" s="471" t="s">
        <v>11</v>
      </c>
      <c r="B5" s="473" t="s">
        <v>127</v>
      </c>
      <c r="C5" s="471" t="s">
        <v>126</v>
      </c>
      <c r="D5" s="471" t="s">
        <v>128</v>
      </c>
      <c r="E5" s="471" t="s">
        <v>14</v>
      </c>
      <c r="F5" s="471" t="s">
        <v>12</v>
      </c>
      <c r="G5" s="42" t="s">
        <v>125</v>
      </c>
      <c r="H5" s="471" t="s">
        <v>124</v>
      </c>
    </row>
    <row r="6" spans="1:8" ht="44.25" customHeight="1" x14ac:dyDescent="0.2">
      <c r="A6" s="471"/>
      <c r="B6" s="473"/>
      <c r="C6" s="471"/>
      <c r="D6" s="471"/>
      <c r="E6" s="471"/>
      <c r="F6" s="471"/>
      <c r="G6" s="42" t="s">
        <v>13</v>
      </c>
      <c r="H6" s="471"/>
    </row>
    <row r="7" spans="1:8" ht="21.75" customHeight="1" x14ac:dyDescent="0.2">
      <c r="A7" s="471">
        <v>1</v>
      </c>
      <c r="B7" s="471" t="s">
        <v>10</v>
      </c>
      <c r="C7" s="471" t="s">
        <v>10</v>
      </c>
      <c r="D7" s="471" t="s">
        <v>10</v>
      </c>
      <c r="E7" s="471" t="s">
        <v>10</v>
      </c>
      <c r="F7" s="471" t="s">
        <v>10</v>
      </c>
      <c r="G7" s="471" t="s">
        <v>10</v>
      </c>
      <c r="H7" s="471" t="s">
        <v>10</v>
      </c>
    </row>
    <row r="8" spans="1:8" x14ac:dyDescent="0.2">
      <c r="A8" s="471"/>
      <c r="B8" s="471"/>
      <c r="C8" s="471"/>
      <c r="D8" s="471"/>
      <c r="E8" s="471"/>
      <c r="F8" s="471"/>
      <c r="G8" s="471"/>
      <c r="H8" s="471"/>
    </row>
    <row r="9" spans="1:8" ht="15.75" x14ac:dyDescent="0.25">
      <c r="A9" s="11"/>
      <c r="B9" s="11"/>
      <c r="C9" s="11"/>
      <c r="D9" s="11"/>
      <c r="E9" s="11"/>
      <c r="F9" s="11"/>
      <c r="G9" s="11"/>
      <c r="H9" s="11"/>
    </row>
    <row r="10" spans="1:8" ht="15.75" x14ac:dyDescent="0.25">
      <c r="A10" s="11"/>
      <c r="B10" s="11"/>
      <c r="C10" s="11" t="s">
        <v>2032</v>
      </c>
      <c r="D10" s="11"/>
      <c r="E10" s="11"/>
      <c r="F10" s="11"/>
      <c r="G10" s="11"/>
      <c r="H10" s="11"/>
    </row>
    <row r="11" spans="1:8" ht="15.75" x14ac:dyDescent="0.25">
      <c r="A11" s="11"/>
      <c r="B11" s="11"/>
      <c r="C11" s="11"/>
      <c r="D11" s="11"/>
      <c r="E11" s="11"/>
      <c r="F11" s="11"/>
      <c r="G11" s="11"/>
      <c r="H11" s="11"/>
    </row>
  </sheetData>
  <mergeCells count="16">
    <mergeCell ref="G7:G8"/>
    <mergeCell ref="H7:H8"/>
    <mergeCell ref="A1:H2"/>
    <mergeCell ref="A5:A6"/>
    <mergeCell ref="B5:B6"/>
    <mergeCell ref="C5:C6"/>
    <mergeCell ref="D5:D6"/>
    <mergeCell ref="E5:E6"/>
    <mergeCell ref="F5:F6"/>
    <mergeCell ref="H5:H6"/>
    <mergeCell ref="A7:A8"/>
    <mergeCell ref="B7:B8"/>
    <mergeCell ref="D7:D8"/>
    <mergeCell ref="E7:E8"/>
    <mergeCell ref="F7:F8"/>
    <mergeCell ref="C7:C8"/>
  </mergeCells>
  <pageMargins left="0.70866141732283472" right="0.70866141732283472" top="0.74803149606299213" bottom="0.74803149606299213" header="0.31496062992125984" footer="0.31496062992125984"/>
  <pageSetup paperSize="9" scale="9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
  <sheetViews>
    <sheetView workbookViewId="0">
      <selection activeCell="E5" sqref="E5"/>
    </sheetView>
  </sheetViews>
  <sheetFormatPr defaultRowHeight="12.75" x14ac:dyDescent="0.2"/>
  <cols>
    <col min="1" max="1" width="6.7109375" customWidth="1"/>
    <col min="2" max="2" width="17.42578125" customWidth="1"/>
    <col min="3" max="3" width="21.85546875" customWidth="1"/>
    <col min="4" max="4" width="24.7109375" customWidth="1"/>
    <col min="5" max="5" width="22.85546875" customWidth="1"/>
  </cols>
  <sheetData>
    <row r="1" spans="1:5" ht="68.25" customHeight="1" x14ac:dyDescent="0.2">
      <c r="A1" s="474" t="s">
        <v>93</v>
      </c>
      <c r="B1" s="475"/>
      <c r="C1" s="475"/>
      <c r="D1" s="475"/>
      <c r="E1" s="475"/>
    </row>
    <row r="2" spans="1:5" ht="18.75" x14ac:dyDescent="0.3">
      <c r="A2" s="71"/>
      <c r="B2" s="72"/>
      <c r="C2" s="72"/>
      <c r="D2" s="72"/>
      <c r="E2" s="72"/>
    </row>
    <row r="3" spans="1:5" ht="47.25" x14ac:dyDescent="0.2">
      <c r="A3" s="73" t="s">
        <v>15</v>
      </c>
      <c r="B3" s="73" t="s">
        <v>94</v>
      </c>
      <c r="C3" s="73" t="s">
        <v>95</v>
      </c>
      <c r="D3" s="73" t="s">
        <v>96</v>
      </c>
      <c r="E3" s="73" t="s">
        <v>97</v>
      </c>
    </row>
    <row r="4" spans="1:5" ht="15.75" x14ac:dyDescent="0.2">
      <c r="A4" s="73">
        <v>1</v>
      </c>
      <c r="B4" s="73" t="s">
        <v>1</v>
      </c>
      <c r="C4" s="74">
        <v>6800</v>
      </c>
      <c r="D4" s="74">
        <v>1560</v>
      </c>
      <c r="E4" s="74">
        <f>C4-D4</f>
        <v>5240</v>
      </c>
    </row>
    <row r="5" spans="1:5" ht="15.75" x14ac:dyDescent="0.2">
      <c r="A5" s="73">
        <v>2</v>
      </c>
      <c r="B5" s="73" t="s">
        <v>3</v>
      </c>
      <c r="C5" s="74">
        <v>6106</v>
      </c>
      <c r="D5" s="74">
        <v>1033</v>
      </c>
      <c r="E5" s="74">
        <f>C5-D5</f>
        <v>5073</v>
      </c>
    </row>
    <row r="6" spans="1:5" ht="15.75" x14ac:dyDescent="0.2">
      <c r="A6" s="73">
        <v>3</v>
      </c>
      <c r="B6" s="73" t="s">
        <v>4</v>
      </c>
      <c r="C6" s="73">
        <v>0</v>
      </c>
      <c r="D6" s="73">
        <v>0</v>
      </c>
      <c r="E6" s="73">
        <v>0</v>
      </c>
    </row>
    <row r="9" spans="1:5" x14ac:dyDescent="0.2">
      <c r="C9" s="6"/>
      <c r="D9" s="6"/>
      <c r="E9" s="6"/>
    </row>
  </sheetData>
  <mergeCells count="1">
    <mergeCell ref="A1:E1"/>
  </mergeCells>
  <pageMargins left="0.7" right="0.7" top="0.75" bottom="0.75" header="0.3" footer="0.3"/>
  <pageSetup paperSize="9" scale="95"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73"/>
  <sheetViews>
    <sheetView workbookViewId="0">
      <selection activeCell="A39" sqref="A39:XFD73"/>
    </sheetView>
  </sheetViews>
  <sheetFormatPr defaultRowHeight="12.75" x14ac:dyDescent="0.2"/>
  <cols>
    <col min="1" max="1" width="4" customWidth="1"/>
    <col min="2" max="2" width="22.5703125" customWidth="1"/>
    <col min="3" max="3" width="15.28515625" customWidth="1"/>
    <col min="4" max="5" width="14.28515625" customWidth="1"/>
    <col min="6" max="6" width="14.140625" customWidth="1"/>
    <col min="7" max="7" width="14.28515625" customWidth="1"/>
    <col min="8" max="8" width="14.140625" customWidth="1"/>
    <col min="9" max="9" width="16" customWidth="1"/>
    <col min="10" max="10" width="15.5703125" customWidth="1"/>
    <col min="11" max="11" width="16.85546875" customWidth="1"/>
    <col min="12" max="12" width="15.28515625" customWidth="1"/>
    <col min="15" max="15" width="15" customWidth="1"/>
    <col min="16" max="16" width="12.42578125" customWidth="1"/>
    <col min="22" max="22" width="14" customWidth="1"/>
  </cols>
  <sheetData>
    <row r="2" spans="2:22" ht="18" x14ac:dyDescent="0.25">
      <c r="D2" s="103" t="s">
        <v>2037</v>
      </c>
    </row>
    <row r="5" spans="2:22" x14ac:dyDescent="0.2">
      <c r="B5" t="s">
        <v>1184</v>
      </c>
      <c r="I5" s="311"/>
      <c r="J5" s="311"/>
    </row>
    <row r="6" spans="2:22" x14ac:dyDescent="0.2">
      <c r="B6" t="s">
        <v>1185</v>
      </c>
    </row>
    <row r="7" spans="2:22" x14ac:dyDescent="0.2">
      <c r="B7" s="104"/>
    </row>
    <row r="8" spans="2:22" x14ac:dyDescent="0.2">
      <c r="B8" s="481" t="s">
        <v>1186</v>
      </c>
      <c r="C8" s="476" t="s">
        <v>1187</v>
      </c>
      <c r="D8" s="476" t="s">
        <v>1188</v>
      </c>
      <c r="E8" s="476" t="s">
        <v>1189</v>
      </c>
      <c r="F8" s="476" t="s">
        <v>1190</v>
      </c>
      <c r="G8" s="476" t="s">
        <v>1191</v>
      </c>
      <c r="H8" s="476" t="s">
        <v>1192</v>
      </c>
      <c r="I8" s="476" t="s">
        <v>1193</v>
      </c>
      <c r="J8" s="476" t="s">
        <v>1194</v>
      </c>
      <c r="K8" s="476" t="s">
        <v>1195</v>
      </c>
      <c r="L8" s="476" t="s">
        <v>1196</v>
      </c>
      <c r="M8" s="478" t="s">
        <v>1197</v>
      </c>
      <c r="N8" s="480" t="s">
        <v>1198</v>
      </c>
      <c r="O8" s="480"/>
      <c r="P8" s="480"/>
      <c r="Q8" s="480"/>
      <c r="R8" s="480"/>
      <c r="S8" s="480"/>
      <c r="T8" s="480"/>
      <c r="U8" s="480"/>
      <c r="V8" s="480"/>
    </row>
    <row r="9" spans="2:22" ht="37.5" customHeight="1" x14ac:dyDescent="0.2">
      <c r="B9" s="482"/>
      <c r="C9" s="477"/>
      <c r="D9" s="477"/>
      <c r="E9" s="477"/>
      <c r="F9" s="477"/>
      <c r="G9" s="477"/>
      <c r="H9" s="477"/>
      <c r="I9" s="477"/>
      <c r="J9" s="477"/>
      <c r="K9" s="477"/>
      <c r="L9" s="477"/>
      <c r="M9" s="479"/>
      <c r="N9" s="105" t="s">
        <v>119</v>
      </c>
      <c r="O9" s="105" t="s">
        <v>1199</v>
      </c>
      <c r="P9" s="106" t="s">
        <v>1200</v>
      </c>
      <c r="Q9" s="105" t="s">
        <v>1201</v>
      </c>
      <c r="R9" s="105" t="s">
        <v>1202</v>
      </c>
      <c r="S9" s="105" t="s">
        <v>1203</v>
      </c>
      <c r="T9" s="105" t="s">
        <v>1204</v>
      </c>
      <c r="U9" s="105" t="s">
        <v>1205</v>
      </c>
      <c r="V9" s="107" t="s">
        <v>1206</v>
      </c>
    </row>
    <row r="10" spans="2:22" ht="21" customHeight="1" x14ac:dyDescent="0.2">
      <c r="B10" s="483"/>
      <c r="C10" s="186" t="s">
        <v>1</v>
      </c>
      <c r="D10" s="186" t="s">
        <v>1</v>
      </c>
      <c r="E10" s="186" t="s">
        <v>1</v>
      </c>
      <c r="F10" s="186" t="s">
        <v>1</v>
      </c>
      <c r="G10" s="186" t="s">
        <v>1</v>
      </c>
      <c r="H10" s="186" t="s">
        <v>1</v>
      </c>
      <c r="I10" s="186" t="s">
        <v>1</v>
      </c>
      <c r="J10" s="186" t="s">
        <v>1</v>
      </c>
      <c r="K10" s="186" t="s">
        <v>1</v>
      </c>
      <c r="L10" s="186" t="s">
        <v>1</v>
      </c>
      <c r="M10" s="186" t="s">
        <v>3</v>
      </c>
      <c r="N10" s="111" t="s">
        <v>3</v>
      </c>
      <c r="O10" s="111" t="s">
        <v>3</v>
      </c>
      <c r="P10" s="186" t="s">
        <v>3</v>
      </c>
      <c r="Q10" s="176" t="s">
        <v>3</v>
      </c>
      <c r="R10" s="186" t="s">
        <v>3</v>
      </c>
      <c r="S10" s="111" t="s">
        <v>3</v>
      </c>
      <c r="T10" s="111" t="s">
        <v>3</v>
      </c>
      <c r="U10" s="186" t="s">
        <v>1</v>
      </c>
      <c r="V10" s="186" t="s">
        <v>3</v>
      </c>
    </row>
    <row r="11" spans="2:22" x14ac:dyDescent="0.2">
      <c r="B11" s="186" t="s">
        <v>1207</v>
      </c>
      <c r="C11" s="204">
        <v>-2323.1999999999998</v>
      </c>
      <c r="D11" s="204">
        <v>-4215.6000000000004</v>
      </c>
      <c r="E11" s="205">
        <v>2124</v>
      </c>
      <c r="F11" s="205">
        <v>6332.4</v>
      </c>
      <c r="G11" s="205">
        <v>3684.6</v>
      </c>
      <c r="H11" s="205">
        <v>1207.2</v>
      </c>
      <c r="I11" s="204">
        <v>0</v>
      </c>
      <c r="J11" s="204">
        <v>0</v>
      </c>
      <c r="K11" s="205">
        <v>4968</v>
      </c>
      <c r="L11" s="205">
        <v>11818.8</v>
      </c>
      <c r="M11" s="205">
        <v>381.42</v>
      </c>
      <c r="N11" s="170">
        <f>[2]РСК!K11</f>
        <v>697.98</v>
      </c>
      <c r="O11" s="206">
        <f>[2]оборон!C2</f>
        <v>291.06</v>
      </c>
      <c r="P11" s="205">
        <v>0.96</v>
      </c>
      <c r="Q11" s="204">
        <f>[2]ик47!C2</f>
        <v>217.8</v>
      </c>
      <c r="R11" s="205">
        <v>6.3</v>
      </c>
      <c r="S11" s="206">
        <f>[2]КСК!D8</f>
        <v>14.4</v>
      </c>
      <c r="T11" s="170">
        <f>[2]СЗСМ!E3</f>
        <v>13.32</v>
      </c>
      <c r="U11" s="170">
        <f>(C11+D11+E11+F11+G11+H11+I11+J11+K11+L11+M11-V11)</f>
        <v>22735.799999999996</v>
      </c>
      <c r="V11" s="206">
        <f>(N11+O11+R11+S11+T11+Q11+P11)</f>
        <v>1241.82</v>
      </c>
    </row>
    <row r="12" spans="2:22" x14ac:dyDescent="0.2">
      <c r="B12" s="186" t="s">
        <v>1208</v>
      </c>
      <c r="C12" s="204">
        <v>-2319.6</v>
      </c>
      <c r="D12" s="204">
        <v>-4255.2</v>
      </c>
      <c r="E12" s="205">
        <v>2233.8000000000002</v>
      </c>
      <c r="F12" s="205">
        <v>6460.2</v>
      </c>
      <c r="G12" s="205">
        <v>3751.2</v>
      </c>
      <c r="H12" s="205">
        <v>1199.4000000000001</v>
      </c>
      <c r="I12" s="204">
        <v>0</v>
      </c>
      <c r="J12" s="204">
        <v>0</v>
      </c>
      <c r="K12" s="205">
        <v>2448</v>
      </c>
      <c r="L12" s="205">
        <v>9165.6</v>
      </c>
      <c r="M12" s="205">
        <v>381.96</v>
      </c>
      <c r="N12" s="170">
        <f>[2]РСК!K12</f>
        <v>620.46</v>
      </c>
      <c r="O12" s="206">
        <f>[2]оборон!C3</f>
        <v>249.54</v>
      </c>
      <c r="P12" s="205">
        <v>0.96</v>
      </c>
      <c r="Q12" s="204">
        <f>[2]ик47!C3</f>
        <v>226.98</v>
      </c>
      <c r="R12" s="205">
        <v>6</v>
      </c>
      <c r="S12" s="206">
        <f>[2]КСК!D9</f>
        <v>14.4</v>
      </c>
      <c r="T12" s="170">
        <f>[2]СЗСМ!E4</f>
        <v>13.68</v>
      </c>
      <c r="U12" s="170">
        <f t="shared" ref="U12:U34" si="0">(C12+D12+E12+F12+G12+H12+I12+J12+K12+L12+M12-V12)</f>
        <v>17933.34</v>
      </c>
      <c r="V12" s="206">
        <f t="shared" ref="V12:V34" si="1">(N12+O12+R12+S12+T12+Q12+P12)</f>
        <v>1132.02</v>
      </c>
    </row>
    <row r="13" spans="2:22" x14ac:dyDescent="0.2">
      <c r="B13" s="186" t="s">
        <v>1209</v>
      </c>
      <c r="C13" s="204">
        <v>-2571.6</v>
      </c>
      <c r="D13" s="204">
        <v>-4360.8</v>
      </c>
      <c r="E13" s="205">
        <v>2124</v>
      </c>
      <c r="F13" s="205">
        <v>6469.2</v>
      </c>
      <c r="G13" s="205">
        <v>3659.4</v>
      </c>
      <c r="H13" s="205">
        <v>1197.5999999999999</v>
      </c>
      <c r="I13" s="204">
        <v>0</v>
      </c>
      <c r="J13" s="204">
        <v>0</v>
      </c>
      <c r="K13" s="205">
        <v>2163.6</v>
      </c>
      <c r="L13" s="205">
        <v>8676</v>
      </c>
      <c r="M13" s="205">
        <v>386.82</v>
      </c>
      <c r="N13" s="170">
        <f>[2]РСК!K13</f>
        <v>688.56000000000006</v>
      </c>
      <c r="O13" s="206">
        <f>[2]оборон!C4</f>
        <v>220.5</v>
      </c>
      <c r="P13" s="205">
        <v>0.72</v>
      </c>
      <c r="Q13" s="204">
        <f>[2]ик47!C4</f>
        <v>223.38</v>
      </c>
      <c r="R13" s="205">
        <v>5.76</v>
      </c>
      <c r="S13" s="206">
        <f>[2]КСК!D10</f>
        <v>13.92</v>
      </c>
      <c r="T13" s="170">
        <f>[2]СЗСМ!E5</f>
        <v>12.959999999999999</v>
      </c>
      <c r="U13" s="170">
        <f t="shared" si="0"/>
        <v>16578.420000000002</v>
      </c>
      <c r="V13" s="206">
        <f t="shared" si="1"/>
        <v>1165.8</v>
      </c>
    </row>
    <row r="14" spans="2:22" x14ac:dyDescent="0.2">
      <c r="B14" s="186" t="s">
        <v>1210</v>
      </c>
      <c r="C14" s="204">
        <v>-2856</v>
      </c>
      <c r="D14" s="204">
        <v>-4540.8</v>
      </c>
      <c r="E14" s="205">
        <v>1917</v>
      </c>
      <c r="F14" s="205">
        <v>6388.2</v>
      </c>
      <c r="G14" s="205">
        <v>3436.2</v>
      </c>
      <c r="H14" s="205">
        <v>1177.2</v>
      </c>
      <c r="I14" s="204">
        <v>0</v>
      </c>
      <c r="J14" s="204">
        <v>0</v>
      </c>
      <c r="K14" s="205">
        <v>3927.6</v>
      </c>
      <c r="L14" s="205">
        <v>10900.8</v>
      </c>
      <c r="M14" s="205">
        <v>386.64</v>
      </c>
      <c r="N14" s="170">
        <f>[2]РСК!K14</f>
        <v>566.34</v>
      </c>
      <c r="O14" s="206">
        <f>[2]оборон!C5</f>
        <v>204.36</v>
      </c>
      <c r="P14" s="205">
        <v>0.96</v>
      </c>
      <c r="Q14" s="204">
        <f>[2]ик47!C5</f>
        <v>218.16</v>
      </c>
      <c r="R14" s="205">
        <v>6</v>
      </c>
      <c r="S14" s="206">
        <f>[2]КСК!D11</f>
        <v>14.16</v>
      </c>
      <c r="T14" s="170">
        <f>[2]СЗСМ!E6</f>
        <v>11.879999999999999</v>
      </c>
      <c r="U14" s="170">
        <f t="shared" si="0"/>
        <v>19714.979999999996</v>
      </c>
      <c r="V14" s="206">
        <f t="shared" si="1"/>
        <v>1021.86</v>
      </c>
    </row>
    <row r="15" spans="2:22" x14ac:dyDescent="0.2">
      <c r="B15" s="186" t="s">
        <v>1211</v>
      </c>
      <c r="C15" s="204">
        <v>-2692.8</v>
      </c>
      <c r="D15" s="204">
        <v>-4550.3999999999996</v>
      </c>
      <c r="E15" s="205">
        <v>2203.1999999999998</v>
      </c>
      <c r="F15" s="205">
        <v>6505.2</v>
      </c>
      <c r="G15" s="205">
        <v>3616.2</v>
      </c>
      <c r="H15" s="205">
        <v>1162.8</v>
      </c>
      <c r="I15" s="204">
        <v>0</v>
      </c>
      <c r="J15" s="204">
        <v>0</v>
      </c>
      <c r="K15" s="205">
        <v>5223.6000000000004</v>
      </c>
      <c r="L15" s="205">
        <v>11631.6</v>
      </c>
      <c r="M15" s="205">
        <v>386.64</v>
      </c>
      <c r="N15" s="170">
        <f>[2]РСК!K15</f>
        <v>539.82000000000005</v>
      </c>
      <c r="O15" s="206">
        <f>[2]оборон!C6</f>
        <v>211.14000000000001</v>
      </c>
      <c r="P15" s="205">
        <v>0.96</v>
      </c>
      <c r="Q15" s="204">
        <f>[2]ик47!C6</f>
        <v>228.6</v>
      </c>
      <c r="R15" s="205">
        <v>4.32</v>
      </c>
      <c r="S15" s="206">
        <f>[2]КСК!D12</f>
        <v>9.6</v>
      </c>
      <c r="T15" s="170">
        <f>[2]СЗСМ!E7</f>
        <v>11.52</v>
      </c>
      <c r="U15" s="170">
        <f t="shared" si="0"/>
        <v>22480.080000000002</v>
      </c>
      <c r="V15" s="206">
        <f t="shared" si="1"/>
        <v>1005.9600000000002</v>
      </c>
    </row>
    <row r="16" spans="2:22" x14ac:dyDescent="0.2">
      <c r="B16" s="186" t="s">
        <v>1212</v>
      </c>
      <c r="C16" s="204">
        <v>-2674.8</v>
      </c>
      <c r="D16" s="204">
        <v>-4459.2</v>
      </c>
      <c r="E16" s="205">
        <v>2201.4</v>
      </c>
      <c r="F16" s="205">
        <v>6422.4</v>
      </c>
      <c r="G16" s="205">
        <v>3634.2</v>
      </c>
      <c r="H16" s="205">
        <v>1178.4000000000001</v>
      </c>
      <c r="I16" s="204">
        <v>0</v>
      </c>
      <c r="J16" s="204">
        <v>0</v>
      </c>
      <c r="K16" s="205">
        <v>4752</v>
      </c>
      <c r="L16" s="205">
        <v>11970</v>
      </c>
      <c r="M16" s="205">
        <v>386.46</v>
      </c>
      <c r="N16" s="170">
        <f>[2]РСК!K16</f>
        <v>558.00000000000011</v>
      </c>
      <c r="O16" s="206">
        <f>[2]оборон!C7</f>
        <v>214.26</v>
      </c>
      <c r="P16" s="205">
        <v>0.96</v>
      </c>
      <c r="Q16" s="204">
        <f>[2]ик47!C7</f>
        <v>273.06</v>
      </c>
      <c r="R16" s="205">
        <v>3.66</v>
      </c>
      <c r="S16" s="206">
        <f>[2]КСК!D13</f>
        <v>12.72</v>
      </c>
      <c r="T16" s="170">
        <f>[2]СЗСМ!E8</f>
        <v>13.32</v>
      </c>
      <c r="U16" s="170">
        <f t="shared" si="0"/>
        <v>22334.880000000001</v>
      </c>
      <c r="V16" s="206">
        <f t="shared" si="1"/>
        <v>1075.9800000000002</v>
      </c>
    </row>
    <row r="17" spans="2:22" x14ac:dyDescent="0.2">
      <c r="B17" s="186" t="s">
        <v>1213</v>
      </c>
      <c r="C17" s="204">
        <v>-2539.1999999999998</v>
      </c>
      <c r="D17" s="204">
        <v>-4297.2</v>
      </c>
      <c r="E17" s="205">
        <v>2203.1999999999998</v>
      </c>
      <c r="F17" s="205">
        <v>6485.4</v>
      </c>
      <c r="G17" s="205">
        <v>3576.6</v>
      </c>
      <c r="H17" s="205">
        <v>1179.5999999999999</v>
      </c>
      <c r="I17" s="204">
        <v>0</v>
      </c>
      <c r="J17" s="204">
        <v>0</v>
      </c>
      <c r="K17" s="205">
        <v>5659.2</v>
      </c>
      <c r="L17" s="205">
        <v>12661.2</v>
      </c>
      <c r="M17" s="205">
        <v>386.28</v>
      </c>
      <c r="N17" s="170">
        <f>[2]РСК!K17</f>
        <v>614.6400000000001</v>
      </c>
      <c r="O17" s="206">
        <f>[2]оборон!C8</f>
        <v>247.32000000000002</v>
      </c>
      <c r="P17" s="205">
        <v>0.96</v>
      </c>
      <c r="Q17" s="204">
        <f>[2]ик47!C8</f>
        <v>304.2</v>
      </c>
      <c r="R17" s="205">
        <v>4.1399999999999997</v>
      </c>
      <c r="S17" s="206">
        <f>[2]КСК!D14</f>
        <v>40.799999999999997</v>
      </c>
      <c r="T17" s="170">
        <f>[2]СЗСМ!E9</f>
        <v>14.76</v>
      </c>
      <c r="U17" s="170">
        <f t="shared" si="0"/>
        <v>24088.26</v>
      </c>
      <c r="V17" s="206">
        <f t="shared" si="1"/>
        <v>1226.8200000000002</v>
      </c>
    </row>
    <row r="18" spans="2:22" x14ac:dyDescent="0.2">
      <c r="B18" s="186" t="s">
        <v>1214</v>
      </c>
      <c r="C18" s="204">
        <v>-2379.6</v>
      </c>
      <c r="D18" s="204">
        <v>-4134</v>
      </c>
      <c r="E18" s="205">
        <v>2093.4</v>
      </c>
      <c r="F18" s="205">
        <v>6192</v>
      </c>
      <c r="G18" s="205">
        <v>3146.4</v>
      </c>
      <c r="H18" s="205">
        <v>1189.8</v>
      </c>
      <c r="I18" s="204">
        <v>0</v>
      </c>
      <c r="J18" s="204">
        <v>0</v>
      </c>
      <c r="K18" s="205">
        <v>5151.6000000000004</v>
      </c>
      <c r="L18" s="205">
        <v>12740.4</v>
      </c>
      <c r="M18" s="205">
        <v>386.82</v>
      </c>
      <c r="N18" s="170">
        <f>[2]РСК!K18</f>
        <v>713.76</v>
      </c>
      <c r="O18" s="206">
        <f>[2]оборон!C9</f>
        <v>276.95999999999998</v>
      </c>
      <c r="P18" s="205">
        <v>0.96</v>
      </c>
      <c r="Q18" s="204">
        <f>[2]ик47!C9</f>
        <v>309.60000000000002</v>
      </c>
      <c r="R18" s="205">
        <v>5.94</v>
      </c>
      <c r="S18" s="206">
        <f>[2]КСК!D15</f>
        <v>50.88</v>
      </c>
      <c r="T18" s="170">
        <f>[2]СЗСМ!E10</f>
        <v>27.9</v>
      </c>
      <c r="U18" s="170">
        <f t="shared" si="0"/>
        <v>23000.82</v>
      </c>
      <c r="V18" s="206">
        <f t="shared" si="1"/>
        <v>1386.0000000000005</v>
      </c>
    </row>
    <row r="19" spans="2:22" x14ac:dyDescent="0.2">
      <c r="B19" s="186" t="s">
        <v>1215</v>
      </c>
      <c r="C19" s="204">
        <v>-2233.1999999999998</v>
      </c>
      <c r="D19" s="204">
        <v>-3722.4</v>
      </c>
      <c r="E19" s="205">
        <v>2151</v>
      </c>
      <c r="F19" s="205">
        <v>6064.2</v>
      </c>
      <c r="G19" s="205">
        <v>3112.2</v>
      </c>
      <c r="H19" s="205">
        <v>1108.8</v>
      </c>
      <c r="I19" s="204">
        <v>0</v>
      </c>
      <c r="J19" s="204">
        <v>0</v>
      </c>
      <c r="K19" s="205">
        <v>3506.4</v>
      </c>
      <c r="L19" s="205">
        <v>10029.6</v>
      </c>
      <c r="M19" s="205">
        <v>376.02</v>
      </c>
      <c r="N19" s="170">
        <f>[2]РСК!K19</f>
        <v>855.3</v>
      </c>
      <c r="O19" s="206">
        <f>[2]оборон!C10</f>
        <v>305.76000000000005</v>
      </c>
      <c r="P19" s="205">
        <v>0.96</v>
      </c>
      <c r="Q19" s="204">
        <f>[2]ик47!C10</f>
        <v>334.98</v>
      </c>
      <c r="R19" s="205">
        <v>79.92</v>
      </c>
      <c r="S19" s="206">
        <f>[2]КСК!D16</f>
        <v>145.91999999999999</v>
      </c>
      <c r="T19" s="170">
        <f>[2]СЗСМ!E11</f>
        <v>111.24</v>
      </c>
      <c r="U19" s="170">
        <f t="shared" si="0"/>
        <v>18558.539999999997</v>
      </c>
      <c r="V19" s="206">
        <f t="shared" si="1"/>
        <v>1834.0800000000002</v>
      </c>
    </row>
    <row r="20" spans="2:22" x14ac:dyDescent="0.2">
      <c r="B20" s="186" t="s">
        <v>1216</v>
      </c>
      <c r="C20" s="204">
        <v>-1772.4</v>
      </c>
      <c r="D20" s="204">
        <v>-3374.4</v>
      </c>
      <c r="E20" s="205">
        <v>2368.8000000000002</v>
      </c>
      <c r="F20" s="205">
        <v>6093</v>
      </c>
      <c r="G20" s="205">
        <v>3225.6</v>
      </c>
      <c r="H20" s="205">
        <v>1099.2</v>
      </c>
      <c r="I20" s="204">
        <v>0</v>
      </c>
      <c r="J20" s="204">
        <v>0</v>
      </c>
      <c r="K20" s="205">
        <v>5270.4</v>
      </c>
      <c r="L20" s="205">
        <v>12027.6</v>
      </c>
      <c r="M20" s="205">
        <v>363.42</v>
      </c>
      <c r="N20" s="170">
        <f>[2]РСК!K20</f>
        <v>1214.3400000000001</v>
      </c>
      <c r="O20" s="206">
        <f>[2]оборон!C11</f>
        <v>342.84</v>
      </c>
      <c r="P20" s="205">
        <v>0.96</v>
      </c>
      <c r="Q20" s="204">
        <f>[2]ик47!C11</f>
        <v>437.76</v>
      </c>
      <c r="R20" s="205">
        <v>93.12</v>
      </c>
      <c r="S20" s="206">
        <f>[2]КСК!D17</f>
        <v>154.32</v>
      </c>
      <c r="T20" s="170">
        <f>[2]СЗСМ!E12</f>
        <v>128.34</v>
      </c>
      <c r="U20" s="170">
        <f t="shared" si="0"/>
        <v>22929.54</v>
      </c>
      <c r="V20" s="206">
        <f t="shared" si="1"/>
        <v>2371.6800000000003</v>
      </c>
    </row>
    <row r="21" spans="2:22" x14ac:dyDescent="0.2">
      <c r="B21" s="186" t="s">
        <v>1217</v>
      </c>
      <c r="C21" s="204">
        <v>-1616.4</v>
      </c>
      <c r="D21" s="204">
        <v>-3156</v>
      </c>
      <c r="E21" s="205">
        <v>2482.1999999999998</v>
      </c>
      <c r="F21" s="205">
        <v>5979.6</v>
      </c>
      <c r="G21" s="205">
        <v>3297.6</v>
      </c>
      <c r="H21" s="205">
        <v>1116.5999999999999</v>
      </c>
      <c r="I21" s="204">
        <v>0</v>
      </c>
      <c r="J21" s="204">
        <v>0</v>
      </c>
      <c r="K21" s="205">
        <v>6404.4</v>
      </c>
      <c r="L21" s="205">
        <v>12787.2</v>
      </c>
      <c r="M21" s="205">
        <v>361.26</v>
      </c>
      <c r="N21" s="170">
        <f>[2]РСК!K21</f>
        <v>1323.7799999999997</v>
      </c>
      <c r="O21" s="206">
        <f>[2]оборон!C12</f>
        <v>390.29999999999995</v>
      </c>
      <c r="P21" s="205">
        <v>0.72</v>
      </c>
      <c r="Q21" s="204">
        <f>[2]ик47!C12</f>
        <v>426.24</v>
      </c>
      <c r="R21" s="205">
        <v>48.54</v>
      </c>
      <c r="S21" s="206">
        <f>[2]КСК!D18</f>
        <v>139.68</v>
      </c>
      <c r="T21" s="170">
        <f>[2]СЗСМ!E13</f>
        <v>119.7</v>
      </c>
      <c r="U21" s="170">
        <f t="shared" si="0"/>
        <v>25207.5</v>
      </c>
      <c r="V21" s="206">
        <f t="shared" si="1"/>
        <v>2448.9599999999996</v>
      </c>
    </row>
    <row r="22" spans="2:22" x14ac:dyDescent="0.2">
      <c r="B22" s="186" t="s">
        <v>1218</v>
      </c>
      <c r="C22" s="204">
        <v>-1892.4</v>
      </c>
      <c r="D22" s="204">
        <v>-3493.2</v>
      </c>
      <c r="E22" s="205">
        <v>2046.6</v>
      </c>
      <c r="F22" s="205">
        <v>5866.2</v>
      </c>
      <c r="G22" s="205">
        <v>2977.2</v>
      </c>
      <c r="H22" s="205">
        <v>1104</v>
      </c>
      <c r="I22" s="204">
        <v>0</v>
      </c>
      <c r="J22" s="204">
        <v>0</v>
      </c>
      <c r="K22" s="205">
        <v>6069.6</v>
      </c>
      <c r="L22" s="205">
        <v>12571.2</v>
      </c>
      <c r="M22" s="205">
        <v>361.08</v>
      </c>
      <c r="N22" s="170">
        <f>[2]РСК!K22</f>
        <v>1311.42</v>
      </c>
      <c r="O22" s="206">
        <f>[2]оборон!C13</f>
        <v>348.84000000000003</v>
      </c>
      <c r="P22" s="205">
        <v>0.96</v>
      </c>
      <c r="Q22" s="204">
        <f>[2]ик47!C13</f>
        <v>422.46</v>
      </c>
      <c r="R22" s="205">
        <v>52.38</v>
      </c>
      <c r="S22" s="206">
        <f>[2]КСК!D19</f>
        <v>84.48</v>
      </c>
      <c r="T22" s="170">
        <f>[2]СЗСМ!E14</f>
        <v>131.76</v>
      </c>
      <c r="U22" s="170">
        <f t="shared" si="0"/>
        <v>23257.980000000003</v>
      </c>
      <c r="V22" s="206">
        <f t="shared" si="1"/>
        <v>2352.3000000000002</v>
      </c>
    </row>
    <row r="23" spans="2:22" x14ac:dyDescent="0.2">
      <c r="B23" s="186" t="s">
        <v>1219</v>
      </c>
      <c r="C23" s="204">
        <v>-1820.4</v>
      </c>
      <c r="D23" s="204">
        <v>-3632.4</v>
      </c>
      <c r="E23" s="205">
        <v>2334.6</v>
      </c>
      <c r="F23" s="205">
        <v>5902.2</v>
      </c>
      <c r="G23" s="205">
        <v>3094.2</v>
      </c>
      <c r="H23" s="205">
        <v>1104.5999999999999</v>
      </c>
      <c r="I23" s="204">
        <v>0</v>
      </c>
      <c r="J23" s="204">
        <v>0</v>
      </c>
      <c r="K23" s="205">
        <v>6235.2</v>
      </c>
      <c r="L23" s="205">
        <v>12740.4</v>
      </c>
      <c r="M23" s="205">
        <v>360.72</v>
      </c>
      <c r="N23" s="170">
        <f>[2]РСК!K23</f>
        <v>1313.88</v>
      </c>
      <c r="O23" s="206">
        <f>[2]оборон!C14</f>
        <v>329.88000000000005</v>
      </c>
      <c r="P23" s="205">
        <v>0.72</v>
      </c>
      <c r="Q23" s="204">
        <f>[2]ик47!C14</f>
        <v>420.3</v>
      </c>
      <c r="R23" s="205">
        <v>15.72</v>
      </c>
      <c r="S23" s="206">
        <f>[2]КСК!D20</f>
        <v>69.36</v>
      </c>
      <c r="T23" s="170">
        <f>[2]СЗСМ!E15</f>
        <v>95.94</v>
      </c>
      <c r="U23" s="170">
        <f t="shared" si="0"/>
        <v>24073.320000000003</v>
      </c>
      <c r="V23" s="206">
        <f t="shared" si="1"/>
        <v>2245.8000000000002</v>
      </c>
    </row>
    <row r="24" spans="2:22" x14ac:dyDescent="0.2">
      <c r="B24" s="186" t="s">
        <v>1220</v>
      </c>
      <c r="C24" s="204">
        <v>-1833.6</v>
      </c>
      <c r="D24" s="204">
        <v>-3249.6</v>
      </c>
      <c r="E24" s="205">
        <v>2331</v>
      </c>
      <c r="F24" s="205">
        <v>6013.8</v>
      </c>
      <c r="G24" s="205">
        <v>3164.4</v>
      </c>
      <c r="H24" s="205">
        <v>1099.2</v>
      </c>
      <c r="I24" s="204">
        <v>0</v>
      </c>
      <c r="J24" s="204">
        <v>0</v>
      </c>
      <c r="K24" s="205">
        <v>5576.4</v>
      </c>
      <c r="L24" s="205">
        <v>11476.8</v>
      </c>
      <c r="M24" s="205">
        <v>362.52</v>
      </c>
      <c r="N24" s="170">
        <f>[2]РСК!K24</f>
        <v>1309.26</v>
      </c>
      <c r="O24" s="206">
        <f>[2]оборон!C15</f>
        <v>316.20000000000005</v>
      </c>
      <c r="P24" s="205">
        <v>0.96</v>
      </c>
      <c r="Q24" s="204">
        <f>[2]ик47!C15</f>
        <v>362.88</v>
      </c>
      <c r="R24" s="205">
        <v>74.819999999999993</v>
      </c>
      <c r="S24" s="206">
        <f>[2]КСК!D21</f>
        <v>130.56</v>
      </c>
      <c r="T24" s="170">
        <f>[2]СЗСМ!E16</f>
        <v>125.64</v>
      </c>
      <c r="U24" s="170">
        <f t="shared" si="0"/>
        <v>22620.6</v>
      </c>
      <c r="V24" s="206">
        <f t="shared" si="1"/>
        <v>2320.3200000000002</v>
      </c>
    </row>
    <row r="25" spans="2:22" x14ac:dyDescent="0.2">
      <c r="B25" s="186" t="s">
        <v>1221</v>
      </c>
      <c r="C25" s="204">
        <v>-1612.8</v>
      </c>
      <c r="D25" s="204">
        <v>-3070.8</v>
      </c>
      <c r="E25" s="205">
        <v>2507.4</v>
      </c>
      <c r="F25" s="205">
        <v>5986.8</v>
      </c>
      <c r="G25" s="205">
        <v>3213</v>
      </c>
      <c r="H25" s="205">
        <v>1108.8</v>
      </c>
      <c r="I25" s="204">
        <v>0</v>
      </c>
      <c r="J25" s="204">
        <v>0</v>
      </c>
      <c r="K25" s="205">
        <v>5968.8</v>
      </c>
      <c r="L25" s="205">
        <v>11462.4</v>
      </c>
      <c r="M25" s="205">
        <v>368.64</v>
      </c>
      <c r="N25" s="170">
        <f>[2]РСК!K25</f>
        <v>1301.4600000000003</v>
      </c>
      <c r="O25" s="206">
        <f>[2]оборон!C16</f>
        <v>313.5</v>
      </c>
      <c r="P25" s="205">
        <v>0.72</v>
      </c>
      <c r="Q25" s="204">
        <f>[2]ик47!C16</f>
        <v>369.9</v>
      </c>
      <c r="R25" s="205">
        <v>93.78</v>
      </c>
      <c r="S25" s="206">
        <f>[2]КСК!D22</f>
        <v>123.36</v>
      </c>
      <c r="T25" s="170">
        <f>[2]СЗСМ!E17</f>
        <v>127.08</v>
      </c>
      <c r="U25" s="170">
        <f t="shared" si="0"/>
        <v>23602.44</v>
      </c>
      <c r="V25" s="206">
        <f t="shared" si="1"/>
        <v>2329.7999999999997</v>
      </c>
    </row>
    <row r="26" spans="2:22" x14ac:dyDescent="0.2">
      <c r="B26" s="186" t="s">
        <v>1222</v>
      </c>
      <c r="C26" s="204">
        <v>-1692</v>
      </c>
      <c r="D26" s="204">
        <v>-3374.4</v>
      </c>
      <c r="E26" s="205">
        <v>2352.6</v>
      </c>
      <c r="F26" s="205">
        <v>6073.2</v>
      </c>
      <c r="G26" s="205">
        <v>3187.8</v>
      </c>
      <c r="H26" s="205">
        <v>1149.5999999999999</v>
      </c>
      <c r="I26" s="204">
        <v>0</v>
      </c>
      <c r="J26" s="204">
        <v>0</v>
      </c>
      <c r="K26" s="205">
        <v>7282.8</v>
      </c>
      <c r="L26" s="205">
        <v>13550.4</v>
      </c>
      <c r="M26" s="205">
        <v>374.58</v>
      </c>
      <c r="N26" s="170">
        <f>[2]РСК!K26</f>
        <v>1306.6200000000001</v>
      </c>
      <c r="O26" s="206">
        <f>[2]оборон!C17</f>
        <v>290.82</v>
      </c>
      <c r="P26" s="205">
        <v>0.96</v>
      </c>
      <c r="Q26" s="204">
        <f>[2]ик47!C17</f>
        <v>343.26</v>
      </c>
      <c r="R26" s="205">
        <v>51.54</v>
      </c>
      <c r="S26" s="206">
        <f>[2]КСК!D23</f>
        <v>106.08</v>
      </c>
      <c r="T26" s="170">
        <f>[2]СЗСМ!E18</f>
        <v>117.72</v>
      </c>
      <c r="U26" s="170">
        <f t="shared" si="0"/>
        <v>26687.58</v>
      </c>
      <c r="V26" s="206">
        <f t="shared" si="1"/>
        <v>2217</v>
      </c>
    </row>
    <row r="27" spans="2:22" x14ac:dyDescent="0.2">
      <c r="B27" s="186" t="s">
        <v>1223</v>
      </c>
      <c r="C27" s="204">
        <v>-1884</v>
      </c>
      <c r="D27" s="204">
        <v>-3585.6</v>
      </c>
      <c r="E27" s="205">
        <v>2514.6</v>
      </c>
      <c r="F27" s="205">
        <v>6246</v>
      </c>
      <c r="G27" s="205">
        <v>3403.8</v>
      </c>
      <c r="H27" s="205">
        <v>1218.5999999999999</v>
      </c>
      <c r="I27" s="204">
        <v>0</v>
      </c>
      <c r="J27" s="204">
        <v>0</v>
      </c>
      <c r="K27" s="205">
        <v>5911.2</v>
      </c>
      <c r="L27" s="205">
        <v>13046.4</v>
      </c>
      <c r="M27" s="205">
        <v>377.28</v>
      </c>
      <c r="N27" s="170">
        <f>[2]РСК!K27</f>
        <v>1100.22</v>
      </c>
      <c r="O27" s="206">
        <f>[2]оборон!C18</f>
        <v>293.45999999999998</v>
      </c>
      <c r="P27" s="205">
        <v>0.72</v>
      </c>
      <c r="Q27" s="204">
        <f>[2]ик47!C18</f>
        <v>349.2</v>
      </c>
      <c r="R27" s="205">
        <v>79.98</v>
      </c>
      <c r="S27" s="206">
        <f>[2]КСК!D24</f>
        <v>46.8</v>
      </c>
      <c r="T27" s="170">
        <f>[2]СЗСМ!E19</f>
        <v>91.26</v>
      </c>
      <c r="U27" s="170">
        <f t="shared" si="0"/>
        <v>25286.639999999999</v>
      </c>
      <c r="V27" s="206">
        <f t="shared" si="1"/>
        <v>1961.64</v>
      </c>
    </row>
    <row r="28" spans="2:22" x14ac:dyDescent="0.2">
      <c r="B28" s="186" t="s">
        <v>1224</v>
      </c>
      <c r="C28" s="204">
        <v>-1789.2</v>
      </c>
      <c r="D28" s="204">
        <v>-3480</v>
      </c>
      <c r="E28" s="205">
        <v>2503.8000000000002</v>
      </c>
      <c r="F28" s="205">
        <v>6363</v>
      </c>
      <c r="G28" s="205">
        <v>3382.2</v>
      </c>
      <c r="H28" s="205">
        <v>1216.2</v>
      </c>
      <c r="I28" s="204">
        <v>0</v>
      </c>
      <c r="J28" s="204">
        <v>0</v>
      </c>
      <c r="K28" s="205">
        <v>3848.4</v>
      </c>
      <c r="L28" s="205">
        <v>12744</v>
      </c>
      <c r="M28" s="205">
        <v>378.18</v>
      </c>
      <c r="N28" s="170">
        <f>[2]РСК!K28</f>
        <v>1030.2</v>
      </c>
      <c r="O28" s="206">
        <f>[2]оборон!C19</f>
        <v>273.12</v>
      </c>
      <c r="P28" s="205">
        <v>0.96</v>
      </c>
      <c r="Q28" s="204">
        <f>[2]ик47!C19</f>
        <v>280.62</v>
      </c>
      <c r="R28" s="205">
        <v>7.26</v>
      </c>
      <c r="S28" s="206">
        <f>[2]КСК!D25</f>
        <v>17.760000000000002</v>
      </c>
      <c r="T28" s="170">
        <f>[2]СЗСМ!E20</f>
        <v>46.44</v>
      </c>
      <c r="U28" s="170">
        <f t="shared" si="0"/>
        <v>23510.22</v>
      </c>
      <c r="V28" s="206">
        <f t="shared" si="1"/>
        <v>1656.3600000000001</v>
      </c>
    </row>
    <row r="29" spans="2:22" x14ac:dyDescent="0.2">
      <c r="B29" s="186" t="s">
        <v>1225</v>
      </c>
      <c r="C29" s="204">
        <v>-1945.2</v>
      </c>
      <c r="D29" s="204">
        <v>-3693.6</v>
      </c>
      <c r="E29" s="205">
        <v>2352.6</v>
      </c>
      <c r="F29" s="205">
        <v>6307.2</v>
      </c>
      <c r="G29" s="205">
        <v>3466.8</v>
      </c>
      <c r="H29" s="205">
        <v>1200</v>
      </c>
      <c r="I29" s="204">
        <v>0</v>
      </c>
      <c r="J29" s="204">
        <v>0</v>
      </c>
      <c r="K29" s="205">
        <v>2869.2</v>
      </c>
      <c r="L29" s="205">
        <v>9925.2000000000007</v>
      </c>
      <c r="M29" s="205">
        <v>372.78</v>
      </c>
      <c r="N29" s="170">
        <f>[2]РСК!K29</f>
        <v>1004.9399999999998</v>
      </c>
      <c r="O29" s="206">
        <f>[2]оборон!C20</f>
        <v>335.46</v>
      </c>
      <c r="P29" s="205">
        <v>0.96</v>
      </c>
      <c r="Q29" s="204">
        <f>[2]ик47!C20</f>
        <v>252.54</v>
      </c>
      <c r="R29" s="205">
        <v>6.3</v>
      </c>
      <c r="S29" s="206">
        <f>[2]КСК!D26</f>
        <v>14.64</v>
      </c>
      <c r="T29" s="170">
        <f>[2]СЗСМ!E21</f>
        <v>35.82</v>
      </c>
      <c r="U29" s="170">
        <f t="shared" si="0"/>
        <v>19204.32</v>
      </c>
      <c r="V29" s="206">
        <f t="shared" si="1"/>
        <v>1650.6599999999999</v>
      </c>
    </row>
    <row r="30" spans="2:22" x14ac:dyDescent="0.2">
      <c r="B30" s="186" t="s">
        <v>1226</v>
      </c>
      <c r="C30" s="204">
        <v>-2293.1999999999998</v>
      </c>
      <c r="D30" s="204">
        <v>-3886.8</v>
      </c>
      <c r="E30" s="205">
        <v>2122.1999999999998</v>
      </c>
      <c r="F30" s="205">
        <v>6031.8</v>
      </c>
      <c r="G30" s="205">
        <v>3295.8</v>
      </c>
      <c r="H30" s="205">
        <v>1175.4000000000001</v>
      </c>
      <c r="I30" s="204">
        <v>0</v>
      </c>
      <c r="J30" s="204">
        <v>0</v>
      </c>
      <c r="K30" s="205">
        <v>3124.8</v>
      </c>
      <c r="L30" s="205">
        <v>11048.4</v>
      </c>
      <c r="M30" s="205">
        <v>370.8</v>
      </c>
      <c r="N30" s="170">
        <f>[2]РСК!K30</f>
        <v>874.37999999999988</v>
      </c>
      <c r="O30" s="206">
        <f>[2]оборон!C21</f>
        <v>312.36</v>
      </c>
      <c r="P30" s="205">
        <v>0.72</v>
      </c>
      <c r="Q30" s="204">
        <f>[2]ик47!C21</f>
        <v>231.12</v>
      </c>
      <c r="R30" s="205">
        <v>4.9800000000000004</v>
      </c>
      <c r="S30" s="206">
        <f>[2]КСК!D27</f>
        <v>15.36</v>
      </c>
      <c r="T30" s="170">
        <f>[2]СЗСМ!E22</f>
        <v>18.72</v>
      </c>
      <c r="U30" s="170">
        <f t="shared" si="0"/>
        <v>19531.560000000001</v>
      </c>
      <c r="V30" s="206">
        <f t="shared" si="1"/>
        <v>1457.6399999999996</v>
      </c>
    </row>
    <row r="31" spans="2:22" x14ac:dyDescent="0.2">
      <c r="B31" s="186" t="s">
        <v>1227</v>
      </c>
      <c r="C31" s="204">
        <v>-2062.8000000000002</v>
      </c>
      <c r="D31" s="204">
        <v>-3897.6</v>
      </c>
      <c r="E31" s="205">
        <v>2113.1999999999998</v>
      </c>
      <c r="F31" s="205">
        <v>6114.6</v>
      </c>
      <c r="G31" s="205">
        <v>3459.6</v>
      </c>
      <c r="H31" s="205">
        <v>1216.2</v>
      </c>
      <c r="I31" s="204">
        <v>0</v>
      </c>
      <c r="J31" s="204">
        <v>0</v>
      </c>
      <c r="K31" s="205">
        <v>3355.2</v>
      </c>
      <c r="L31" s="205">
        <v>10062</v>
      </c>
      <c r="M31" s="205">
        <v>373.32</v>
      </c>
      <c r="N31" s="170">
        <f>[2]РСК!K31</f>
        <v>841.43999999999994</v>
      </c>
      <c r="O31" s="206">
        <f>[2]оборон!C22</f>
        <v>321.84000000000003</v>
      </c>
      <c r="P31" s="205">
        <v>0.96</v>
      </c>
      <c r="Q31" s="204">
        <f>[2]ик47!C22</f>
        <v>244.98</v>
      </c>
      <c r="R31" s="205">
        <v>5.04</v>
      </c>
      <c r="S31" s="206">
        <f>[2]КСК!D28</f>
        <v>15.12</v>
      </c>
      <c r="T31" s="170">
        <f>[2]СЗСМ!E23</f>
        <v>16.02</v>
      </c>
      <c r="U31" s="170">
        <f t="shared" si="0"/>
        <v>19288.32</v>
      </c>
      <c r="V31" s="206">
        <f t="shared" si="1"/>
        <v>1445.3999999999999</v>
      </c>
    </row>
    <row r="32" spans="2:22" x14ac:dyDescent="0.2">
      <c r="B32" s="186" t="s">
        <v>1228</v>
      </c>
      <c r="C32" s="204">
        <v>-1689.6</v>
      </c>
      <c r="D32" s="204">
        <v>-3666</v>
      </c>
      <c r="E32" s="205">
        <v>2134.8000000000002</v>
      </c>
      <c r="F32" s="205">
        <v>6386.4</v>
      </c>
      <c r="G32" s="205">
        <v>3742.2</v>
      </c>
      <c r="H32" s="205">
        <v>1243.2</v>
      </c>
      <c r="I32" s="204">
        <v>0</v>
      </c>
      <c r="J32" s="204">
        <v>0</v>
      </c>
      <c r="K32" s="205">
        <v>4809.6000000000004</v>
      </c>
      <c r="L32" s="205">
        <v>11167.2</v>
      </c>
      <c r="M32" s="205">
        <v>373.14</v>
      </c>
      <c r="N32" s="170">
        <f>[2]РСК!K32</f>
        <v>894</v>
      </c>
      <c r="O32" s="206">
        <f>[2]оборон!C23</f>
        <v>343.56</v>
      </c>
      <c r="P32" s="205">
        <v>0.96</v>
      </c>
      <c r="Q32" s="204">
        <f>[2]ик47!C23</f>
        <v>278.10000000000002</v>
      </c>
      <c r="R32" s="205">
        <v>3.9</v>
      </c>
      <c r="S32" s="206">
        <f>[2]КСК!D29</f>
        <v>15.12</v>
      </c>
      <c r="T32" s="170">
        <f>[2]СЗСМ!E24</f>
        <v>15.3</v>
      </c>
      <c r="U32" s="170">
        <f t="shared" si="0"/>
        <v>22950</v>
      </c>
      <c r="V32" s="206">
        <f t="shared" si="1"/>
        <v>1550.94</v>
      </c>
    </row>
    <row r="33" spans="2:22" x14ac:dyDescent="0.2">
      <c r="B33" s="186" t="s">
        <v>1229</v>
      </c>
      <c r="C33" s="204">
        <v>-1788</v>
      </c>
      <c r="D33" s="204">
        <v>-3820.8</v>
      </c>
      <c r="E33" s="205">
        <v>2183.4</v>
      </c>
      <c r="F33" s="205">
        <v>6507</v>
      </c>
      <c r="G33" s="205">
        <v>3799.8</v>
      </c>
      <c r="H33" s="205">
        <v>1245</v>
      </c>
      <c r="I33" s="204">
        <v>0</v>
      </c>
      <c r="J33" s="204">
        <v>0</v>
      </c>
      <c r="K33" s="205">
        <v>5029.2</v>
      </c>
      <c r="L33" s="205">
        <v>11923.2</v>
      </c>
      <c r="M33" s="205">
        <v>373.14</v>
      </c>
      <c r="N33" s="170">
        <f>[2]РСК!K33</f>
        <v>848.21999999999991</v>
      </c>
      <c r="O33" s="206">
        <f>[2]оборон!C24</f>
        <v>334.56</v>
      </c>
      <c r="P33" s="205">
        <v>0.72</v>
      </c>
      <c r="Q33" s="204">
        <f>[2]ик47!C24</f>
        <v>284.39999999999998</v>
      </c>
      <c r="R33" s="205">
        <v>6.66</v>
      </c>
      <c r="S33" s="206">
        <f>[2]КСК!D30</f>
        <v>15.84</v>
      </c>
      <c r="T33" s="170">
        <f>[2]СЗСМ!E25</f>
        <v>15.66</v>
      </c>
      <c r="U33" s="170">
        <f t="shared" si="0"/>
        <v>23945.879999999997</v>
      </c>
      <c r="V33" s="206">
        <f t="shared" si="1"/>
        <v>1506.0600000000002</v>
      </c>
    </row>
    <row r="34" spans="2:22" x14ac:dyDescent="0.2">
      <c r="B34" s="186" t="s">
        <v>1230</v>
      </c>
      <c r="C34" s="204">
        <v>-2001.6</v>
      </c>
      <c r="D34" s="204">
        <v>-3908.4</v>
      </c>
      <c r="E34" s="205">
        <v>1868.4</v>
      </c>
      <c r="F34" s="205">
        <v>6517.8</v>
      </c>
      <c r="G34" s="205">
        <v>3632.4</v>
      </c>
      <c r="H34" s="205">
        <v>1250.4000000000001</v>
      </c>
      <c r="I34" s="204">
        <v>0</v>
      </c>
      <c r="J34" s="204">
        <v>0</v>
      </c>
      <c r="K34" s="205">
        <v>5176.8</v>
      </c>
      <c r="L34" s="205">
        <v>11671.2</v>
      </c>
      <c r="M34" s="205">
        <v>380.16</v>
      </c>
      <c r="N34" s="170">
        <f>[2]РСК!K34</f>
        <v>788.87999999999988</v>
      </c>
      <c r="O34" s="206">
        <f>[2]оборон!C25</f>
        <v>312.53999999999996</v>
      </c>
      <c r="P34" s="205">
        <v>0.96</v>
      </c>
      <c r="Q34" s="204">
        <f>[2]ик47!C25</f>
        <v>244.08</v>
      </c>
      <c r="R34" s="205">
        <v>7.44</v>
      </c>
      <c r="S34" s="206">
        <f>[2]КСК!D31</f>
        <v>14.4</v>
      </c>
      <c r="T34" s="170">
        <f>[2]СЗСМ!E26</f>
        <v>15.84</v>
      </c>
      <c r="U34" s="170">
        <f t="shared" si="0"/>
        <v>23203.02</v>
      </c>
      <c r="V34" s="206">
        <f t="shared" si="1"/>
        <v>1384.1399999999999</v>
      </c>
    </row>
    <row r="35" spans="2:22" x14ac:dyDescent="0.2">
      <c r="B35" s="110" t="s">
        <v>1231</v>
      </c>
      <c r="C35" s="169">
        <f>SUM(C11:C34)</f>
        <v>-50283.6</v>
      </c>
      <c r="D35" s="177">
        <f>SUM(D11:D34)</f>
        <v>-91825.200000000012</v>
      </c>
      <c r="E35" s="177">
        <f>SUM(E11:E34)</f>
        <v>53467.199999999997</v>
      </c>
      <c r="F35" s="177">
        <f t="shared" ref="F35:M35" si="2">SUM(F11:F34)</f>
        <v>149707.79999999999</v>
      </c>
      <c r="G35" s="177">
        <f t="shared" si="2"/>
        <v>81959.399999999994</v>
      </c>
      <c r="H35" s="177">
        <f t="shared" si="2"/>
        <v>28147.800000000003</v>
      </c>
      <c r="I35" s="178">
        <f t="shared" si="2"/>
        <v>0</v>
      </c>
      <c r="J35" s="109">
        <f t="shared" si="2"/>
        <v>0</v>
      </c>
      <c r="K35" s="169">
        <f t="shared" si="2"/>
        <v>114732</v>
      </c>
      <c r="L35" s="169">
        <f t="shared" si="2"/>
        <v>277797.59999999998</v>
      </c>
      <c r="M35" s="169">
        <f t="shared" si="2"/>
        <v>9010.08</v>
      </c>
      <c r="N35" s="170">
        <f>SUM(N11:N34)</f>
        <v>22317.9</v>
      </c>
      <c r="O35" s="108">
        <f t="shared" ref="O35:V35" si="3">SUM(O11:O34)</f>
        <v>7080.18</v>
      </c>
      <c r="P35" s="169">
        <f t="shared" si="3"/>
        <v>21.36</v>
      </c>
      <c r="Q35" s="169">
        <f t="shared" si="3"/>
        <v>7284.5999999999985</v>
      </c>
      <c r="R35" s="169">
        <f t="shared" si="3"/>
        <v>673.5</v>
      </c>
      <c r="S35" s="108">
        <f t="shared" si="3"/>
        <v>1279.6799999999998</v>
      </c>
      <c r="T35" s="108">
        <f t="shared" si="3"/>
        <v>1331.82</v>
      </c>
      <c r="U35" s="108">
        <f t="shared" si="3"/>
        <v>532724.04</v>
      </c>
      <c r="V35" s="109">
        <f t="shared" si="3"/>
        <v>39989.040000000001</v>
      </c>
    </row>
    <row r="40" spans="2:22" ht="18" x14ac:dyDescent="0.25">
      <c r="D40" s="103" t="s">
        <v>2038</v>
      </c>
    </row>
    <row r="43" spans="2:22" x14ac:dyDescent="0.2">
      <c r="B43" t="s">
        <v>1184</v>
      </c>
      <c r="I43" s="311"/>
      <c r="J43" s="311"/>
    </row>
    <row r="44" spans="2:22" x14ac:dyDescent="0.2">
      <c r="B44" t="s">
        <v>2039</v>
      </c>
    </row>
    <row r="45" spans="2:22" x14ac:dyDescent="0.2">
      <c r="B45" s="104"/>
    </row>
    <row r="46" spans="2:22" x14ac:dyDescent="0.2">
      <c r="B46" s="481" t="s">
        <v>1186</v>
      </c>
      <c r="C46" s="476" t="s">
        <v>1187</v>
      </c>
      <c r="D46" s="476" t="s">
        <v>1188</v>
      </c>
      <c r="E46" s="476" t="s">
        <v>1189</v>
      </c>
      <c r="F46" s="476" t="s">
        <v>1190</v>
      </c>
      <c r="G46" s="476" t="s">
        <v>1191</v>
      </c>
      <c r="H46" s="476" t="s">
        <v>1192</v>
      </c>
      <c r="I46" s="476" t="s">
        <v>1193</v>
      </c>
      <c r="J46" s="476" t="s">
        <v>1194</v>
      </c>
      <c r="K46" s="476" t="s">
        <v>1195</v>
      </c>
      <c r="L46" s="476" t="s">
        <v>1196</v>
      </c>
      <c r="M46" s="478" t="s">
        <v>1197</v>
      </c>
      <c r="N46" s="480" t="s">
        <v>1198</v>
      </c>
      <c r="O46" s="480"/>
      <c r="P46" s="480"/>
      <c r="Q46" s="480"/>
      <c r="R46" s="480"/>
      <c r="S46" s="480"/>
      <c r="T46" s="480"/>
      <c r="U46" s="480"/>
      <c r="V46" s="480"/>
    </row>
    <row r="47" spans="2:22" ht="37.5" customHeight="1" x14ac:dyDescent="0.2">
      <c r="B47" s="482"/>
      <c r="C47" s="477"/>
      <c r="D47" s="477"/>
      <c r="E47" s="477"/>
      <c r="F47" s="477"/>
      <c r="G47" s="477"/>
      <c r="H47" s="477"/>
      <c r="I47" s="477"/>
      <c r="J47" s="477"/>
      <c r="K47" s="477"/>
      <c r="L47" s="477"/>
      <c r="M47" s="479"/>
      <c r="N47" s="105" t="s">
        <v>119</v>
      </c>
      <c r="O47" s="105" t="s">
        <v>1199</v>
      </c>
      <c r="P47" s="106" t="s">
        <v>1200</v>
      </c>
      <c r="Q47" s="105" t="s">
        <v>1201</v>
      </c>
      <c r="R47" s="105" t="s">
        <v>2040</v>
      </c>
      <c r="S47" s="207" t="s">
        <v>2041</v>
      </c>
      <c r="T47" s="105" t="s">
        <v>1204</v>
      </c>
      <c r="U47" s="105" t="s">
        <v>1205</v>
      </c>
      <c r="V47" s="107" t="s">
        <v>1206</v>
      </c>
    </row>
    <row r="48" spans="2:22" ht="21" customHeight="1" x14ac:dyDescent="0.2">
      <c r="B48" s="483"/>
      <c r="C48" s="186" t="s">
        <v>1</v>
      </c>
      <c r="D48" s="186" t="s">
        <v>1</v>
      </c>
      <c r="E48" s="186" t="s">
        <v>1</v>
      </c>
      <c r="F48" s="186" t="s">
        <v>1</v>
      </c>
      <c r="G48" s="186" t="s">
        <v>1</v>
      </c>
      <c r="H48" s="186" t="s">
        <v>1</v>
      </c>
      <c r="I48" s="186" t="s">
        <v>1</v>
      </c>
      <c r="J48" s="186" t="s">
        <v>1</v>
      </c>
      <c r="K48" s="186" t="s">
        <v>1</v>
      </c>
      <c r="L48" s="186" t="s">
        <v>1</v>
      </c>
      <c r="M48" s="186" t="s">
        <v>3</v>
      </c>
      <c r="N48" s="111" t="s">
        <v>3</v>
      </c>
      <c r="O48" s="111" t="s">
        <v>3</v>
      </c>
      <c r="P48" s="186" t="s">
        <v>3</v>
      </c>
      <c r="Q48" s="176" t="s">
        <v>3</v>
      </c>
      <c r="R48" s="186" t="s">
        <v>3</v>
      </c>
      <c r="S48" s="111" t="s">
        <v>3</v>
      </c>
      <c r="T48" s="111" t="s">
        <v>3</v>
      </c>
      <c r="U48" s="186" t="s">
        <v>1</v>
      </c>
      <c r="V48" s="186" t="s">
        <v>3</v>
      </c>
    </row>
    <row r="49" spans="2:22" x14ac:dyDescent="0.2">
      <c r="B49" s="186" t="s">
        <v>1207</v>
      </c>
      <c r="C49" s="206">
        <v>-6642</v>
      </c>
      <c r="D49" s="206">
        <v>-4495.2</v>
      </c>
      <c r="E49" s="208">
        <v>2113.02</v>
      </c>
      <c r="F49" s="208">
        <v>4006.8</v>
      </c>
      <c r="G49" s="208">
        <v>4347</v>
      </c>
      <c r="H49" s="208">
        <v>1262.52</v>
      </c>
      <c r="I49" s="206">
        <v>4863.6000000000004</v>
      </c>
      <c r="J49" s="206">
        <v>5029.2</v>
      </c>
      <c r="K49" s="208">
        <v>3592.8</v>
      </c>
      <c r="L49" s="208">
        <v>5259.6</v>
      </c>
      <c r="M49" s="208">
        <v>417.96</v>
      </c>
      <c r="N49" s="170">
        <f>[3]РСК!K49</f>
        <v>0</v>
      </c>
      <c r="O49" s="206">
        <f>[3]оборон!C40</f>
        <v>0</v>
      </c>
      <c r="P49" s="208">
        <v>3.84</v>
      </c>
      <c r="Q49" s="206">
        <f>[3]ик47!C40</f>
        <v>0</v>
      </c>
      <c r="R49" s="208">
        <v>9</v>
      </c>
      <c r="S49" s="206">
        <f>[3]КСК!D46</f>
        <v>0</v>
      </c>
      <c r="T49" s="170">
        <f>[3]СЗСМ!E41</f>
        <v>0</v>
      </c>
      <c r="U49" s="170">
        <f>(C49+D49+E49+F49+G49+H49+I49+J49+K49+L49+M49-V49)</f>
        <v>19742.459999999995</v>
      </c>
      <c r="V49" s="206">
        <f>(N49+O49+R49+S49+T49+Q49+P49)</f>
        <v>12.84</v>
      </c>
    </row>
    <row r="50" spans="2:22" x14ac:dyDescent="0.2">
      <c r="B50" s="186" t="s">
        <v>1208</v>
      </c>
      <c r="C50" s="206">
        <v>-6638.4</v>
      </c>
      <c r="D50" s="206">
        <v>-4473.6000000000004</v>
      </c>
      <c r="E50" s="208">
        <v>2165.94</v>
      </c>
      <c r="F50" s="208">
        <v>4014.36</v>
      </c>
      <c r="G50" s="208">
        <v>4490.6400000000003</v>
      </c>
      <c r="H50" s="208">
        <v>1254.96</v>
      </c>
      <c r="I50" s="206">
        <v>4723.2</v>
      </c>
      <c r="J50" s="206">
        <v>5022</v>
      </c>
      <c r="K50" s="208">
        <v>3344.4</v>
      </c>
      <c r="L50" s="208">
        <v>5086.8</v>
      </c>
      <c r="M50" s="208">
        <v>426.96</v>
      </c>
      <c r="N50" s="170">
        <f>[3]РСК!K50</f>
        <v>0</v>
      </c>
      <c r="O50" s="206">
        <f>[3]оборон!C41</f>
        <v>0</v>
      </c>
      <c r="P50" s="208">
        <v>3.6</v>
      </c>
      <c r="Q50" s="206">
        <f>[3]ик47!C41</f>
        <v>0</v>
      </c>
      <c r="R50" s="208">
        <v>8.76</v>
      </c>
      <c r="S50" s="206">
        <f>[3]КСК!D47</f>
        <v>0</v>
      </c>
      <c r="T50" s="170">
        <f>[3]СЗСМ!E42</f>
        <v>0</v>
      </c>
      <c r="U50" s="170">
        <f t="shared" ref="U50:U72" si="4">(C50+D50+E50+F50+G50+H50+I50+J50+K50+L50+M50-V50)</f>
        <v>19404.900000000001</v>
      </c>
      <c r="V50" s="206">
        <f t="shared" ref="V50:V72" si="5">(N50+O50+R50+S50+T50+Q50+P50)</f>
        <v>12.36</v>
      </c>
    </row>
    <row r="51" spans="2:22" x14ac:dyDescent="0.2">
      <c r="B51" s="186" t="s">
        <v>1209</v>
      </c>
      <c r="C51" s="206">
        <v>-6609.6</v>
      </c>
      <c r="D51" s="206">
        <v>-4447.2</v>
      </c>
      <c r="E51" s="208">
        <v>2131.92</v>
      </c>
      <c r="F51" s="208">
        <v>4014.36</v>
      </c>
      <c r="G51" s="208">
        <v>4411.26</v>
      </c>
      <c r="H51" s="208">
        <v>1254.96</v>
      </c>
      <c r="I51" s="206">
        <v>4737.6000000000004</v>
      </c>
      <c r="J51" s="206">
        <v>4935.6000000000004</v>
      </c>
      <c r="K51" s="208">
        <v>3304.8</v>
      </c>
      <c r="L51" s="208">
        <v>4975.2</v>
      </c>
      <c r="M51" s="208">
        <v>426.96</v>
      </c>
      <c r="N51" s="170">
        <f>[3]РСК!K51</f>
        <v>0</v>
      </c>
      <c r="O51" s="206">
        <f>[3]оборон!C42</f>
        <v>0</v>
      </c>
      <c r="P51" s="208">
        <v>3.84</v>
      </c>
      <c r="Q51" s="206">
        <f>[3]ик47!C42</f>
        <v>0</v>
      </c>
      <c r="R51" s="208">
        <v>8.52</v>
      </c>
      <c r="S51" s="206">
        <f>[3]КСК!D48</f>
        <v>0</v>
      </c>
      <c r="T51" s="170">
        <f>[3]СЗСМ!E43</f>
        <v>0</v>
      </c>
      <c r="U51" s="170">
        <f t="shared" si="4"/>
        <v>19123.5</v>
      </c>
      <c r="V51" s="206">
        <f t="shared" si="5"/>
        <v>12.36</v>
      </c>
    </row>
    <row r="52" spans="2:22" x14ac:dyDescent="0.2">
      <c r="B52" s="186" t="s">
        <v>1210</v>
      </c>
      <c r="C52" s="206">
        <v>-7092</v>
      </c>
      <c r="D52" s="206">
        <v>-4720.8</v>
      </c>
      <c r="E52" s="208">
        <v>1958.04</v>
      </c>
      <c r="F52" s="208">
        <v>3863.16</v>
      </c>
      <c r="G52" s="208">
        <v>4195.8</v>
      </c>
      <c r="H52" s="208">
        <v>1258.74</v>
      </c>
      <c r="I52" s="206">
        <v>4683.6000000000004</v>
      </c>
      <c r="J52" s="206">
        <v>4111.2</v>
      </c>
      <c r="K52" s="208">
        <v>2440.8000000000002</v>
      </c>
      <c r="L52" s="208">
        <v>4021.2</v>
      </c>
      <c r="M52" s="208">
        <v>426.6</v>
      </c>
      <c r="N52" s="170">
        <f>[3]РСК!K52</f>
        <v>0</v>
      </c>
      <c r="O52" s="206">
        <f>[3]оборон!C43</f>
        <v>0</v>
      </c>
      <c r="P52" s="208">
        <v>3.6</v>
      </c>
      <c r="Q52" s="206">
        <f>[3]ик47!C43</f>
        <v>0</v>
      </c>
      <c r="R52" s="208">
        <v>8.64</v>
      </c>
      <c r="S52" s="206">
        <f>[3]КСК!D49</f>
        <v>0</v>
      </c>
      <c r="T52" s="170">
        <f>[3]СЗСМ!E44</f>
        <v>0</v>
      </c>
      <c r="U52" s="170">
        <f t="shared" si="4"/>
        <v>15134.100000000002</v>
      </c>
      <c r="V52" s="206">
        <f t="shared" si="5"/>
        <v>12.24</v>
      </c>
    </row>
    <row r="53" spans="2:22" x14ac:dyDescent="0.2">
      <c r="B53" s="186" t="s">
        <v>1211</v>
      </c>
      <c r="C53" s="206">
        <v>-6918</v>
      </c>
      <c r="D53" s="206">
        <v>-4738.8</v>
      </c>
      <c r="E53" s="208">
        <v>2105.46</v>
      </c>
      <c r="F53" s="208">
        <v>4029.48</v>
      </c>
      <c r="G53" s="208">
        <v>4384.8</v>
      </c>
      <c r="H53" s="208">
        <v>1258.74</v>
      </c>
      <c r="I53" s="206">
        <v>5601.6</v>
      </c>
      <c r="J53" s="206">
        <v>4784.3999999999996</v>
      </c>
      <c r="K53" s="208">
        <v>3762</v>
      </c>
      <c r="L53" s="208">
        <v>4712.3999999999996</v>
      </c>
      <c r="M53" s="208">
        <v>426.6</v>
      </c>
      <c r="N53" s="170">
        <f>[3]РСК!K53</f>
        <v>0</v>
      </c>
      <c r="O53" s="206">
        <f>[3]оборон!C44</f>
        <v>0</v>
      </c>
      <c r="P53" s="208">
        <v>3.84</v>
      </c>
      <c r="Q53" s="206">
        <f>[3]ик47!C44</f>
        <v>0</v>
      </c>
      <c r="R53" s="208">
        <v>8.52</v>
      </c>
      <c r="S53" s="206">
        <f>[3]КСК!D50</f>
        <v>0</v>
      </c>
      <c r="T53" s="170">
        <f>[3]СЗСМ!E45</f>
        <v>0</v>
      </c>
      <c r="U53" s="170">
        <f t="shared" si="4"/>
        <v>19396.32</v>
      </c>
      <c r="V53" s="206">
        <f t="shared" si="5"/>
        <v>12.36</v>
      </c>
    </row>
    <row r="54" spans="2:22" x14ac:dyDescent="0.2">
      <c r="B54" s="186" t="s">
        <v>1212</v>
      </c>
      <c r="C54" s="206">
        <v>-6706.8</v>
      </c>
      <c r="D54" s="206">
        <v>-4495.2</v>
      </c>
      <c r="E54" s="208">
        <v>2116.8000000000002</v>
      </c>
      <c r="F54" s="208">
        <v>4018.14</v>
      </c>
      <c r="G54" s="208">
        <v>4312.9799999999996</v>
      </c>
      <c r="H54" s="208">
        <v>1254.96</v>
      </c>
      <c r="I54" s="206">
        <v>6865.2</v>
      </c>
      <c r="J54" s="206">
        <v>5162.3999999999996</v>
      </c>
      <c r="K54" s="208">
        <v>4597.2</v>
      </c>
      <c r="L54" s="208">
        <v>4975.2</v>
      </c>
      <c r="M54" s="208">
        <v>425.16</v>
      </c>
      <c r="N54" s="170">
        <f>[3]РСК!K54</f>
        <v>0</v>
      </c>
      <c r="O54" s="206">
        <f>[3]оборон!C45</f>
        <v>0</v>
      </c>
      <c r="P54" s="208">
        <v>4.08</v>
      </c>
      <c r="Q54" s="206">
        <f>[3]ик47!C45</f>
        <v>0</v>
      </c>
      <c r="R54" s="208">
        <v>9.1199999999999992</v>
      </c>
      <c r="S54" s="206">
        <f>[3]КСК!D51</f>
        <v>0</v>
      </c>
      <c r="T54" s="170">
        <f>[3]СЗСМ!E46</f>
        <v>0</v>
      </c>
      <c r="U54" s="170">
        <f t="shared" si="4"/>
        <v>22512.839999999997</v>
      </c>
      <c r="V54" s="206">
        <f t="shared" si="5"/>
        <v>13.2</v>
      </c>
    </row>
    <row r="55" spans="2:22" x14ac:dyDescent="0.2">
      <c r="B55" s="186" t="s">
        <v>1213</v>
      </c>
      <c r="C55" s="206">
        <v>-6498</v>
      </c>
      <c r="D55" s="206">
        <v>-4297.2</v>
      </c>
      <c r="E55" s="208">
        <v>2094.12</v>
      </c>
      <c r="F55" s="208">
        <v>3957.66</v>
      </c>
      <c r="G55" s="208">
        <v>4256.28</v>
      </c>
      <c r="H55" s="208">
        <v>1296.54</v>
      </c>
      <c r="I55" s="206">
        <v>7045.2</v>
      </c>
      <c r="J55" s="206">
        <v>5457.6</v>
      </c>
      <c r="K55" s="208">
        <v>4572</v>
      </c>
      <c r="L55" s="208">
        <v>5205.6000000000004</v>
      </c>
      <c r="M55" s="208">
        <v>420.84</v>
      </c>
      <c r="N55" s="170">
        <f>[3]РСК!K55</f>
        <v>0</v>
      </c>
      <c r="O55" s="206">
        <f>[3]оборон!C46</f>
        <v>0</v>
      </c>
      <c r="P55" s="208">
        <v>4.5599999999999996</v>
      </c>
      <c r="Q55" s="206">
        <f>[3]ик47!C46</f>
        <v>0</v>
      </c>
      <c r="R55" s="208">
        <v>7.56</v>
      </c>
      <c r="S55" s="206">
        <f>[3]КСК!D52</f>
        <v>0</v>
      </c>
      <c r="T55" s="170">
        <f>[3]СЗСМ!E47</f>
        <v>0</v>
      </c>
      <c r="U55" s="170">
        <f t="shared" si="4"/>
        <v>23498.519999999997</v>
      </c>
      <c r="V55" s="206">
        <f t="shared" si="5"/>
        <v>12.12</v>
      </c>
    </row>
    <row r="56" spans="2:22" x14ac:dyDescent="0.2">
      <c r="B56" s="186" t="s">
        <v>1214</v>
      </c>
      <c r="C56" s="206">
        <v>-6402</v>
      </c>
      <c r="D56" s="206">
        <v>-4212</v>
      </c>
      <c r="E56" s="208">
        <v>2124.36</v>
      </c>
      <c r="F56" s="208">
        <v>3711.96</v>
      </c>
      <c r="G56" s="208">
        <v>4059.72</v>
      </c>
      <c r="H56" s="208">
        <v>1300.32</v>
      </c>
      <c r="I56" s="206">
        <v>6768</v>
      </c>
      <c r="J56" s="206">
        <v>5382</v>
      </c>
      <c r="K56" s="208">
        <v>4060.8</v>
      </c>
      <c r="L56" s="208">
        <v>5058</v>
      </c>
      <c r="M56" s="208">
        <v>419.76</v>
      </c>
      <c r="N56" s="170">
        <f>[3]РСК!K56</f>
        <v>0</v>
      </c>
      <c r="O56" s="206">
        <f>[3]оборон!C47</f>
        <v>0</v>
      </c>
      <c r="P56" s="208">
        <v>5.76</v>
      </c>
      <c r="Q56" s="206">
        <f>[3]ик47!C47</f>
        <v>0</v>
      </c>
      <c r="R56" s="208">
        <v>8.76</v>
      </c>
      <c r="S56" s="206">
        <f>[3]КСК!D53</f>
        <v>0</v>
      </c>
      <c r="T56" s="170">
        <f>[3]СЗСМ!E48</f>
        <v>0</v>
      </c>
      <c r="U56" s="170">
        <f t="shared" si="4"/>
        <v>22256.399999999998</v>
      </c>
      <c r="V56" s="206">
        <f t="shared" si="5"/>
        <v>14.52</v>
      </c>
    </row>
    <row r="57" spans="2:22" x14ac:dyDescent="0.2">
      <c r="B57" s="186" t="s">
        <v>1215</v>
      </c>
      <c r="C57" s="206">
        <v>-5918.4</v>
      </c>
      <c r="D57" s="206">
        <v>-3567.6</v>
      </c>
      <c r="E57" s="208">
        <v>2158.38</v>
      </c>
      <c r="F57" s="208">
        <v>3802.68</v>
      </c>
      <c r="G57" s="208">
        <v>4210.92</v>
      </c>
      <c r="H57" s="208">
        <v>1319.22</v>
      </c>
      <c r="I57" s="206">
        <v>5623.2</v>
      </c>
      <c r="J57" s="206">
        <v>4226.3999999999996</v>
      </c>
      <c r="K57" s="208">
        <v>2901.6</v>
      </c>
      <c r="L57" s="208">
        <v>4222.8</v>
      </c>
      <c r="M57" s="208">
        <v>418.32</v>
      </c>
      <c r="N57" s="170">
        <f>[3]РСК!K57</f>
        <v>0</v>
      </c>
      <c r="O57" s="206">
        <f>[3]оборон!C48</f>
        <v>0</v>
      </c>
      <c r="P57" s="208">
        <v>8.64</v>
      </c>
      <c r="Q57" s="206">
        <f>[3]ик47!C48</f>
        <v>0</v>
      </c>
      <c r="R57" s="208">
        <v>105.24</v>
      </c>
      <c r="S57" s="206">
        <f>[3]КСК!D54</f>
        <v>0</v>
      </c>
      <c r="T57" s="170">
        <f>[3]СЗСМ!E49</f>
        <v>0</v>
      </c>
      <c r="U57" s="170">
        <f t="shared" si="4"/>
        <v>19283.64</v>
      </c>
      <c r="V57" s="206">
        <f t="shared" si="5"/>
        <v>113.88</v>
      </c>
    </row>
    <row r="58" spans="2:22" x14ac:dyDescent="0.2">
      <c r="B58" s="186" t="s">
        <v>1216</v>
      </c>
      <c r="C58" s="206">
        <v>-5692.8</v>
      </c>
      <c r="D58" s="206">
        <v>-3343.2</v>
      </c>
      <c r="E58" s="208">
        <v>2415.42</v>
      </c>
      <c r="F58" s="208">
        <v>3878.28</v>
      </c>
      <c r="G58" s="208">
        <v>4547.34</v>
      </c>
      <c r="H58" s="208">
        <v>1103.76</v>
      </c>
      <c r="I58" s="206">
        <v>7646.4</v>
      </c>
      <c r="J58" s="206">
        <v>5943.6</v>
      </c>
      <c r="K58" s="208">
        <v>4467.6000000000004</v>
      </c>
      <c r="L58" s="208">
        <v>6166.8</v>
      </c>
      <c r="M58" s="208">
        <v>417.6</v>
      </c>
      <c r="N58" s="170">
        <f>[3]РСК!K58</f>
        <v>0</v>
      </c>
      <c r="O58" s="206">
        <f>[3]оборон!C49</f>
        <v>0</v>
      </c>
      <c r="P58" s="208">
        <v>11.52</v>
      </c>
      <c r="Q58" s="206">
        <f>[3]ик47!C49</f>
        <v>0</v>
      </c>
      <c r="R58" s="208">
        <v>105.48</v>
      </c>
      <c r="S58" s="206">
        <f>[3]КСК!D55</f>
        <v>0</v>
      </c>
      <c r="T58" s="170">
        <f>[3]СЗСМ!E50</f>
        <v>0</v>
      </c>
      <c r="U58" s="170">
        <f t="shared" si="4"/>
        <v>27433.8</v>
      </c>
      <c r="V58" s="206">
        <f t="shared" si="5"/>
        <v>117</v>
      </c>
    </row>
    <row r="59" spans="2:22" x14ac:dyDescent="0.2">
      <c r="B59" s="186" t="s">
        <v>1217</v>
      </c>
      <c r="C59" s="206">
        <v>-5623.2</v>
      </c>
      <c r="D59" s="206">
        <v>-3180</v>
      </c>
      <c r="E59" s="208">
        <v>2479.6799999999998</v>
      </c>
      <c r="F59" s="208">
        <v>3757.32</v>
      </c>
      <c r="G59" s="208">
        <v>4350.78</v>
      </c>
      <c r="H59" s="208">
        <v>1047.06</v>
      </c>
      <c r="I59" s="206">
        <v>7495.2</v>
      </c>
      <c r="J59" s="206">
        <v>5655.6</v>
      </c>
      <c r="K59" s="208">
        <v>4197.6000000000004</v>
      </c>
      <c r="L59" s="208">
        <v>5846.4</v>
      </c>
      <c r="M59" s="208">
        <v>419.4</v>
      </c>
      <c r="N59" s="170">
        <f>[3]РСК!K59</f>
        <v>0</v>
      </c>
      <c r="O59" s="206">
        <f>[3]оборон!C50</f>
        <v>0</v>
      </c>
      <c r="P59" s="208">
        <v>17.52</v>
      </c>
      <c r="Q59" s="206">
        <f>[3]ик47!C50</f>
        <v>0</v>
      </c>
      <c r="R59" s="208">
        <v>57.36</v>
      </c>
      <c r="S59" s="206">
        <f>[3]КСК!D56</f>
        <v>0</v>
      </c>
      <c r="T59" s="170">
        <f>[3]СЗСМ!E51</f>
        <v>0</v>
      </c>
      <c r="U59" s="170">
        <f t="shared" si="4"/>
        <v>26370.960000000003</v>
      </c>
      <c r="V59" s="206">
        <f t="shared" si="5"/>
        <v>74.88</v>
      </c>
    </row>
    <row r="60" spans="2:22" x14ac:dyDescent="0.2">
      <c r="B60" s="186" t="s">
        <v>1218</v>
      </c>
      <c r="C60" s="206">
        <v>-5736</v>
      </c>
      <c r="D60" s="206">
        <v>-3565.2</v>
      </c>
      <c r="E60" s="208">
        <v>2309.58</v>
      </c>
      <c r="F60" s="208">
        <v>3821.58</v>
      </c>
      <c r="G60" s="208">
        <v>4048.38</v>
      </c>
      <c r="H60" s="208">
        <v>933.66</v>
      </c>
      <c r="I60" s="206">
        <v>6343.2</v>
      </c>
      <c r="J60" s="206">
        <v>5493.6</v>
      </c>
      <c r="K60" s="208">
        <v>3931.2</v>
      </c>
      <c r="L60" s="208">
        <v>5760</v>
      </c>
      <c r="M60" s="208">
        <v>424.8</v>
      </c>
      <c r="N60" s="170">
        <f>[3]РСК!K60</f>
        <v>0</v>
      </c>
      <c r="O60" s="206">
        <f>[3]оборон!C51</f>
        <v>0</v>
      </c>
      <c r="P60" s="208">
        <v>26.64</v>
      </c>
      <c r="Q60" s="206">
        <f>[3]ик47!C51</f>
        <v>0</v>
      </c>
      <c r="R60" s="208">
        <v>114.12</v>
      </c>
      <c r="S60" s="206">
        <f>[3]КСК!D57</f>
        <v>0</v>
      </c>
      <c r="T60" s="170">
        <f>[3]СЗСМ!E52</f>
        <v>0</v>
      </c>
      <c r="U60" s="170">
        <f t="shared" si="4"/>
        <v>23624.04</v>
      </c>
      <c r="V60" s="206">
        <f t="shared" si="5"/>
        <v>140.76</v>
      </c>
    </row>
    <row r="61" spans="2:22" x14ac:dyDescent="0.2">
      <c r="B61" s="186" t="s">
        <v>1219</v>
      </c>
      <c r="C61" s="206">
        <v>-5521.2</v>
      </c>
      <c r="D61" s="206">
        <v>-3343.2</v>
      </c>
      <c r="E61" s="208">
        <v>2445.66</v>
      </c>
      <c r="F61" s="208">
        <v>3761.1</v>
      </c>
      <c r="G61" s="208">
        <v>4297.8599999999997</v>
      </c>
      <c r="H61" s="208">
        <v>888.3</v>
      </c>
      <c r="I61" s="206">
        <v>5565.6</v>
      </c>
      <c r="J61" s="206">
        <v>5216.3999999999996</v>
      </c>
      <c r="K61" s="208">
        <v>3614.4</v>
      </c>
      <c r="L61" s="208">
        <v>5583.6</v>
      </c>
      <c r="M61" s="208">
        <v>424.8</v>
      </c>
      <c r="N61" s="170">
        <f>[3]РСК!K61</f>
        <v>0</v>
      </c>
      <c r="O61" s="206">
        <f>[3]оборон!C52</f>
        <v>0</v>
      </c>
      <c r="P61" s="208">
        <v>10.56</v>
      </c>
      <c r="Q61" s="206">
        <f>[3]ик47!C52</f>
        <v>0</v>
      </c>
      <c r="R61" s="208">
        <v>17.16</v>
      </c>
      <c r="S61" s="206">
        <f>[3]КСК!D58</f>
        <v>0</v>
      </c>
      <c r="T61" s="170">
        <f>[3]СЗСМ!E53</f>
        <v>0</v>
      </c>
      <c r="U61" s="170">
        <f t="shared" si="4"/>
        <v>22905.600000000002</v>
      </c>
      <c r="V61" s="206">
        <f t="shared" si="5"/>
        <v>27.72</v>
      </c>
    </row>
    <row r="62" spans="2:22" x14ac:dyDescent="0.2">
      <c r="B62" s="186" t="s">
        <v>1220</v>
      </c>
      <c r="C62" s="206">
        <v>-5672.4</v>
      </c>
      <c r="D62" s="206">
        <v>-3166.8</v>
      </c>
      <c r="E62" s="208">
        <v>2509.92</v>
      </c>
      <c r="F62" s="208">
        <v>3897.18</v>
      </c>
      <c r="G62" s="208">
        <v>4226.04</v>
      </c>
      <c r="H62" s="208">
        <v>865.62</v>
      </c>
      <c r="I62" s="206">
        <v>6037.2</v>
      </c>
      <c r="J62" s="206">
        <v>5518.8</v>
      </c>
      <c r="K62" s="208">
        <v>3625.2</v>
      </c>
      <c r="L62" s="208">
        <v>5882.4</v>
      </c>
      <c r="M62" s="208">
        <v>420.12</v>
      </c>
      <c r="N62" s="170">
        <f>[3]РСК!K62</f>
        <v>0</v>
      </c>
      <c r="O62" s="206">
        <f>[3]оборон!C53</f>
        <v>0</v>
      </c>
      <c r="P62" s="208">
        <v>50.64</v>
      </c>
      <c r="Q62" s="206">
        <f>[3]ик47!C53</f>
        <v>0</v>
      </c>
      <c r="R62" s="208">
        <v>74.760000000000005</v>
      </c>
      <c r="S62" s="206">
        <f>[3]КСК!D59</f>
        <v>0</v>
      </c>
      <c r="T62" s="170">
        <f>[3]СЗСМ!E54</f>
        <v>0</v>
      </c>
      <c r="U62" s="170">
        <f t="shared" si="4"/>
        <v>24017.879999999994</v>
      </c>
      <c r="V62" s="206">
        <f t="shared" si="5"/>
        <v>125.4</v>
      </c>
    </row>
    <row r="63" spans="2:22" x14ac:dyDescent="0.2">
      <c r="B63" s="186" t="s">
        <v>1221</v>
      </c>
      <c r="C63" s="206">
        <v>-5809.2</v>
      </c>
      <c r="D63" s="206">
        <v>-3438</v>
      </c>
      <c r="E63" s="208">
        <v>2475.9</v>
      </c>
      <c r="F63" s="208">
        <v>3927.42</v>
      </c>
      <c r="G63" s="208">
        <v>4188.24</v>
      </c>
      <c r="H63" s="208">
        <v>858.06</v>
      </c>
      <c r="I63" s="206">
        <v>6926.4</v>
      </c>
      <c r="J63" s="206">
        <v>5853.6</v>
      </c>
      <c r="K63" s="208">
        <v>4114.8</v>
      </c>
      <c r="L63" s="208">
        <v>6058.8</v>
      </c>
      <c r="M63" s="208">
        <v>406.08</v>
      </c>
      <c r="N63" s="170">
        <f>[3]РСК!K63</f>
        <v>0</v>
      </c>
      <c r="O63" s="206">
        <f>[3]оборон!C54</f>
        <v>0</v>
      </c>
      <c r="P63" s="208">
        <v>19.920000000000002</v>
      </c>
      <c r="Q63" s="206">
        <f>[3]ик47!C54</f>
        <v>0</v>
      </c>
      <c r="R63" s="208">
        <v>115.08</v>
      </c>
      <c r="S63" s="206">
        <f>[3]КСК!D60</f>
        <v>0</v>
      </c>
      <c r="T63" s="170">
        <f>[3]СЗСМ!E55</f>
        <v>0</v>
      </c>
      <c r="U63" s="170">
        <f t="shared" si="4"/>
        <v>25427.1</v>
      </c>
      <c r="V63" s="206">
        <f t="shared" si="5"/>
        <v>135</v>
      </c>
    </row>
    <row r="64" spans="2:22" x14ac:dyDescent="0.2">
      <c r="B64" s="186" t="s">
        <v>1222</v>
      </c>
      <c r="C64" s="206">
        <v>-6135.6</v>
      </c>
      <c r="D64" s="206">
        <v>-3746.4</v>
      </c>
      <c r="E64" s="208">
        <v>2354.94</v>
      </c>
      <c r="F64" s="208">
        <v>3863.16</v>
      </c>
      <c r="G64" s="208">
        <v>4176.8999999999996</v>
      </c>
      <c r="H64" s="208">
        <v>805.14</v>
      </c>
      <c r="I64" s="206">
        <v>7009.2</v>
      </c>
      <c r="J64" s="206">
        <v>5799.6</v>
      </c>
      <c r="K64" s="208">
        <v>3931.2</v>
      </c>
      <c r="L64" s="208">
        <v>5932.8</v>
      </c>
      <c r="M64" s="208">
        <v>413.28</v>
      </c>
      <c r="N64" s="170">
        <f>[3]РСК!K64</f>
        <v>0</v>
      </c>
      <c r="O64" s="206">
        <f>[3]оборон!C55</f>
        <v>0</v>
      </c>
      <c r="P64" s="208">
        <v>41.76</v>
      </c>
      <c r="Q64" s="206">
        <f>[3]ик47!C55</f>
        <v>0</v>
      </c>
      <c r="R64" s="208">
        <v>58.08</v>
      </c>
      <c r="S64" s="206">
        <f>[3]КСК!D61</f>
        <v>0</v>
      </c>
      <c r="T64" s="170">
        <f>[3]СЗСМ!E56</f>
        <v>0</v>
      </c>
      <c r="U64" s="170">
        <f t="shared" si="4"/>
        <v>24304.379999999997</v>
      </c>
      <c r="V64" s="206">
        <f t="shared" si="5"/>
        <v>99.84</v>
      </c>
    </row>
    <row r="65" spans="2:22" x14ac:dyDescent="0.2">
      <c r="B65" s="186" t="s">
        <v>1223</v>
      </c>
      <c r="C65" s="206">
        <v>-6027.6</v>
      </c>
      <c r="D65" s="206">
        <v>-3818.4</v>
      </c>
      <c r="E65" s="208">
        <v>2302.02</v>
      </c>
      <c r="F65" s="208">
        <v>3511.62</v>
      </c>
      <c r="G65" s="208">
        <v>4320.54</v>
      </c>
      <c r="H65" s="208">
        <v>937.44</v>
      </c>
      <c r="I65" s="206">
        <v>5248.8</v>
      </c>
      <c r="J65" s="206">
        <v>4248</v>
      </c>
      <c r="K65" s="208">
        <v>2894.4</v>
      </c>
      <c r="L65" s="208">
        <v>4741.2</v>
      </c>
      <c r="M65" s="208">
        <v>425.52</v>
      </c>
      <c r="N65" s="170">
        <f>[3]РСК!K65</f>
        <v>0</v>
      </c>
      <c r="O65" s="206">
        <f>[3]оборон!C56</f>
        <v>0</v>
      </c>
      <c r="P65" s="208">
        <v>29.28</v>
      </c>
      <c r="Q65" s="206">
        <f>[3]ик47!C56</f>
        <v>0</v>
      </c>
      <c r="R65" s="208">
        <v>94.2</v>
      </c>
      <c r="S65" s="206">
        <f>[3]КСК!D62</f>
        <v>0</v>
      </c>
      <c r="T65" s="170">
        <f>[3]СЗСМ!E57</f>
        <v>0</v>
      </c>
      <c r="U65" s="170">
        <f t="shared" si="4"/>
        <v>18660.060000000001</v>
      </c>
      <c r="V65" s="206">
        <f t="shared" si="5"/>
        <v>123.48</v>
      </c>
    </row>
    <row r="66" spans="2:22" x14ac:dyDescent="0.2">
      <c r="B66" s="186" t="s">
        <v>1224</v>
      </c>
      <c r="C66" s="206">
        <v>-6092.4</v>
      </c>
      <c r="D66" s="206">
        <v>-4023.6</v>
      </c>
      <c r="E66" s="208">
        <v>2441.88</v>
      </c>
      <c r="F66" s="208">
        <v>3628.8</v>
      </c>
      <c r="G66" s="208">
        <v>4471.74</v>
      </c>
      <c r="H66" s="208">
        <v>967.68</v>
      </c>
      <c r="I66" s="206">
        <v>6937.2</v>
      </c>
      <c r="J66" s="206">
        <v>4914</v>
      </c>
      <c r="K66" s="208">
        <v>3898.8</v>
      </c>
      <c r="L66" s="208">
        <v>5990.4</v>
      </c>
      <c r="M66" s="208">
        <v>426.24</v>
      </c>
      <c r="N66" s="170">
        <f>[3]РСК!K66</f>
        <v>0</v>
      </c>
      <c r="O66" s="206">
        <f>[3]оборон!C57</f>
        <v>0</v>
      </c>
      <c r="P66" s="208">
        <v>5.04</v>
      </c>
      <c r="Q66" s="206">
        <f>[3]ик47!C57</f>
        <v>0</v>
      </c>
      <c r="R66" s="208">
        <v>11.76</v>
      </c>
      <c r="S66" s="206">
        <f>[3]КСК!D63</f>
        <v>0</v>
      </c>
      <c r="T66" s="170">
        <f>[3]СЗСМ!E58</f>
        <v>0</v>
      </c>
      <c r="U66" s="170">
        <f t="shared" si="4"/>
        <v>23543.940000000002</v>
      </c>
      <c r="V66" s="206">
        <f t="shared" si="5"/>
        <v>16.8</v>
      </c>
    </row>
    <row r="67" spans="2:22" x14ac:dyDescent="0.2">
      <c r="B67" s="186" t="s">
        <v>1225</v>
      </c>
      <c r="C67" s="206">
        <v>-6004.8</v>
      </c>
      <c r="D67" s="206">
        <v>-3830.4</v>
      </c>
      <c r="E67" s="208">
        <v>2302.02</v>
      </c>
      <c r="F67" s="208">
        <v>3674.16</v>
      </c>
      <c r="G67" s="208">
        <v>4460.3999999999996</v>
      </c>
      <c r="H67" s="208">
        <v>979.02</v>
      </c>
      <c r="I67" s="206">
        <v>7146</v>
      </c>
      <c r="J67" s="206">
        <v>4953.6000000000004</v>
      </c>
      <c r="K67" s="208">
        <v>4093.2</v>
      </c>
      <c r="L67" s="208">
        <v>6120</v>
      </c>
      <c r="M67" s="208">
        <v>425.88</v>
      </c>
      <c r="N67" s="170">
        <f>[3]РСК!K67</f>
        <v>0</v>
      </c>
      <c r="O67" s="206">
        <f>[3]оборон!C58</f>
        <v>0</v>
      </c>
      <c r="P67" s="208">
        <v>4.5599999999999996</v>
      </c>
      <c r="Q67" s="206">
        <f>[3]ик47!C58</f>
        <v>0</v>
      </c>
      <c r="R67" s="208">
        <v>12.96</v>
      </c>
      <c r="S67" s="206">
        <f>[3]КСК!D64</f>
        <v>0</v>
      </c>
      <c r="T67" s="170">
        <f>[3]СЗСМ!E59</f>
        <v>0</v>
      </c>
      <c r="U67" s="170">
        <f t="shared" si="4"/>
        <v>24301.56</v>
      </c>
      <c r="V67" s="206">
        <f t="shared" si="5"/>
        <v>17.52</v>
      </c>
    </row>
    <row r="68" spans="2:22" x14ac:dyDescent="0.2">
      <c r="B68" s="186" t="s">
        <v>1226</v>
      </c>
      <c r="C68" s="206">
        <v>-6399.6</v>
      </c>
      <c r="D68" s="206">
        <v>-4150.8</v>
      </c>
      <c r="E68" s="208">
        <v>2056.3200000000002</v>
      </c>
      <c r="F68" s="208">
        <v>3481.38</v>
      </c>
      <c r="G68" s="208">
        <v>4237.38</v>
      </c>
      <c r="H68" s="208">
        <v>899.64</v>
      </c>
      <c r="I68" s="206">
        <v>6800.4</v>
      </c>
      <c r="J68" s="206">
        <v>4726.8</v>
      </c>
      <c r="K68" s="208">
        <v>3909.6</v>
      </c>
      <c r="L68" s="208">
        <v>6037.2</v>
      </c>
      <c r="M68" s="208">
        <v>419.4</v>
      </c>
      <c r="N68" s="170">
        <f>[3]РСК!K68</f>
        <v>0</v>
      </c>
      <c r="O68" s="206">
        <f>[3]оборон!C59</f>
        <v>0</v>
      </c>
      <c r="P68" s="208">
        <v>4.8</v>
      </c>
      <c r="Q68" s="206">
        <f>[3]ик47!C59</f>
        <v>0</v>
      </c>
      <c r="R68" s="208">
        <v>12.96</v>
      </c>
      <c r="S68" s="206">
        <f>[3]КСК!D65</f>
        <v>0</v>
      </c>
      <c r="T68" s="170">
        <f>[3]СЗСМ!E60</f>
        <v>0</v>
      </c>
      <c r="U68" s="170">
        <f t="shared" si="4"/>
        <v>21999.960000000003</v>
      </c>
      <c r="V68" s="206">
        <f t="shared" si="5"/>
        <v>17.760000000000002</v>
      </c>
    </row>
    <row r="69" spans="2:22" x14ac:dyDescent="0.2">
      <c r="B69" s="186" t="s">
        <v>1227</v>
      </c>
      <c r="C69" s="206">
        <v>-6446.4</v>
      </c>
      <c r="D69" s="206">
        <v>-4357.2</v>
      </c>
      <c r="E69" s="208">
        <v>2237.7600000000002</v>
      </c>
      <c r="F69" s="208">
        <v>3670.38</v>
      </c>
      <c r="G69" s="208">
        <v>4740.12</v>
      </c>
      <c r="H69" s="208">
        <v>1031.94</v>
      </c>
      <c r="I69" s="206">
        <v>7160.4</v>
      </c>
      <c r="J69" s="206">
        <v>4856.3999999999996</v>
      </c>
      <c r="K69" s="208">
        <v>3762</v>
      </c>
      <c r="L69" s="208">
        <v>6102</v>
      </c>
      <c r="M69" s="208">
        <v>419.4</v>
      </c>
      <c r="N69" s="170">
        <f>[3]РСК!K69</f>
        <v>0</v>
      </c>
      <c r="O69" s="206">
        <f>[3]оборон!C60</f>
        <v>0</v>
      </c>
      <c r="P69" s="208">
        <v>4.5599999999999996</v>
      </c>
      <c r="Q69" s="206">
        <f>[3]ик47!C60</f>
        <v>0</v>
      </c>
      <c r="R69" s="208">
        <v>10.68</v>
      </c>
      <c r="S69" s="206">
        <f>[3]КСК!D66</f>
        <v>0</v>
      </c>
      <c r="T69" s="170">
        <f>[3]СЗСМ!E61</f>
        <v>0</v>
      </c>
      <c r="U69" s="170">
        <f t="shared" si="4"/>
        <v>23161.56</v>
      </c>
      <c r="V69" s="206">
        <f t="shared" si="5"/>
        <v>15.239999999999998</v>
      </c>
    </row>
    <row r="70" spans="2:22" x14ac:dyDescent="0.2">
      <c r="B70" s="186" t="s">
        <v>1228</v>
      </c>
      <c r="C70" s="206">
        <v>-6247.2</v>
      </c>
      <c r="D70" s="206">
        <v>-4005.6</v>
      </c>
      <c r="E70" s="208">
        <v>2351.16</v>
      </c>
      <c r="F70" s="208">
        <v>3866.94</v>
      </c>
      <c r="G70" s="208">
        <v>4895.1000000000004</v>
      </c>
      <c r="H70" s="208">
        <v>1077.3</v>
      </c>
      <c r="I70" s="206">
        <v>6724.8</v>
      </c>
      <c r="J70" s="206">
        <v>4633.2</v>
      </c>
      <c r="K70" s="208">
        <v>3452.4</v>
      </c>
      <c r="L70" s="208">
        <v>5752.8</v>
      </c>
      <c r="M70" s="208">
        <v>418.32</v>
      </c>
      <c r="N70" s="170">
        <f>[3]РСК!K70</f>
        <v>0</v>
      </c>
      <c r="O70" s="206">
        <f>[3]оборон!C61</f>
        <v>0</v>
      </c>
      <c r="P70" s="208">
        <v>3.84</v>
      </c>
      <c r="Q70" s="206">
        <f>[3]ик47!C61</f>
        <v>0</v>
      </c>
      <c r="R70" s="208">
        <v>10.199999999999999</v>
      </c>
      <c r="S70" s="206">
        <f>[3]КСК!D67</f>
        <v>0</v>
      </c>
      <c r="T70" s="170">
        <f>[3]СЗСМ!E62</f>
        <v>0</v>
      </c>
      <c r="U70" s="170">
        <f t="shared" si="4"/>
        <v>22905.18</v>
      </c>
      <c r="V70" s="206">
        <f t="shared" si="5"/>
        <v>14.04</v>
      </c>
    </row>
    <row r="71" spans="2:22" x14ac:dyDescent="0.2">
      <c r="B71" s="186" t="s">
        <v>1229</v>
      </c>
      <c r="C71" s="206">
        <v>-6324</v>
      </c>
      <c r="D71" s="206">
        <v>-3878.4</v>
      </c>
      <c r="E71" s="208">
        <v>2249.1</v>
      </c>
      <c r="F71" s="208">
        <v>3946.32</v>
      </c>
      <c r="G71" s="208">
        <v>4902.66</v>
      </c>
      <c r="H71" s="208">
        <v>1084.8599999999999</v>
      </c>
      <c r="I71" s="206">
        <v>6818.4</v>
      </c>
      <c r="J71" s="206">
        <v>5252.4</v>
      </c>
      <c r="K71" s="208">
        <v>3740.4</v>
      </c>
      <c r="L71" s="208">
        <v>5814</v>
      </c>
      <c r="M71" s="208">
        <v>417.6</v>
      </c>
      <c r="N71" s="170">
        <f>[3]РСК!K71</f>
        <v>0</v>
      </c>
      <c r="O71" s="206">
        <f>[3]оборон!C62</f>
        <v>0</v>
      </c>
      <c r="P71" s="208">
        <v>1.92</v>
      </c>
      <c r="Q71" s="206">
        <f>[3]ик47!C62</f>
        <v>0</v>
      </c>
      <c r="R71" s="208">
        <v>9.7200000000000006</v>
      </c>
      <c r="S71" s="206">
        <f>[3]КСК!D68</f>
        <v>0</v>
      </c>
      <c r="T71" s="170">
        <f>[3]СЗСМ!E63</f>
        <v>0</v>
      </c>
      <c r="U71" s="170">
        <f t="shared" si="4"/>
        <v>24011.7</v>
      </c>
      <c r="V71" s="206">
        <f t="shared" si="5"/>
        <v>11.64</v>
      </c>
    </row>
    <row r="72" spans="2:22" x14ac:dyDescent="0.2">
      <c r="B72" s="186" t="s">
        <v>1230</v>
      </c>
      <c r="C72" s="206">
        <v>-6541.2</v>
      </c>
      <c r="D72" s="206">
        <v>-4227.6000000000004</v>
      </c>
      <c r="E72" s="208">
        <v>2026.08</v>
      </c>
      <c r="F72" s="208">
        <v>3870.72</v>
      </c>
      <c r="G72" s="208">
        <v>4622.9399999999996</v>
      </c>
      <c r="H72" s="208">
        <v>1084.8599999999999</v>
      </c>
      <c r="I72" s="206">
        <v>7081.2</v>
      </c>
      <c r="J72" s="206">
        <v>5810.4</v>
      </c>
      <c r="K72" s="208">
        <v>4014</v>
      </c>
      <c r="L72" s="208">
        <v>6458.4</v>
      </c>
      <c r="M72" s="208">
        <v>423</v>
      </c>
      <c r="N72" s="170">
        <f>[3]РСК!K72</f>
        <v>0</v>
      </c>
      <c r="O72" s="206">
        <f>[3]оборон!C63</f>
        <v>0</v>
      </c>
      <c r="P72" s="208">
        <v>2.16</v>
      </c>
      <c r="Q72" s="206">
        <f>[3]ик47!C63</f>
        <v>0</v>
      </c>
      <c r="R72" s="208">
        <v>10.56</v>
      </c>
      <c r="S72" s="206">
        <f>[3]КСК!D69</f>
        <v>0</v>
      </c>
      <c r="T72" s="170">
        <f>[3]СЗСМ!E64</f>
        <v>0</v>
      </c>
      <c r="U72" s="170">
        <f t="shared" si="4"/>
        <v>24610.079999999994</v>
      </c>
      <c r="V72" s="206">
        <f t="shared" si="5"/>
        <v>12.72</v>
      </c>
    </row>
    <row r="73" spans="2:22" x14ac:dyDescent="0.2">
      <c r="B73" s="110" t="s">
        <v>1231</v>
      </c>
      <c r="C73" s="169">
        <f>SUM(C49:C72)</f>
        <v>-149698.80000000002</v>
      </c>
      <c r="D73" s="177">
        <f>SUM(D49:D72)</f>
        <v>-95522.4</v>
      </c>
      <c r="E73" s="177">
        <f>SUM(E49:E72)</f>
        <v>53925.48</v>
      </c>
      <c r="F73" s="177">
        <f t="shared" ref="F73:M73" si="6">SUM(F49:F72)</f>
        <v>91974.960000000021</v>
      </c>
      <c r="G73" s="177">
        <f t="shared" si="6"/>
        <v>105155.81999999999</v>
      </c>
      <c r="H73" s="177">
        <f t="shared" si="6"/>
        <v>26025.299999999996</v>
      </c>
      <c r="I73" s="178">
        <f t="shared" si="6"/>
        <v>151851.59999999998</v>
      </c>
      <c r="J73" s="109">
        <f t="shared" si="6"/>
        <v>122986.8</v>
      </c>
      <c r="K73" s="169">
        <f t="shared" si="6"/>
        <v>90223.199999999983</v>
      </c>
      <c r="L73" s="169">
        <f t="shared" si="6"/>
        <v>131763.6</v>
      </c>
      <c r="M73" s="169">
        <f t="shared" si="6"/>
        <v>10110.6</v>
      </c>
      <c r="N73" s="170">
        <f>SUM(N49:N72)</f>
        <v>0</v>
      </c>
      <c r="O73" s="108">
        <f t="shared" ref="O73:V73" si="7">SUM(O49:O72)</f>
        <v>0</v>
      </c>
      <c r="P73" s="169">
        <f t="shared" si="7"/>
        <v>276.48</v>
      </c>
      <c r="Q73" s="169">
        <f t="shared" si="7"/>
        <v>0</v>
      </c>
      <c r="R73" s="169">
        <f t="shared" si="7"/>
        <v>889.20000000000027</v>
      </c>
      <c r="S73" s="108">
        <f t="shared" si="7"/>
        <v>0</v>
      </c>
      <c r="T73" s="108">
        <f t="shared" si="7"/>
        <v>0</v>
      </c>
      <c r="U73" s="108">
        <f t="shared" si="7"/>
        <v>537630.48</v>
      </c>
      <c r="V73" s="109">
        <f t="shared" si="7"/>
        <v>1165.68</v>
      </c>
    </row>
  </sheetData>
  <mergeCells count="28">
    <mergeCell ref="K8:K9"/>
    <mergeCell ref="L8:L9"/>
    <mergeCell ref="M8:M9"/>
    <mergeCell ref="N8:V8"/>
    <mergeCell ref="B8:B10"/>
    <mergeCell ref="C8:C9"/>
    <mergeCell ref="D8:D9"/>
    <mergeCell ref="E8:E9"/>
    <mergeCell ref="F8:F9"/>
    <mergeCell ref="G46:G47"/>
    <mergeCell ref="H46:H47"/>
    <mergeCell ref="I46:I47"/>
    <mergeCell ref="J46:J47"/>
    <mergeCell ref="I5:J5"/>
    <mergeCell ref="G8:G9"/>
    <mergeCell ref="H8:H9"/>
    <mergeCell ref="I8:I9"/>
    <mergeCell ref="J8:J9"/>
    <mergeCell ref="B46:B48"/>
    <mergeCell ref="C46:C47"/>
    <mergeCell ref="D46:D47"/>
    <mergeCell ref="E46:E47"/>
    <mergeCell ref="F46:F47"/>
    <mergeCell ref="K46:K47"/>
    <mergeCell ref="L46:L47"/>
    <mergeCell ref="M46:M47"/>
    <mergeCell ref="N46:V46"/>
    <mergeCell ref="I43:J4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531"/>
  <sheetViews>
    <sheetView workbookViewId="0">
      <selection activeCell="A50" sqref="A50"/>
    </sheetView>
  </sheetViews>
  <sheetFormatPr defaultColWidth="8.85546875" defaultRowHeight="15.75" x14ac:dyDescent="0.25"/>
  <cols>
    <col min="1" max="1" width="143.7109375" style="11" customWidth="1"/>
    <col min="2" max="2" width="57.7109375" style="3" customWidth="1"/>
    <col min="3" max="16384" width="8.85546875" style="3"/>
  </cols>
  <sheetData>
    <row r="1" spans="1:9" ht="19.5" customHeight="1" x14ac:dyDescent="0.25">
      <c r="A1" s="63" t="s">
        <v>1541</v>
      </c>
      <c r="B1" s="5"/>
      <c r="C1" s="5"/>
      <c r="D1" s="5"/>
      <c r="E1" s="5"/>
      <c r="F1" s="5"/>
      <c r="G1" s="5"/>
      <c r="H1" s="5"/>
      <c r="I1" s="5"/>
    </row>
    <row r="2" spans="1:9" ht="69" customHeight="1" x14ac:dyDescent="0.2">
      <c r="A2" s="23" t="s">
        <v>2042</v>
      </c>
      <c r="C2" s="5"/>
      <c r="D2" s="5"/>
      <c r="E2" s="5"/>
      <c r="F2" s="5"/>
      <c r="G2" s="5"/>
      <c r="H2" s="5"/>
      <c r="I2" s="5"/>
    </row>
    <row r="3" spans="1:9" ht="72" customHeight="1" x14ac:dyDescent="0.2">
      <c r="A3" s="24" t="s">
        <v>98</v>
      </c>
      <c r="C3" s="5"/>
      <c r="D3" s="5"/>
      <c r="E3" s="5"/>
      <c r="F3" s="5"/>
      <c r="G3" s="5"/>
      <c r="H3" s="5"/>
      <c r="I3" s="5"/>
    </row>
    <row r="4" spans="1:9" ht="53.25" customHeight="1" x14ac:dyDescent="0.2">
      <c r="A4" s="24" t="s">
        <v>2043</v>
      </c>
      <c r="C4" s="5"/>
      <c r="D4" s="5"/>
      <c r="E4" s="5"/>
      <c r="F4" s="5"/>
      <c r="G4" s="5"/>
      <c r="H4" s="5"/>
      <c r="I4" s="5"/>
    </row>
    <row r="5" spans="1:9" ht="48" customHeight="1" x14ac:dyDescent="0.2">
      <c r="A5" s="24" t="s">
        <v>2045</v>
      </c>
      <c r="C5" s="5"/>
      <c r="D5" s="5"/>
      <c r="E5" s="5"/>
      <c r="F5" s="5"/>
      <c r="G5" s="5"/>
      <c r="H5" s="5"/>
      <c r="I5" s="5"/>
    </row>
    <row r="6" spans="1:9" ht="18" customHeight="1" x14ac:dyDescent="0.2">
      <c r="A6" s="24" t="s">
        <v>246</v>
      </c>
      <c r="C6" s="5"/>
      <c r="D6" s="5"/>
      <c r="E6" s="5"/>
      <c r="F6" s="5"/>
      <c r="G6" s="5"/>
      <c r="H6" s="5"/>
      <c r="I6" s="5"/>
    </row>
    <row r="7" spans="1:9" ht="18" customHeight="1" x14ac:dyDescent="0.2">
      <c r="A7" s="24" t="s">
        <v>243</v>
      </c>
      <c r="C7" s="5"/>
      <c r="D7" s="5"/>
      <c r="E7" s="5"/>
      <c r="F7" s="5"/>
      <c r="G7" s="5"/>
      <c r="H7" s="5"/>
      <c r="I7" s="5"/>
    </row>
    <row r="8" spans="1:9" ht="18" customHeight="1" x14ac:dyDescent="0.2">
      <c r="A8" s="24" t="s">
        <v>244</v>
      </c>
      <c r="C8" s="5"/>
      <c r="D8" s="5"/>
      <c r="E8" s="5"/>
      <c r="F8" s="5"/>
      <c r="G8" s="5"/>
      <c r="H8" s="5"/>
      <c r="I8" s="5"/>
    </row>
    <row r="9" spans="1:9" ht="18" customHeight="1" x14ac:dyDescent="0.2">
      <c r="A9" s="24" t="s">
        <v>245</v>
      </c>
      <c r="C9" s="5"/>
      <c r="D9" s="5"/>
      <c r="E9" s="5"/>
      <c r="F9" s="5"/>
      <c r="G9" s="5"/>
      <c r="H9" s="5"/>
      <c r="I9" s="5"/>
    </row>
    <row r="10" spans="1:9" ht="12.75" x14ac:dyDescent="0.2">
      <c r="A10" s="3"/>
      <c r="C10" s="5"/>
      <c r="D10" s="5"/>
      <c r="E10" s="5"/>
      <c r="F10" s="5"/>
      <c r="G10" s="5"/>
      <c r="H10" s="5"/>
      <c r="I10" s="5"/>
    </row>
    <row r="11" spans="1:9" x14ac:dyDescent="0.2">
      <c r="A11" s="64" t="s">
        <v>188</v>
      </c>
      <c r="C11" s="5"/>
      <c r="D11" s="5"/>
      <c r="E11" s="5"/>
      <c r="F11" s="5"/>
      <c r="G11" s="5"/>
      <c r="H11" s="5"/>
      <c r="I11" s="5"/>
    </row>
    <row r="12" spans="1:9" ht="78" customHeight="1" x14ac:dyDescent="0.2">
      <c r="A12" s="76" t="s">
        <v>2044</v>
      </c>
    </row>
    <row r="13" spans="1:9" ht="21" customHeight="1" x14ac:dyDescent="0.25">
      <c r="A13" s="15" t="s">
        <v>1542</v>
      </c>
    </row>
    <row r="14" spans="1:9" x14ac:dyDescent="0.25">
      <c r="A14" s="77"/>
    </row>
    <row r="15" spans="1:9" ht="60.75" customHeight="1" x14ac:dyDescent="0.2">
      <c r="A15" s="16" t="s">
        <v>30</v>
      </c>
    </row>
    <row r="16" spans="1:9" x14ac:dyDescent="0.2">
      <c r="A16" s="76" t="s">
        <v>31</v>
      </c>
    </row>
    <row r="17" spans="1:1" ht="11.25" customHeight="1" x14ac:dyDescent="0.2">
      <c r="A17" s="76" t="s">
        <v>32</v>
      </c>
    </row>
    <row r="18" spans="1:1" x14ac:dyDescent="0.2">
      <c r="A18" s="76" t="s">
        <v>33</v>
      </c>
    </row>
    <row r="19" spans="1:1" ht="10.5" customHeight="1" x14ac:dyDescent="0.2">
      <c r="A19" s="76"/>
    </row>
    <row r="20" spans="1:1" ht="18" customHeight="1" x14ac:dyDescent="0.2">
      <c r="A20" s="76" t="s">
        <v>34</v>
      </c>
    </row>
    <row r="21" spans="1:1" ht="13.5" customHeight="1" x14ac:dyDescent="0.2">
      <c r="A21" s="76"/>
    </row>
    <row r="22" spans="1:1" ht="48.75" customHeight="1" x14ac:dyDescent="0.2">
      <c r="A22" s="16" t="s">
        <v>35</v>
      </c>
    </row>
    <row r="23" spans="1:1" ht="31.5" customHeight="1" x14ac:dyDescent="0.2">
      <c r="A23" s="16" t="s">
        <v>36</v>
      </c>
    </row>
    <row r="24" spans="1:1" ht="30" customHeight="1" x14ac:dyDescent="0.2">
      <c r="A24" s="16" t="s">
        <v>37</v>
      </c>
    </row>
    <row r="25" spans="1:1" ht="45.75" customHeight="1" x14ac:dyDescent="0.2">
      <c r="A25" s="16" t="s">
        <v>38</v>
      </c>
    </row>
    <row r="26" spans="1:1" ht="43.5" customHeight="1" x14ac:dyDescent="0.2">
      <c r="A26" s="16" t="s">
        <v>39</v>
      </c>
    </row>
    <row r="27" spans="1:1" ht="32.25" customHeight="1" x14ac:dyDescent="0.2">
      <c r="A27" s="16" t="s">
        <v>40</v>
      </c>
    </row>
    <row r="28" spans="1:1" ht="30" customHeight="1" x14ac:dyDescent="0.2">
      <c r="A28" s="16" t="s">
        <v>41</v>
      </c>
    </row>
    <row r="29" spans="1:1" ht="28.5" customHeight="1" x14ac:dyDescent="0.2">
      <c r="A29" s="16" t="s">
        <v>2046</v>
      </c>
    </row>
    <row r="30" spans="1:1" ht="43.5" customHeight="1" x14ac:dyDescent="0.2">
      <c r="A30" s="16" t="s">
        <v>42</v>
      </c>
    </row>
    <row r="31" spans="1:1" ht="24" customHeight="1" x14ac:dyDescent="0.2">
      <c r="A31" s="25" t="s">
        <v>43</v>
      </c>
    </row>
    <row r="32" spans="1:1" ht="29.25" customHeight="1" x14ac:dyDescent="0.2">
      <c r="A32" s="16" t="s">
        <v>44</v>
      </c>
    </row>
    <row r="33" spans="1:1" ht="30" customHeight="1" x14ac:dyDescent="0.2">
      <c r="A33" s="16" t="s">
        <v>45</v>
      </c>
    </row>
    <row r="34" spans="1:1" ht="28.5" customHeight="1" x14ac:dyDescent="0.2">
      <c r="A34" s="16" t="s">
        <v>46</v>
      </c>
    </row>
    <row r="35" spans="1:1" ht="6.75" customHeight="1" x14ac:dyDescent="0.25"/>
    <row r="36" spans="1:1" x14ac:dyDescent="0.25">
      <c r="A36" s="13" t="s">
        <v>47</v>
      </c>
    </row>
    <row r="37" spans="1:1" ht="7.5" customHeight="1" x14ac:dyDescent="0.25"/>
    <row r="38" spans="1:1" x14ac:dyDescent="0.25">
      <c r="A38" s="77" t="s">
        <v>2048</v>
      </c>
    </row>
    <row r="39" spans="1:1" ht="9" customHeight="1" x14ac:dyDescent="0.25"/>
    <row r="40" spans="1:1" ht="18" customHeight="1" x14ac:dyDescent="0.25">
      <c r="A40" s="14" t="s">
        <v>2047</v>
      </c>
    </row>
    <row r="41" spans="1:1" ht="18" customHeight="1" x14ac:dyDescent="0.25">
      <c r="A41" s="14" t="s">
        <v>189</v>
      </c>
    </row>
    <row r="42" spans="1:1" x14ac:dyDescent="0.25">
      <c r="A42" s="15" t="s">
        <v>92</v>
      </c>
    </row>
    <row r="43" spans="1:1" x14ac:dyDescent="0.25">
      <c r="A43" s="13" t="s">
        <v>190</v>
      </c>
    </row>
    <row r="44" spans="1:1" ht="9.75" customHeight="1" x14ac:dyDescent="0.25"/>
    <row r="45" spans="1:1" x14ac:dyDescent="0.25">
      <c r="A45" s="77" t="s">
        <v>191</v>
      </c>
    </row>
    <row r="47" spans="1:1" ht="34.5" customHeight="1" x14ac:dyDescent="0.2">
      <c r="A47" s="16" t="s">
        <v>99</v>
      </c>
    </row>
    <row r="48" spans="1:1" ht="6.75" customHeight="1" x14ac:dyDescent="0.25"/>
    <row r="49" spans="1:1" x14ac:dyDescent="0.25">
      <c r="A49" s="11" t="s">
        <v>64</v>
      </c>
    </row>
    <row r="50" spans="1:1" x14ac:dyDescent="0.2">
      <c r="A50" s="17" t="s">
        <v>48</v>
      </c>
    </row>
    <row r="51" spans="1:1" x14ac:dyDescent="0.2">
      <c r="A51" s="17" t="s">
        <v>49</v>
      </c>
    </row>
    <row r="52" spans="1:1" x14ac:dyDescent="0.2">
      <c r="A52" s="17" t="s">
        <v>50</v>
      </c>
    </row>
    <row r="53" spans="1:1" x14ac:dyDescent="0.2">
      <c r="A53" s="17" t="s">
        <v>51</v>
      </c>
    </row>
    <row r="54" spans="1:1" x14ac:dyDescent="0.2">
      <c r="A54" s="17" t="s">
        <v>52</v>
      </c>
    </row>
    <row r="55" spans="1:1" x14ac:dyDescent="0.2">
      <c r="A55" s="17" t="s">
        <v>53</v>
      </c>
    </row>
    <row r="56" spans="1:1" x14ac:dyDescent="0.2">
      <c r="A56" s="17" t="s">
        <v>55</v>
      </c>
    </row>
    <row r="57" spans="1:1" x14ac:dyDescent="0.2">
      <c r="A57" s="17" t="s">
        <v>54</v>
      </c>
    </row>
    <row r="58" spans="1:1" ht="12.75" customHeight="1" x14ac:dyDescent="0.2">
      <c r="A58" s="310" t="s">
        <v>65</v>
      </c>
    </row>
    <row r="59" spans="1:1" ht="12.75" customHeight="1" x14ac:dyDescent="0.2">
      <c r="A59" s="310"/>
    </row>
    <row r="60" spans="1:1" ht="12.75" customHeight="1" x14ac:dyDescent="0.2">
      <c r="A60" s="310"/>
    </row>
    <row r="61" spans="1:1" ht="12.75" customHeight="1" x14ac:dyDescent="0.2">
      <c r="A61" s="310"/>
    </row>
    <row r="62" spans="1:1" ht="12.75" x14ac:dyDescent="0.2">
      <c r="A62" s="310" t="s">
        <v>66</v>
      </c>
    </row>
    <row r="63" spans="1:1" ht="9" customHeight="1" x14ac:dyDescent="0.2">
      <c r="A63" s="310"/>
    </row>
    <row r="64" spans="1:1" ht="29.25" customHeight="1" x14ac:dyDescent="0.2">
      <c r="A64" s="75" t="s">
        <v>67</v>
      </c>
    </row>
    <row r="65" spans="1:1" ht="22.5" customHeight="1" x14ac:dyDescent="0.2">
      <c r="A65" s="17" t="s">
        <v>56</v>
      </c>
    </row>
    <row r="66" spans="1:1" ht="30.75" customHeight="1" x14ac:dyDescent="0.2">
      <c r="A66" s="75" t="s">
        <v>68</v>
      </c>
    </row>
    <row r="67" spans="1:1" ht="27" customHeight="1" x14ac:dyDescent="0.2">
      <c r="A67" s="75" t="s">
        <v>69</v>
      </c>
    </row>
    <row r="68" spans="1:1" ht="50.25" customHeight="1" x14ac:dyDescent="0.2">
      <c r="A68" s="75" t="s">
        <v>70</v>
      </c>
    </row>
    <row r="69" spans="1:1" ht="26.25" customHeight="1" x14ac:dyDescent="0.2">
      <c r="A69" s="75" t="s">
        <v>71</v>
      </c>
    </row>
    <row r="70" spans="1:1" ht="25.5" customHeight="1" x14ac:dyDescent="0.2">
      <c r="A70" s="75" t="s">
        <v>72</v>
      </c>
    </row>
    <row r="71" spans="1:1" ht="19.5" customHeight="1" x14ac:dyDescent="0.2">
      <c r="A71" s="310" t="s">
        <v>75</v>
      </c>
    </row>
    <row r="72" spans="1:1" ht="18.75" customHeight="1" x14ac:dyDescent="0.2">
      <c r="A72" s="310"/>
    </row>
    <row r="73" spans="1:1" ht="12.75" hidden="1" x14ac:dyDescent="0.2">
      <c r="A73" s="310"/>
    </row>
    <row r="74" spans="1:1" ht="22.5" customHeight="1" x14ac:dyDescent="0.2">
      <c r="A74" s="75" t="s">
        <v>73</v>
      </c>
    </row>
    <row r="75" spans="1:1" ht="22.5" customHeight="1" x14ac:dyDescent="0.2">
      <c r="A75" s="75" t="s">
        <v>74</v>
      </c>
    </row>
    <row r="76" spans="1:1" ht="33.75" customHeight="1" x14ac:dyDescent="0.2">
      <c r="A76" s="310" t="s">
        <v>76</v>
      </c>
    </row>
    <row r="77" spans="1:1" ht="16.5" customHeight="1" x14ac:dyDescent="0.2">
      <c r="A77" s="310"/>
    </row>
    <row r="78" spans="1:1" ht="8.25" customHeight="1" x14ac:dyDescent="0.2">
      <c r="A78" s="75"/>
    </row>
    <row r="79" spans="1:1" x14ac:dyDescent="0.25">
      <c r="A79" s="11" t="s">
        <v>57</v>
      </c>
    </row>
    <row r="80" spans="1:1" x14ac:dyDescent="0.25">
      <c r="A80" s="19" t="s">
        <v>58</v>
      </c>
    </row>
    <row r="81" spans="1:1" x14ac:dyDescent="0.25">
      <c r="A81" s="19" t="s">
        <v>59</v>
      </c>
    </row>
    <row r="82" spans="1:1" ht="30" customHeight="1" x14ac:dyDescent="0.2">
      <c r="A82" s="20" t="s">
        <v>60</v>
      </c>
    </row>
    <row r="83" spans="1:1" x14ac:dyDescent="0.25">
      <c r="A83" s="19" t="s">
        <v>61</v>
      </c>
    </row>
    <row r="84" spans="1:1" x14ac:dyDescent="0.25">
      <c r="A84" s="19" t="s">
        <v>62</v>
      </c>
    </row>
    <row r="85" spans="1:1" x14ac:dyDescent="0.25">
      <c r="A85" s="19" t="s">
        <v>63</v>
      </c>
    </row>
    <row r="86" spans="1:1" ht="10.5" customHeight="1" x14ac:dyDescent="0.25">
      <c r="A86" s="19"/>
    </row>
    <row r="87" spans="1:1" x14ac:dyDescent="0.25">
      <c r="A87" s="19" t="s">
        <v>78</v>
      </c>
    </row>
    <row r="88" spans="1:1" ht="8.25" customHeight="1" x14ac:dyDescent="0.25">
      <c r="A88" s="19"/>
    </row>
    <row r="89" spans="1:1" x14ac:dyDescent="0.25">
      <c r="A89" s="21" t="s">
        <v>77</v>
      </c>
    </row>
    <row r="90" spans="1:1" ht="34.5" customHeight="1" x14ac:dyDescent="0.2">
      <c r="A90" s="20" t="s">
        <v>79</v>
      </c>
    </row>
    <row r="91" spans="1:1" ht="30" customHeight="1" x14ac:dyDescent="0.2">
      <c r="A91" s="20" t="s">
        <v>80</v>
      </c>
    </row>
    <row r="92" spans="1:1" ht="30.75" customHeight="1" x14ac:dyDescent="0.2">
      <c r="A92" s="20" t="s">
        <v>81</v>
      </c>
    </row>
    <row r="93" spans="1:1" ht="29.25" customHeight="1" x14ac:dyDescent="0.2">
      <c r="A93" s="20" t="s">
        <v>82</v>
      </c>
    </row>
    <row r="94" spans="1:1" ht="24.75" customHeight="1" x14ac:dyDescent="0.2">
      <c r="A94" s="20" t="s">
        <v>83</v>
      </c>
    </row>
    <row r="95" spans="1:1" ht="29.25" customHeight="1" x14ac:dyDescent="0.2">
      <c r="A95" s="20" t="s">
        <v>84</v>
      </c>
    </row>
    <row r="96" spans="1:1" ht="21.75" customHeight="1" x14ac:dyDescent="0.2">
      <c r="A96" s="20" t="s">
        <v>85</v>
      </c>
    </row>
    <row r="97" spans="1:1" ht="23.25" customHeight="1" x14ac:dyDescent="0.2">
      <c r="A97" s="20" t="s">
        <v>86</v>
      </c>
    </row>
    <row r="98" spans="1:1" ht="10.5" customHeight="1" x14ac:dyDescent="0.25">
      <c r="A98" s="19"/>
    </row>
    <row r="99" spans="1:1" x14ac:dyDescent="0.25">
      <c r="A99" s="67"/>
    </row>
    <row r="100" spans="1:1" x14ac:dyDescent="0.25">
      <c r="A100" s="22"/>
    </row>
    <row r="101" spans="1:1" ht="47.25" customHeight="1" x14ac:dyDescent="0.3">
      <c r="A101" s="81" t="s">
        <v>268</v>
      </c>
    </row>
    <row r="102" spans="1:1" ht="18.75" x14ac:dyDescent="0.3">
      <c r="A102" s="81" t="s">
        <v>269</v>
      </c>
    </row>
    <row r="103" spans="1:1" ht="66" customHeight="1" x14ac:dyDescent="0.3">
      <c r="A103" s="81" t="s">
        <v>270</v>
      </c>
    </row>
    <row r="104" spans="1:1" ht="43.5" customHeight="1" x14ac:dyDescent="0.25">
      <c r="A104" s="82" t="s">
        <v>503</v>
      </c>
    </row>
    <row r="105" spans="1:1" x14ac:dyDescent="0.25">
      <c r="A105" s="82" t="s">
        <v>504</v>
      </c>
    </row>
    <row r="106" spans="1:1" ht="62.25" customHeight="1" x14ac:dyDescent="0.25">
      <c r="A106" s="82" t="s">
        <v>505</v>
      </c>
    </row>
    <row r="107" spans="1:1" x14ac:dyDescent="0.25">
      <c r="A107" s="82" t="s">
        <v>506</v>
      </c>
    </row>
    <row r="108" spans="1:1" ht="113.25" customHeight="1" x14ac:dyDescent="0.3">
      <c r="A108" s="83" t="s">
        <v>507</v>
      </c>
    </row>
    <row r="109" spans="1:1" ht="64.5" customHeight="1" x14ac:dyDescent="0.25">
      <c r="A109" s="82" t="s">
        <v>508</v>
      </c>
    </row>
    <row r="110" spans="1:1" ht="18.75" x14ac:dyDescent="0.3">
      <c r="A110" s="83" t="s">
        <v>297</v>
      </c>
    </row>
    <row r="111" spans="1:1" ht="53.25" customHeight="1" x14ac:dyDescent="0.25">
      <c r="A111" s="82" t="s">
        <v>509</v>
      </c>
    </row>
    <row r="112" spans="1:1" ht="18.75" x14ac:dyDescent="0.3">
      <c r="A112" s="83" t="s">
        <v>510</v>
      </c>
    </row>
    <row r="113" spans="1:1" ht="64.5" customHeight="1" x14ac:dyDescent="0.3">
      <c r="A113" s="83" t="s">
        <v>297</v>
      </c>
    </row>
    <row r="114" spans="1:1" x14ac:dyDescent="0.25">
      <c r="A114" s="82" t="s">
        <v>511</v>
      </c>
    </row>
    <row r="115" spans="1:1" ht="45.75" customHeight="1" x14ac:dyDescent="0.3">
      <c r="A115" s="83" t="s">
        <v>290</v>
      </c>
    </row>
    <row r="116" spans="1:1" x14ac:dyDescent="0.25">
      <c r="A116" s="82" t="s">
        <v>285</v>
      </c>
    </row>
    <row r="117" spans="1:1" ht="46.5" customHeight="1" x14ac:dyDescent="0.3">
      <c r="A117" s="83" t="s">
        <v>297</v>
      </c>
    </row>
    <row r="118" spans="1:1" ht="18.75" x14ac:dyDescent="0.3">
      <c r="A118" s="83" t="s">
        <v>512</v>
      </c>
    </row>
    <row r="119" spans="1:1" x14ac:dyDescent="0.25">
      <c r="A119" s="82" t="s">
        <v>513</v>
      </c>
    </row>
    <row r="120" spans="1:1" ht="18.75" x14ac:dyDescent="0.3">
      <c r="A120" s="83" t="s">
        <v>290</v>
      </c>
    </row>
    <row r="121" spans="1:1" ht="18.75" x14ac:dyDescent="0.3">
      <c r="A121" s="82" t="s">
        <v>514</v>
      </c>
    </row>
    <row r="122" spans="1:1" ht="18.75" x14ac:dyDescent="0.3">
      <c r="A122" s="83" t="s">
        <v>290</v>
      </c>
    </row>
    <row r="123" spans="1:1" ht="63" customHeight="1" x14ac:dyDescent="0.25">
      <c r="A123" s="82" t="s">
        <v>515</v>
      </c>
    </row>
    <row r="124" spans="1:1" ht="18.75" x14ac:dyDescent="0.3">
      <c r="A124" s="83" t="s">
        <v>290</v>
      </c>
    </row>
    <row r="125" spans="1:1" ht="46.5" customHeight="1" x14ac:dyDescent="0.25">
      <c r="A125" s="82" t="s">
        <v>516</v>
      </c>
    </row>
    <row r="126" spans="1:1" ht="18.75" x14ac:dyDescent="0.3">
      <c r="A126" s="83" t="s">
        <v>297</v>
      </c>
    </row>
    <row r="127" spans="1:1" x14ac:dyDescent="0.25">
      <c r="A127" s="82" t="s">
        <v>517</v>
      </c>
    </row>
    <row r="128" spans="1:1" x14ac:dyDescent="0.25">
      <c r="A128" s="82" t="s">
        <v>518</v>
      </c>
    </row>
    <row r="129" spans="1:1" ht="18.75" x14ac:dyDescent="0.3">
      <c r="A129" s="83" t="s">
        <v>519</v>
      </c>
    </row>
    <row r="130" spans="1:1" ht="18.75" x14ac:dyDescent="0.3">
      <c r="A130" s="83" t="s">
        <v>520</v>
      </c>
    </row>
    <row r="131" spans="1:1" ht="63.75" customHeight="1" x14ac:dyDescent="0.3">
      <c r="A131" s="83" t="s">
        <v>521</v>
      </c>
    </row>
    <row r="132" spans="1:1" ht="18.75" x14ac:dyDescent="0.3">
      <c r="A132" s="83" t="s">
        <v>522</v>
      </c>
    </row>
    <row r="133" spans="1:1" ht="63" customHeight="1" x14ac:dyDescent="0.3">
      <c r="A133" s="83" t="s">
        <v>304</v>
      </c>
    </row>
    <row r="134" spans="1:1" ht="47.25" customHeight="1" x14ac:dyDescent="0.3">
      <c r="A134" s="83" t="s">
        <v>523</v>
      </c>
    </row>
    <row r="135" spans="1:1" ht="48" customHeight="1" x14ac:dyDescent="0.3">
      <c r="A135" s="83" t="s">
        <v>524</v>
      </c>
    </row>
    <row r="136" spans="1:1" ht="18.75" x14ac:dyDescent="0.3">
      <c r="A136" s="83" t="s">
        <v>297</v>
      </c>
    </row>
    <row r="137" spans="1:1" x14ac:dyDescent="0.25">
      <c r="A137" s="82" t="s">
        <v>308</v>
      </c>
    </row>
    <row r="138" spans="1:1" ht="47.25" customHeight="1" x14ac:dyDescent="0.3">
      <c r="A138" s="83" t="s">
        <v>525</v>
      </c>
    </row>
    <row r="139" spans="1:1" ht="47.25" customHeight="1" x14ac:dyDescent="0.3">
      <c r="A139" s="83" t="s">
        <v>317</v>
      </c>
    </row>
    <row r="140" spans="1:1" ht="62.25" customHeight="1" x14ac:dyDescent="0.3">
      <c r="A140" s="83" t="s">
        <v>526</v>
      </c>
    </row>
    <row r="141" spans="1:1" ht="30.75" customHeight="1" x14ac:dyDescent="0.3">
      <c r="A141" s="83" t="s">
        <v>320</v>
      </c>
    </row>
    <row r="142" spans="1:1" ht="47.25" customHeight="1" x14ac:dyDescent="0.3">
      <c r="A142" s="83" t="s">
        <v>527</v>
      </c>
    </row>
    <row r="143" spans="1:1" ht="26.25" customHeight="1" x14ac:dyDescent="0.3">
      <c r="A143" s="83" t="s">
        <v>322</v>
      </c>
    </row>
    <row r="144" spans="1:1" ht="18.75" x14ac:dyDescent="0.3">
      <c r="A144" s="83" t="s">
        <v>528</v>
      </c>
    </row>
    <row r="145" spans="1:1" ht="18.75" x14ac:dyDescent="0.3">
      <c r="A145" s="83" t="s">
        <v>324</v>
      </c>
    </row>
    <row r="146" spans="1:1" ht="18.75" x14ac:dyDescent="0.3">
      <c r="A146" s="83" t="s">
        <v>529</v>
      </c>
    </row>
    <row r="147" spans="1:1" ht="18.75" x14ac:dyDescent="0.3">
      <c r="A147" s="83" t="s">
        <v>326</v>
      </c>
    </row>
    <row r="148" spans="1:1" ht="18.75" x14ac:dyDescent="0.3">
      <c r="A148" s="83" t="s">
        <v>278</v>
      </c>
    </row>
    <row r="149" spans="1:1" x14ac:dyDescent="0.25">
      <c r="A149" s="82" t="s">
        <v>530</v>
      </c>
    </row>
    <row r="150" spans="1:1" ht="18.75" x14ac:dyDescent="0.3">
      <c r="A150" s="83" t="s">
        <v>329</v>
      </c>
    </row>
    <row r="151" spans="1:1" ht="18.75" x14ac:dyDescent="0.3">
      <c r="A151" s="83" t="s">
        <v>531</v>
      </c>
    </row>
    <row r="152" spans="1:1" x14ac:dyDescent="0.25">
      <c r="A152" s="82" t="s">
        <v>532</v>
      </c>
    </row>
    <row r="153" spans="1:1" ht="18.75" x14ac:dyDescent="0.3">
      <c r="A153" s="83" t="s">
        <v>533</v>
      </c>
    </row>
    <row r="154" spans="1:1" ht="18.75" x14ac:dyDescent="0.3">
      <c r="A154" s="83" t="s">
        <v>534</v>
      </c>
    </row>
    <row r="155" spans="1:1" ht="18.75" x14ac:dyDescent="0.3">
      <c r="A155" s="83" t="s">
        <v>337</v>
      </c>
    </row>
    <row r="156" spans="1:1" ht="18.75" x14ac:dyDescent="0.3">
      <c r="A156" s="83" t="s">
        <v>535</v>
      </c>
    </row>
    <row r="157" spans="1:1" ht="18.75" x14ac:dyDescent="0.3">
      <c r="A157" s="83" t="s">
        <v>536</v>
      </c>
    </row>
    <row r="158" spans="1:1" ht="18.75" x14ac:dyDescent="0.3">
      <c r="A158" s="83" t="s">
        <v>537</v>
      </c>
    </row>
    <row r="159" spans="1:1" ht="18.75" x14ac:dyDescent="0.3">
      <c r="A159" s="83" t="s">
        <v>341</v>
      </c>
    </row>
    <row r="160" spans="1:1" ht="18.75" x14ac:dyDescent="0.3">
      <c r="A160" s="83" t="s">
        <v>538</v>
      </c>
    </row>
    <row r="161" spans="1:1" ht="18.75" x14ac:dyDescent="0.3">
      <c r="A161" s="83" t="s">
        <v>343</v>
      </c>
    </row>
    <row r="162" spans="1:1" ht="18.75" x14ac:dyDescent="0.3">
      <c r="A162" s="83" t="s">
        <v>344</v>
      </c>
    </row>
    <row r="163" spans="1:1" ht="18.75" x14ac:dyDescent="0.3">
      <c r="A163" s="83" t="s">
        <v>539</v>
      </c>
    </row>
    <row r="164" spans="1:1" ht="18.75" x14ac:dyDescent="0.3">
      <c r="A164" s="83" t="s">
        <v>540</v>
      </c>
    </row>
    <row r="165" spans="1:1" ht="18.75" x14ac:dyDescent="0.3">
      <c r="A165" s="83" t="s">
        <v>541</v>
      </c>
    </row>
    <row r="166" spans="1:1" ht="18.75" x14ac:dyDescent="0.3">
      <c r="A166" s="83" t="s">
        <v>542</v>
      </c>
    </row>
    <row r="167" spans="1:1" ht="18.75" x14ac:dyDescent="0.3">
      <c r="A167" s="83" t="s">
        <v>543</v>
      </c>
    </row>
    <row r="168" spans="1:1" ht="18.75" x14ac:dyDescent="0.3">
      <c r="A168" s="83" t="s">
        <v>352</v>
      </c>
    </row>
    <row r="169" spans="1:1" ht="18.75" x14ac:dyDescent="0.3">
      <c r="A169" s="83" t="s">
        <v>544</v>
      </c>
    </row>
    <row r="170" spans="1:1" ht="18.75" x14ac:dyDescent="0.3">
      <c r="A170" s="83" t="s">
        <v>354</v>
      </c>
    </row>
    <row r="171" spans="1:1" ht="18.75" x14ac:dyDescent="0.3">
      <c r="A171" s="83" t="s">
        <v>545</v>
      </c>
    </row>
    <row r="172" spans="1:1" ht="18.75" x14ac:dyDescent="0.3">
      <c r="A172" s="83" t="s">
        <v>546</v>
      </c>
    </row>
    <row r="173" spans="1:1" ht="18.75" x14ac:dyDescent="0.3">
      <c r="A173" s="83" t="s">
        <v>547</v>
      </c>
    </row>
    <row r="174" spans="1:1" ht="18.75" x14ac:dyDescent="0.3">
      <c r="A174" s="83" t="s">
        <v>548</v>
      </c>
    </row>
    <row r="175" spans="1:1" ht="18.75" x14ac:dyDescent="0.3">
      <c r="A175" s="83" t="s">
        <v>549</v>
      </c>
    </row>
    <row r="176" spans="1:1" ht="18.75" x14ac:dyDescent="0.3">
      <c r="A176" s="83" t="s">
        <v>550</v>
      </c>
    </row>
    <row r="177" spans="1:1" ht="18.75" x14ac:dyDescent="0.3">
      <c r="A177" s="83" t="s">
        <v>551</v>
      </c>
    </row>
    <row r="178" spans="1:1" ht="18.75" x14ac:dyDescent="0.3">
      <c r="A178" s="83" t="s">
        <v>552</v>
      </c>
    </row>
    <row r="179" spans="1:1" ht="18.75" x14ac:dyDescent="0.3">
      <c r="A179" s="83" t="s">
        <v>553</v>
      </c>
    </row>
    <row r="180" spans="1:1" ht="18.75" x14ac:dyDescent="0.3">
      <c r="A180" s="83" t="s">
        <v>554</v>
      </c>
    </row>
    <row r="181" spans="1:1" ht="18.75" x14ac:dyDescent="0.3">
      <c r="A181" s="83" t="s">
        <v>555</v>
      </c>
    </row>
    <row r="182" spans="1:1" ht="18.75" x14ac:dyDescent="0.3">
      <c r="A182" s="83" t="s">
        <v>556</v>
      </c>
    </row>
    <row r="183" spans="1:1" ht="18.75" x14ac:dyDescent="0.3">
      <c r="A183" s="83" t="s">
        <v>557</v>
      </c>
    </row>
    <row r="184" spans="1:1" ht="18.75" x14ac:dyDescent="0.3">
      <c r="A184" s="83" t="s">
        <v>558</v>
      </c>
    </row>
    <row r="185" spans="1:1" ht="18.75" x14ac:dyDescent="0.3">
      <c r="A185" s="83" t="s">
        <v>370</v>
      </c>
    </row>
    <row r="186" spans="1:1" ht="18.75" x14ac:dyDescent="0.3">
      <c r="A186" s="83" t="s">
        <v>539</v>
      </c>
    </row>
    <row r="187" spans="1:1" ht="18.75" x14ac:dyDescent="0.3">
      <c r="A187" s="83" t="s">
        <v>559</v>
      </c>
    </row>
    <row r="188" spans="1:1" ht="18.75" x14ac:dyDescent="0.3">
      <c r="A188" s="83" t="s">
        <v>541</v>
      </c>
    </row>
    <row r="189" spans="1:1" ht="18.75" x14ac:dyDescent="0.3">
      <c r="A189" s="83" t="s">
        <v>542</v>
      </c>
    </row>
    <row r="190" spans="1:1" ht="18.75" x14ac:dyDescent="0.3">
      <c r="A190" s="83" t="s">
        <v>560</v>
      </c>
    </row>
    <row r="191" spans="1:1" ht="18.75" x14ac:dyDescent="0.3">
      <c r="A191" s="83" t="s">
        <v>561</v>
      </c>
    </row>
    <row r="192" spans="1:1" ht="18.75" x14ac:dyDescent="0.3">
      <c r="A192" s="83" t="s">
        <v>562</v>
      </c>
    </row>
    <row r="193" spans="1:1" ht="18.75" x14ac:dyDescent="0.3">
      <c r="A193" s="83" t="s">
        <v>379</v>
      </c>
    </row>
    <row r="194" spans="1:1" ht="18.75" x14ac:dyDescent="0.3">
      <c r="A194" s="83" t="s">
        <v>563</v>
      </c>
    </row>
    <row r="195" spans="1:1" ht="18.75" x14ac:dyDescent="0.3">
      <c r="A195" s="83" t="s">
        <v>564</v>
      </c>
    </row>
    <row r="196" spans="1:1" ht="18.75" x14ac:dyDescent="0.3">
      <c r="A196" s="83" t="s">
        <v>565</v>
      </c>
    </row>
    <row r="197" spans="1:1" ht="18.75" x14ac:dyDescent="0.3">
      <c r="A197" s="83" t="s">
        <v>566</v>
      </c>
    </row>
    <row r="198" spans="1:1" ht="18.75" x14ac:dyDescent="0.3">
      <c r="A198" s="83" t="s">
        <v>567</v>
      </c>
    </row>
    <row r="199" spans="1:1" ht="18.75" x14ac:dyDescent="0.3">
      <c r="A199" s="83" t="s">
        <v>568</v>
      </c>
    </row>
    <row r="200" spans="1:1" ht="18.75" x14ac:dyDescent="0.3">
      <c r="A200" s="83" t="s">
        <v>569</v>
      </c>
    </row>
    <row r="201" spans="1:1" ht="18.75" x14ac:dyDescent="0.3">
      <c r="A201" s="83" t="s">
        <v>570</v>
      </c>
    </row>
    <row r="202" spans="1:1" ht="18.75" x14ac:dyDescent="0.3">
      <c r="A202" s="83" t="s">
        <v>571</v>
      </c>
    </row>
    <row r="203" spans="1:1" ht="18.75" x14ac:dyDescent="0.3">
      <c r="A203" s="83" t="s">
        <v>389</v>
      </c>
    </row>
    <row r="204" spans="1:1" ht="18.75" x14ac:dyDescent="0.3">
      <c r="A204" s="83" t="s">
        <v>572</v>
      </c>
    </row>
    <row r="205" spans="1:1" ht="18.75" x14ac:dyDescent="0.3">
      <c r="A205" s="83" t="s">
        <v>391</v>
      </c>
    </row>
    <row r="206" spans="1:1" ht="18.75" x14ac:dyDescent="0.3">
      <c r="A206" s="83" t="s">
        <v>573</v>
      </c>
    </row>
    <row r="207" spans="1:1" ht="18.75" x14ac:dyDescent="0.3">
      <c r="A207" s="83" t="s">
        <v>393</v>
      </c>
    </row>
    <row r="208" spans="1:1" ht="18.75" x14ac:dyDescent="0.3">
      <c r="A208" s="83" t="s">
        <v>394</v>
      </c>
    </row>
    <row r="209" spans="1:1" ht="18.75" x14ac:dyDescent="0.3">
      <c r="A209" s="83" t="s">
        <v>395</v>
      </c>
    </row>
    <row r="210" spans="1:1" ht="18.75" x14ac:dyDescent="0.3">
      <c r="A210" s="83" t="s">
        <v>396</v>
      </c>
    </row>
    <row r="211" spans="1:1" ht="18.75" x14ac:dyDescent="0.3">
      <c r="A211" s="83" t="s">
        <v>397</v>
      </c>
    </row>
    <row r="212" spans="1:1" ht="18.75" x14ac:dyDescent="0.3">
      <c r="A212" s="83" t="s">
        <v>398</v>
      </c>
    </row>
    <row r="213" spans="1:1" ht="18.75" x14ac:dyDescent="0.3">
      <c r="A213" s="83" t="s">
        <v>399</v>
      </c>
    </row>
    <row r="214" spans="1:1" ht="18.75" x14ac:dyDescent="0.3">
      <c r="A214" s="83" t="s">
        <v>574</v>
      </c>
    </row>
    <row r="215" spans="1:1" ht="18.75" x14ac:dyDescent="0.3">
      <c r="A215" s="83" t="s">
        <v>401</v>
      </c>
    </row>
    <row r="216" spans="1:1" ht="18.75" x14ac:dyDescent="0.3">
      <c r="A216" s="83" t="s">
        <v>402</v>
      </c>
    </row>
    <row r="217" spans="1:1" ht="18.75" x14ac:dyDescent="0.3">
      <c r="A217" s="83" t="s">
        <v>403</v>
      </c>
    </row>
    <row r="218" spans="1:1" ht="18.75" x14ac:dyDescent="0.3">
      <c r="A218" s="83" t="s">
        <v>575</v>
      </c>
    </row>
    <row r="219" spans="1:1" ht="18.75" x14ac:dyDescent="0.3">
      <c r="A219" s="83" t="s">
        <v>576</v>
      </c>
    </row>
    <row r="220" spans="1:1" x14ac:dyDescent="0.25">
      <c r="A220" s="82" t="s">
        <v>577</v>
      </c>
    </row>
    <row r="221" spans="1:1" ht="18.75" x14ac:dyDescent="0.3">
      <c r="A221" s="83" t="s">
        <v>307</v>
      </c>
    </row>
    <row r="222" spans="1:1" x14ac:dyDescent="0.25">
      <c r="A222" s="82" t="s">
        <v>578</v>
      </c>
    </row>
    <row r="223" spans="1:1" ht="18.75" x14ac:dyDescent="0.3">
      <c r="A223" s="83" t="s">
        <v>579</v>
      </c>
    </row>
    <row r="224" spans="1:1" ht="18.75" x14ac:dyDescent="0.3">
      <c r="A224" s="83" t="s">
        <v>580</v>
      </c>
    </row>
    <row r="225" spans="1:1" ht="18.75" x14ac:dyDescent="0.3">
      <c r="A225" s="83" t="s">
        <v>410</v>
      </c>
    </row>
    <row r="226" spans="1:1" ht="18.75" x14ac:dyDescent="0.3">
      <c r="A226" s="83" t="s">
        <v>581</v>
      </c>
    </row>
    <row r="227" spans="1:1" x14ac:dyDescent="0.25">
      <c r="A227" s="82" t="s">
        <v>582</v>
      </c>
    </row>
    <row r="228" spans="1:1" ht="18.75" x14ac:dyDescent="0.3">
      <c r="A228" s="83" t="s">
        <v>583</v>
      </c>
    </row>
    <row r="229" spans="1:1" x14ac:dyDescent="0.25">
      <c r="A229" s="82" t="s">
        <v>584</v>
      </c>
    </row>
    <row r="230" spans="1:1" ht="18.75" x14ac:dyDescent="0.3">
      <c r="A230" s="83" t="s">
        <v>585</v>
      </c>
    </row>
    <row r="231" spans="1:1" ht="18.75" x14ac:dyDescent="0.3">
      <c r="A231" s="83" t="s">
        <v>416</v>
      </c>
    </row>
    <row r="232" spans="1:1" ht="18.75" x14ac:dyDescent="0.3">
      <c r="A232" s="83" t="s">
        <v>586</v>
      </c>
    </row>
    <row r="233" spans="1:1" ht="18.75" x14ac:dyDescent="0.3">
      <c r="A233" s="83" t="s">
        <v>418</v>
      </c>
    </row>
    <row r="234" spans="1:1" ht="18.75" x14ac:dyDescent="0.3">
      <c r="A234" s="83" t="s">
        <v>419</v>
      </c>
    </row>
    <row r="235" spans="1:1" ht="18.75" x14ac:dyDescent="0.3">
      <c r="A235" s="83" t="s">
        <v>587</v>
      </c>
    </row>
    <row r="236" spans="1:1" ht="18.75" x14ac:dyDescent="0.3">
      <c r="A236" s="83" t="s">
        <v>588</v>
      </c>
    </row>
    <row r="237" spans="1:1" ht="18.75" x14ac:dyDescent="0.3">
      <c r="A237" s="83" t="s">
        <v>589</v>
      </c>
    </row>
    <row r="238" spans="1:1" ht="18.75" x14ac:dyDescent="0.3">
      <c r="A238" s="83" t="s">
        <v>424</v>
      </c>
    </row>
    <row r="239" spans="1:1" ht="18.75" x14ac:dyDescent="0.3">
      <c r="A239" s="83" t="s">
        <v>590</v>
      </c>
    </row>
    <row r="240" spans="1:1" ht="18.75" x14ac:dyDescent="0.3">
      <c r="A240" s="83" t="s">
        <v>426</v>
      </c>
    </row>
    <row r="241" spans="1:1" ht="18.75" x14ac:dyDescent="0.3">
      <c r="A241" s="83" t="s">
        <v>591</v>
      </c>
    </row>
    <row r="242" spans="1:1" ht="18.75" x14ac:dyDescent="0.3">
      <c r="A242" s="83" t="s">
        <v>592</v>
      </c>
    </row>
    <row r="243" spans="1:1" ht="18.75" x14ac:dyDescent="0.3">
      <c r="A243" s="83" t="s">
        <v>593</v>
      </c>
    </row>
    <row r="244" spans="1:1" ht="18.75" x14ac:dyDescent="0.3">
      <c r="A244" s="83" t="s">
        <v>594</v>
      </c>
    </row>
    <row r="245" spans="1:1" ht="18.75" x14ac:dyDescent="0.3">
      <c r="A245" s="83" t="s">
        <v>595</v>
      </c>
    </row>
    <row r="246" spans="1:1" ht="18.75" x14ac:dyDescent="0.3">
      <c r="A246" s="83" t="s">
        <v>596</v>
      </c>
    </row>
    <row r="247" spans="1:1" ht="18.75" x14ac:dyDescent="0.3">
      <c r="A247" s="83" t="s">
        <v>443</v>
      </c>
    </row>
    <row r="248" spans="1:1" ht="18.75" x14ac:dyDescent="0.3">
      <c r="A248" s="83" t="s">
        <v>597</v>
      </c>
    </row>
    <row r="249" spans="1:1" ht="18.75" x14ac:dyDescent="0.3">
      <c r="A249" s="83" t="s">
        <v>598</v>
      </c>
    </row>
    <row r="250" spans="1:1" ht="18.75" x14ac:dyDescent="0.3">
      <c r="A250" s="83" t="s">
        <v>599</v>
      </c>
    </row>
    <row r="251" spans="1:1" ht="18.75" x14ac:dyDescent="0.3">
      <c r="A251" s="83" t="s">
        <v>600</v>
      </c>
    </row>
    <row r="252" spans="1:1" ht="18.75" x14ac:dyDescent="0.3">
      <c r="A252" s="83" t="s">
        <v>601</v>
      </c>
    </row>
    <row r="253" spans="1:1" ht="18.75" x14ac:dyDescent="0.3">
      <c r="A253" s="83" t="s">
        <v>602</v>
      </c>
    </row>
    <row r="254" spans="1:1" ht="18.75" x14ac:dyDescent="0.3">
      <c r="A254" s="83" t="s">
        <v>603</v>
      </c>
    </row>
    <row r="255" spans="1:1" ht="18.75" x14ac:dyDescent="0.3">
      <c r="A255" s="83" t="s">
        <v>604</v>
      </c>
    </row>
    <row r="256" spans="1:1" ht="18.75" x14ac:dyDescent="0.3">
      <c r="A256" s="83" t="s">
        <v>605</v>
      </c>
    </row>
    <row r="257" spans="1:1" ht="18.75" x14ac:dyDescent="0.3">
      <c r="A257" s="83" t="s">
        <v>451</v>
      </c>
    </row>
    <row r="258" spans="1:1" ht="18.75" x14ac:dyDescent="0.3">
      <c r="A258" s="83" t="s">
        <v>597</v>
      </c>
    </row>
    <row r="259" spans="1:1" ht="18.75" x14ac:dyDescent="0.3">
      <c r="A259" s="83" t="s">
        <v>606</v>
      </c>
    </row>
    <row r="260" spans="1:1" ht="18.75" x14ac:dyDescent="0.3">
      <c r="A260" s="83" t="s">
        <v>607</v>
      </c>
    </row>
    <row r="261" spans="1:1" ht="18.75" x14ac:dyDescent="0.3">
      <c r="A261" s="83" t="s">
        <v>608</v>
      </c>
    </row>
    <row r="262" spans="1:1" ht="18.75" x14ac:dyDescent="0.3">
      <c r="A262" s="83" t="s">
        <v>609</v>
      </c>
    </row>
    <row r="263" spans="1:1" ht="18.75" x14ac:dyDescent="0.3">
      <c r="A263" s="83" t="s">
        <v>610</v>
      </c>
    </row>
    <row r="264" spans="1:1" ht="18.75" x14ac:dyDescent="0.3">
      <c r="A264" s="83" t="s">
        <v>611</v>
      </c>
    </row>
    <row r="265" spans="1:1" ht="18.75" x14ac:dyDescent="0.3">
      <c r="A265" s="83" t="s">
        <v>612</v>
      </c>
    </row>
    <row r="266" spans="1:1" ht="18.75" x14ac:dyDescent="0.3">
      <c r="A266" s="83" t="s">
        <v>613</v>
      </c>
    </row>
    <row r="267" spans="1:1" ht="18.75" x14ac:dyDescent="0.3">
      <c r="A267" s="83" t="s">
        <v>614</v>
      </c>
    </row>
    <row r="268" spans="1:1" ht="18.75" x14ac:dyDescent="0.3">
      <c r="A268" s="83" t="s">
        <v>615</v>
      </c>
    </row>
    <row r="269" spans="1:1" ht="18.75" x14ac:dyDescent="0.3">
      <c r="A269" s="83" t="s">
        <v>616</v>
      </c>
    </row>
    <row r="270" spans="1:1" ht="18.75" x14ac:dyDescent="0.3">
      <c r="A270" s="83" t="s">
        <v>617</v>
      </c>
    </row>
    <row r="271" spans="1:1" ht="18.75" x14ac:dyDescent="0.3">
      <c r="A271" s="83" t="s">
        <v>618</v>
      </c>
    </row>
    <row r="272" spans="1:1" ht="18.75" x14ac:dyDescent="0.3">
      <c r="A272" s="83" t="s">
        <v>456</v>
      </c>
    </row>
    <row r="273" spans="1:1" ht="18.75" x14ac:dyDescent="0.3">
      <c r="A273" s="83" t="s">
        <v>619</v>
      </c>
    </row>
    <row r="274" spans="1:1" ht="18.75" x14ac:dyDescent="0.3">
      <c r="A274" s="83" t="s">
        <v>458</v>
      </c>
    </row>
    <row r="275" spans="1:1" ht="18.75" x14ac:dyDescent="0.3">
      <c r="A275" s="83" t="s">
        <v>459</v>
      </c>
    </row>
    <row r="276" spans="1:1" ht="18.75" x14ac:dyDescent="0.3">
      <c r="A276" s="83" t="s">
        <v>620</v>
      </c>
    </row>
    <row r="277" spans="1:1" ht="18.75" x14ac:dyDescent="0.3">
      <c r="A277" s="83" t="s">
        <v>621</v>
      </c>
    </row>
    <row r="278" spans="1:1" ht="18.75" x14ac:dyDescent="0.3">
      <c r="A278" s="83" t="s">
        <v>622</v>
      </c>
    </row>
    <row r="279" spans="1:1" ht="18.75" x14ac:dyDescent="0.3">
      <c r="A279" s="83" t="s">
        <v>623</v>
      </c>
    </row>
    <row r="280" spans="1:1" ht="18.75" x14ac:dyDescent="0.3">
      <c r="A280" s="83" t="s">
        <v>624</v>
      </c>
    </row>
    <row r="281" spans="1:1" ht="18.75" x14ac:dyDescent="0.3">
      <c r="A281" s="83" t="s">
        <v>625</v>
      </c>
    </row>
    <row r="282" spans="1:1" ht="18.75" x14ac:dyDescent="0.3">
      <c r="A282" s="83" t="s">
        <v>626</v>
      </c>
    </row>
    <row r="283" spans="1:1" ht="18.75" x14ac:dyDescent="0.3">
      <c r="A283" s="83" t="s">
        <v>458</v>
      </c>
    </row>
    <row r="284" spans="1:1" ht="18.75" x14ac:dyDescent="0.3">
      <c r="A284" s="83" t="s">
        <v>627</v>
      </c>
    </row>
    <row r="285" spans="1:1" ht="18.75" x14ac:dyDescent="0.3">
      <c r="A285" s="83" t="s">
        <v>628</v>
      </c>
    </row>
    <row r="286" spans="1:1" ht="18.75" x14ac:dyDescent="0.3">
      <c r="A286" s="83" t="s">
        <v>629</v>
      </c>
    </row>
    <row r="287" spans="1:1" ht="18.75" x14ac:dyDescent="0.3">
      <c r="A287" s="83" t="s">
        <v>471</v>
      </c>
    </row>
    <row r="288" spans="1:1" ht="18.75" x14ac:dyDescent="0.3">
      <c r="A288" s="83" t="s">
        <v>630</v>
      </c>
    </row>
    <row r="289" spans="1:1" ht="18.75" x14ac:dyDescent="0.3">
      <c r="A289" s="83" t="s">
        <v>473</v>
      </c>
    </row>
    <row r="290" spans="1:1" ht="18.75" x14ac:dyDescent="0.3">
      <c r="A290" s="83" t="s">
        <v>631</v>
      </c>
    </row>
    <row r="291" spans="1:1" ht="18.75" x14ac:dyDescent="0.3">
      <c r="A291" s="83" t="s">
        <v>632</v>
      </c>
    </row>
    <row r="292" spans="1:1" ht="18.75" x14ac:dyDescent="0.3">
      <c r="A292" s="83" t="s">
        <v>633</v>
      </c>
    </row>
    <row r="293" spans="1:1" ht="18.75" x14ac:dyDescent="0.3">
      <c r="A293" s="83" t="s">
        <v>474</v>
      </c>
    </row>
    <row r="294" spans="1:1" ht="18.75" x14ac:dyDescent="0.3">
      <c r="A294" s="83" t="s">
        <v>634</v>
      </c>
    </row>
    <row r="295" spans="1:1" ht="18.75" x14ac:dyDescent="0.3">
      <c r="A295" s="83" t="s">
        <v>635</v>
      </c>
    </row>
    <row r="296" spans="1:1" x14ac:dyDescent="0.25">
      <c r="A296" s="82" t="s">
        <v>636</v>
      </c>
    </row>
    <row r="297" spans="1:1" ht="18.75" x14ac:dyDescent="0.3">
      <c r="A297" s="83" t="s">
        <v>637</v>
      </c>
    </row>
    <row r="298" spans="1:1" ht="18.75" x14ac:dyDescent="0.3">
      <c r="A298" s="82" t="s">
        <v>638</v>
      </c>
    </row>
    <row r="299" spans="1:1" ht="18.75" x14ac:dyDescent="0.3">
      <c r="A299" s="83" t="s">
        <v>639</v>
      </c>
    </row>
    <row r="304" spans="1:1" ht="18.75" x14ac:dyDescent="0.3">
      <c r="A304" s="81" t="s">
        <v>268</v>
      </c>
    </row>
    <row r="305" spans="1:1" ht="18.75" x14ac:dyDescent="0.3">
      <c r="A305" s="81" t="s">
        <v>269</v>
      </c>
    </row>
    <row r="306" spans="1:1" ht="18.75" x14ac:dyDescent="0.3">
      <c r="A306" s="81" t="s">
        <v>270</v>
      </c>
    </row>
    <row r="307" spans="1:1" x14ac:dyDescent="0.25">
      <c r="A307" s="82" t="s">
        <v>271</v>
      </c>
    </row>
    <row r="308" spans="1:1" x14ac:dyDescent="0.25">
      <c r="A308" s="82" t="s">
        <v>272</v>
      </c>
    </row>
    <row r="309" spans="1:1" x14ac:dyDescent="0.25">
      <c r="A309" s="82" t="s">
        <v>273</v>
      </c>
    </row>
    <row r="310" spans="1:1" x14ac:dyDescent="0.25">
      <c r="A310" s="82" t="s">
        <v>274</v>
      </c>
    </row>
    <row r="311" spans="1:1" x14ac:dyDescent="0.25">
      <c r="A311" s="82" t="s">
        <v>275</v>
      </c>
    </row>
    <row r="312" spans="1:1" ht="18.75" x14ac:dyDescent="0.3">
      <c r="A312" s="83" t="s">
        <v>276</v>
      </c>
    </row>
    <row r="313" spans="1:1" ht="18.75" x14ac:dyDescent="0.3">
      <c r="A313" s="83" t="s">
        <v>277</v>
      </c>
    </row>
    <row r="314" spans="1:1" ht="18.75" x14ac:dyDescent="0.3">
      <c r="A314" s="83" t="s">
        <v>278</v>
      </c>
    </row>
    <row r="315" spans="1:1" ht="18.75" x14ac:dyDescent="0.3">
      <c r="A315" s="83" t="s">
        <v>251</v>
      </c>
    </row>
    <row r="316" spans="1:1" ht="18.75" x14ac:dyDescent="0.3">
      <c r="A316" s="83" t="s">
        <v>279</v>
      </c>
    </row>
    <row r="317" spans="1:1" ht="18.75" x14ac:dyDescent="0.3">
      <c r="A317" s="83" t="s">
        <v>280</v>
      </c>
    </row>
    <row r="318" spans="1:1" ht="18.75" x14ac:dyDescent="0.3">
      <c r="A318" s="83" t="s">
        <v>281</v>
      </c>
    </row>
    <row r="319" spans="1:1" ht="18.75" x14ac:dyDescent="0.3">
      <c r="A319" s="83" t="s">
        <v>282</v>
      </c>
    </row>
    <row r="320" spans="1:1" ht="18.75" x14ac:dyDescent="0.3">
      <c r="A320" s="83" t="s">
        <v>283</v>
      </c>
    </row>
    <row r="321" spans="1:1" ht="18.75" x14ac:dyDescent="0.3">
      <c r="A321" s="83" t="s">
        <v>284</v>
      </c>
    </row>
    <row r="322" spans="1:1" ht="18.75" x14ac:dyDescent="0.3">
      <c r="A322" s="83" t="s">
        <v>285</v>
      </c>
    </row>
    <row r="323" spans="1:1" ht="18.75" x14ac:dyDescent="0.3">
      <c r="A323" s="83" t="s">
        <v>286</v>
      </c>
    </row>
    <row r="324" spans="1:1" ht="18.75" x14ac:dyDescent="0.3">
      <c r="A324" s="83" t="s">
        <v>287</v>
      </c>
    </row>
    <row r="325" spans="1:1" ht="18.75" x14ac:dyDescent="0.3">
      <c r="A325" s="83" t="s">
        <v>288</v>
      </c>
    </row>
    <row r="326" spans="1:1" ht="18.75" x14ac:dyDescent="0.3">
      <c r="A326" s="83" t="s">
        <v>289</v>
      </c>
    </row>
    <row r="327" spans="1:1" ht="18.75" x14ac:dyDescent="0.3">
      <c r="A327" s="83" t="s">
        <v>290</v>
      </c>
    </row>
    <row r="328" spans="1:1" ht="18.75" x14ac:dyDescent="0.3">
      <c r="A328" s="83" t="s">
        <v>291</v>
      </c>
    </row>
    <row r="329" spans="1:1" ht="18.75" x14ac:dyDescent="0.3">
      <c r="A329" s="83" t="s">
        <v>292</v>
      </c>
    </row>
    <row r="330" spans="1:1" ht="18.75" x14ac:dyDescent="0.3">
      <c r="A330" s="83" t="s">
        <v>290</v>
      </c>
    </row>
    <row r="331" spans="1:1" ht="18.75" x14ac:dyDescent="0.3">
      <c r="A331" s="83" t="s">
        <v>293</v>
      </c>
    </row>
    <row r="332" spans="1:1" ht="18.75" x14ac:dyDescent="0.3">
      <c r="A332" s="83" t="s">
        <v>294</v>
      </c>
    </row>
    <row r="333" spans="1:1" ht="18.75" x14ac:dyDescent="0.3">
      <c r="A333" s="83" t="s">
        <v>290</v>
      </c>
    </row>
    <row r="334" spans="1:1" ht="18.75" x14ac:dyDescent="0.3">
      <c r="A334" s="83" t="s">
        <v>295</v>
      </c>
    </row>
    <row r="335" spans="1:1" ht="18.75" x14ac:dyDescent="0.3">
      <c r="A335" s="83" t="s">
        <v>296</v>
      </c>
    </row>
    <row r="336" spans="1:1" ht="18.75" x14ac:dyDescent="0.3">
      <c r="A336" s="83" t="s">
        <v>297</v>
      </c>
    </row>
    <row r="337" spans="1:1" ht="18.75" x14ac:dyDescent="0.3">
      <c r="A337" s="83" t="s">
        <v>298</v>
      </c>
    </row>
    <row r="338" spans="1:1" ht="18.75" x14ac:dyDescent="0.3">
      <c r="A338" s="83" t="s">
        <v>299</v>
      </c>
    </row>
    <row r="339" spans="1:1" ht="18.75" x14ac:dyDescent="0.3">
      <c r="A339" s="83" t="s">
        <v>300</v>
      </c>
    </row>
    <row r="340" spans="1:1" ht="18.75" x14ac:dyDescent="0.3">
      <c r="A340" s="83" t="s">
        <v>301</v>
      </c>
    </row>
    <row r="341" spans="1:1" ht="18.75" x14ac:dyDescent="0.3">
      <c r="A341" s="83" t="s">
        <v>302</v>
      </c>
    </row>
    <row r="342" spans="1:1" ht="18.75" x14ac:dyDescent="0.3">
      <c r="A342" s="83" t="s">
        <v>303</v>
      </c>
    </row>
    <row r="343" spans="1:1" ht="18.75" x14ac:dyDescent="0.3">
      <c r="A343" s="83" t="s">
        <v>304</v>
      </c>
    </row>
    <row r="344" spans="1:1" ht="18.75" x14ac:dyDescent="0.3">
      <c r="A344" s="83" t="s">
        <v>305</v>
      </c>
    </row>
    <row r="345" spans="1:1" ht="15" x14ac:dyDescent="0.25">
      <c r="A345" s="84"/>
    </row>
    <row r="346" spans="1:1" ht="18.75" x14ac:dyDescent="0.3">
      <c r="A346" s="83" t="s">
        <v>306</v>
      </c>
    </row>
    <row r="347" spans="1:1" ht="18.75" x14ac:dyDescent="0.3">
      <c r="A347" s="83" t="s">
        <v>307</v>
      </c>
    </row>
    <row r="348" spans="1:1" ht="18.75" x14ac:dyDescent="0.3">
      <c r="A348" s="83" t="s">
        <v>308</v>
      </c>
    </row>
    <row r="349" spans="1:1" ht="18.75" x14ac:dyDescent="0.3">
      <c r="A349" s="83" t="s">
        <v>297</v>
      </c>
    </row>
    <row r="350" spans="1:1" ht="18.75" x14ac:dyDescent="0.3">
      <c r="A350" s="83" t="s">
        <v>309</v>
      </c>
    </row>
    <row r="351" spans="1:1" ht="18.75" x14ac:dyDescent="0.3">
      <c r="A351" s="83" t="s">
        <v>310</v>
      </c>
    </row>
    <row r="352" spans="1:1" ht="18.75" x14ac:dyDescent="0.3">
      <c r="A352" s="83" t="s">
        <v>311</v>
      </c>
    </row>
    <row r="353" spans="1:1" ht="18.75" x14ac:dyDescent="0.3">
      <c r="A353" s="83" t="s">
        <v>312</v>
      </c>
    </row>
    <row r="354" spans="1:1" ht="18.75" x14ac:dyDescent="0.3">
      <c r="A354" s="83" t="s">
        <v>313</v>
      </c>
    </row>
    <row r="355" spans="1:1" ht="18.75" x14ac:dyDescent="0.3">
      <c r="A355" s="83" t="s">
        <v>314</v>
      </c>
    </row>
    <row r="356" spans="1:1" ht="18.75" x14ac:dyDescent="0.3">
      <c r="A356" s="83" t="s">
        <v>315</v>
      </c>
    </row>
    <row r="357" spans="1:1" ht="18.75" x14ac:dyDescent="0.3">
      <c r="A357" s="83" t="s">
        <v>316</v>
      </c>
    </row>
    <row r="358" spans="1:1" ht="18.75" x14ac:dyDescent="0.3">
      <c r="A358" s="83" t="s">
        <v>317</v>
      </c>
    </row>
    <row r="359" spans="1:1" ht="18.75" x14ac:dyDescent="0.3">
      <c r="A359" s="83" t="s">
        <v>318</v>
      </c>
    </row>
    <row r="360" spans="1:1" ht="18.75" x14ac:dyDescent="0.3">
      <c r="A360" s="83" t="s">
        <v>319</v>
      </c>
    </row>
    <row r="361" spans="1:1" ht="18.75" x14ac:dyDescent="0.3">
      <c r="A361" s="83" t="s">
        <v>320</v>
      </c>
    </row>
    <row r="362" spans="1:1" ht="18.75" x14ac:dyDescent="0.3">
      <c r="A362" s="83" t="s">
        <v>321</v>
      </c>
    </row>
    <row r="363" spans="1:1" ht="18.75" x14ac:dyDescent="0.3">
      <c r="A363" s="83" t="s">
        <v>322</v>
      </c>
    </row>
    <row r="364" spans="1:1" ht="18.75" x14ac:dyDescent="0.3">
      <c r="A364" s="83" t="s">
        <v>323</v>
      </c>
    </row>
    <row r="365" spans="1:1" ht="18.75" x14ac:dyDescent="0.3">
      <c r="A365" s="83" t="s">
        <v>324</v>
      </c>
    </row>
    <row r="366" spans="1:1" ht="18.75" x14ac:dyDescent="0.3">
      <c r="A366" s="83" t="s">
        <v>325</v>
      </c>
    </row>
    <row r="367" spans="1:1" ht="18.75" x14ac:dyDescent="0.3">
      <c r="A367" s="83" t="s">
        <v>326</v>
      </c>
    </row>
    <row r="368" spans="1:1" ht="18.75" x14ac:dyDescent="0.3">
      <c r="A368" s="83" t="s">
        <v>327</v>
      </c>
    </row>
    <row r="369" spans="1:1" ht="18.75" x14ac:dyDescent="0.3">
      <c r="A369" s="83" t="s">
        <v>328</v>
      </c>
    </row>
    <row r="370" spans="1:1" ht="18.75" x14ac:dyDescent="0.3">
      <c r="A370" s="83" t="s">
        <v>329</v>
      </c>
    </row>
    <row r="371" spans="1:1" ht="18.75" x14ac:dyDescent="0.3">
      <c r="A371" s="83" t="s">
        <v>330</v>
      </c>
    </row>
    <row r="372" spans="1:1" ht="18.75" x14ac:dyDescent="0.3">
      <c r="A372" s="83" t="s">
        <v>331</v>
      </c>
    </row>
    <row r="373" spans="1:1" ht="18.75" x14ac:dyDescent="0.3">
      <c r="A373" s="83" t="s">
        <v>332</v>
      </c>
    </row>
    <row r="374" spans="1:1" ht="18.75" x14ac:dyDescent="0.3">
      <c r="A374" s="83" t="s">
        <v>333</v>
      </c>
    </row>
    <row r="375" spans="1:1" ht="18.75" x14ac:dyDescent="0.3">
      <c r="A375" s="83" t="s">
        <v>334</v>
      </c>
    </row>
    <row r="376" spans="1:1" ht="18.75" x14ac:dyDescent="0.3">
      <c r="A376" s="83" t="s">
        <v>335</v>
      </c>
    </row>
    <row r="377" spans="1:1" ht="18.75" x14ac:dyDescent="0.3">
      <c r="A377" s="83" t="s">
        <v>336</v>
      </c>
    </row>
    <row r="378" spans="1:1" ht="18.75" x14ac:dyDescent="0.3">
      <c r="A378" s="83" t="s">
        <v>337</v>
      </c>
    </row>
    <row r="379" spans="1:1" ht="18.75" x14ac:dyDescent="0.3">
      <c r="A379" s="83" t="s">
        <v>338</v>
      </c>
    </row>
    <row r="380" spans="1:1" ht="18.75" x14ac:dyDescent="0.3">
      <c r="A380" s="83" t="s">
        <v>339</v>
      </c>
    </row>
    <row r="381" spans="1:1" ht="18.75" x14ac:dyDescent="0.3">
      <c r="A381" s="83" t="s">
        <v>340</v>
      </c>
    </row>
    <row r="382" spans="1:1" ht="18.75" x14ac:dyDescent="0.3">
      <c r="A382" s="83" t="s">
        <v>341</v>
      </c>
    </row>
    <row r="383" spans="1:1" ht="18.75" x14ac:dyDescent="0.3">
      <c r="A383" s="83" t="s">
        <v>342</v>
      </c>
    </row>
    <row r="384" spans="1:1" ht="18.75" x14ac:dyDescent="0.3">
      <c r="A384" s="83" t="s">
        <v>343</v>
      </c>
    </row>
    <row r="385" spans="1:1" ht="18.75" x14ac:dyDescent="0.3">
      <c r="A385" s="83" t="s">
        <v>344</v>
      </c>
    </row>
    <row r="386" spans="1:1" ht="18.75" x14ac:dyDescent="0.3">
      <c r="A386" s="83" t="s">
        <v>345</v>
      </c>
    </row>
    <row r="387" spans="1:1" ht="18.75" x14ac:dyDescent="0.3">
      <c r="A387" s="83" t="s">
        <v>346</v>
      </c>
    </row>
    <row r="388" spans="1:1" ht="18.75" x14ac:dyDescent="0.3">
      <c r="A388" s="83" t="s">
        <v>347</v>
      </c>
    </row>
    <row r="389" spans="1:1" ht="15" x14ac:dyDescent="0.25">
      <c r="A389" s="84"/>
    </row>
    <row r="390" spans="1:1" ht="18.75" x14ac:dyDescent="0.3">
      <c r="A390" s="83" t="s">
        <v>348</v>
      </c>
    </row>
    <row r="391" spans="1:1" ht="18.75" x14ac:dyDescent="0.3">
      <c r="A391" s="83" t="s">
        <v>349</v>
      </c>
    </row>
    <row r="392" spans="1:1" ht="18.75" x14ac:dyDescent="0.3">
      <c r="A392" s="83" t="s">
        <v>350</v>
      </c>
    </row>
    <row r="393" spans="1:1" ht="18.75" x14ac:dyDescent="0.3">
      <c r="A393" s="83" t="s">
        <v>351</v>
      </c>
    </row>
    <row r="394" spans="1:1" ht="18.75" x14ac:dyDescent="0.3">
      <c r="A394" s="83" t="s">
        <v>352</v>
      </c>
    </row>
    <row r="395" spans="1:1" ht="18.75" x14ac:dyDescent="0.3">
      <c r="A395" s="83" t="s">
        <v>353</v>
      </c>
    </row>
    <row r="396" spans="1:1" ht="18.75" x14ac:dyDescent="0.3">
      <c r="A396" s="83" t="s">
        <v>354</v>
      </c>
    </row>
    <row r="397" spans="1:1" ht="18.75" x14ac:dyDescent="0.3">
      <c r="A397" s="83" t="s">
        <v>355</v>
      </c>
    </row>
    <row r="398" spans="1:1" ht="18.75" x14ac:dyDescent="0.3">
      <c r="A398" s="83" t="s">
        <v>356</v>
      </c>
    </row>
    <row r="399" spans="1:1" ht="18.75" x14ac:dyDescent="0.3">
      <c r="A399" s="83" t="s">
        <v>357</v>
      </c>
    </row>
    <row r="400" spans="1:1" ht="18.75" x14ac:dyDescent="0.3">
      <c r="A400" s="83" t="s">
        <v>358</v>
      </c>
    </row>
    <row r="401" spans="1:1" ht="18.75" x14ac:dyDescent="0.3">
      <c r="A401" s="83" t="s">
        <v>359</v>
      </c>
    </row>
    <row r="402" spans="1:1" ht="18.75" x14ac:dyDescent="0.3">
      <c r="A402" s="83" t="s">
        <v>360</v>
      </c>
    </row>
    <row r="403" spans="1:1" ht="18.75" x14ac:dyDescent="0.3">
      <c r="A403" s="83" t="s">
        <v>361</v>
      </c>
    </row>
    <row r="404" spans="1:1" ht="18.75" x14ac:dyDescent="0.3">
      <c r="A404" s="83" t="s">
        <v>362</v>
      </c>
    </row>
    <row r="405" spans="1:1" ht="18.75" x14ac:dyDescent="0.3">
      <c r="A405" s="83" t="s">
        <v>363</v>
      </c>
    </row>
    <row r="406" spans="1:1" ht="18.75" x14ac:dyDescent="0.3">
      <c r="A406" s="83" t="s">
        <v>364</v>
      </c>
    </row>
    <row r="407" spans="1:1" ht="18.75" x14ac:dyDescent="0.3">
      <c r="A407" s="83" t="s">
        <v>365</v>
      </c>
    </row>
    <row r="408" spans="1:1" ht="18.75" x14ac:dyDescent="0.3">
      <c r="A408" s="83" t="s">
        <v>366</v>
      </c>
    </row>
    <row r="409" spans="1:1" ht="18.75" x14ac:dyDescent="0.3">
      <c r="A409" s="83" t="s">
        <v>367</v>
      </c>
    </row>
    <row r="410" spans="1:1" ht="18.75" x14ac:dyDescent="0.3">
      <c r="A410" s="83" t="s">
        <v>368</v>
      </c>
    </row>
    <row r="411" spans="1:1" ht="18.75" x14ac:dyDescent="0.3">
      <c r="A411" s="83" t="s">
        <v>369</v>
      </c>
    </row>
    <row r="412" spans="1:1" ht="18.75" x14ac:dyDescent="0.3">
      <c r="A412" s="83" t="s">
        <v>370</v>
      </c>
    </row>
    <row r="413" spans="1:1" ht="18.75" x14ac:dyDescent="0.3">
      <c r="A413" s="83" t="s">
        <v>345</v>
      </c>
    </row>
    <row r="414" spans="1:1" ht="18.75" x14ac:dyDescent="0.3">
      <c r="A414" s="83" t="s">
        <v>371</v>
      </c>
    </row>
    <row r="415" spans="1:1" ht="18.75" x14ac:dyDescent="0.3">
      <c r="A415" s="83" t="s">
        <v>372</v>
      </c>
    </row>
    <row r="416" spans="1:1" ht="18.75" x14ac:dyDescent="0.3">
      <c r="A416" s="83" t="s">
        <v>373</v>
      </c>
    </row>
    <row r="417" spans="1:1" ht="18.75" x14ac:dyDescent="0.3">
      <c r="A417" s="83" t="s">
        <v>374</v>
      </c>
    </row>
    <row r="418" spans="1:1" ht="18.75" x14ac:dyDescent="0.3">
      <c r="A418" s="83" t="s">
        <v>375</v>
      </c>
    </row>
    <row r="419" spans="1:1" ht="18.75" x14ac:dyDescent="0.3">
      <c r="A419" s="83" t="s">
        <v>376</v>
      </c>
    </row>
    <row r="420" spans="1:1" ht="18.75" x14ac:dyDescent="0.3">
      <c r="A420" s="83" t="s">
        <v>377</v>
      </c>
    </row>
    <row r="421" spans="1:1" ht="18.75" x14ac:dyDescent="0.3">
      <c r="A421" s="83" t="s">
        <v>378</v>
      </c>
    </row>
    <row r="422" spans="1:1" ht="18.75" x14ac:dyDescent="0.3">
      <c r="A422" s="83" t="s">
        <v>379</v>
      </c>
    </row>
    <row r="423" spans="1:1" ht="18.75" x14ac:dyDescent="0.3">
      <c r="A423" s="83" t="s">
        <v>380</v>
      </c>
    </row>
    <row r="424" spans="1:1" ht="18.75" x14ac:dyDescent="0.3">
      <c r="A424" s="83" t="s">
        <v>381</v>
      </c>
    </row>
    <row r="425" spans="1:1" ht="18.75" x14ac:dyDescent="0.3">
      <c r="A425" s="83" t="s">
        <v>382</v>
      </c>
    </row>
    <row r="426" spans="1:1" ht="18.75" x14ac:dyDescent="0.3">
      <c r="A426" s="83" t="s">
        <v>383</v>
      </c>
    </row>
    <row r="427" spans="1:1" ht="18.75" x14ac:dyDescent="0.3">
      <c r="A427" s="83" t="s">
        <v>384</v>
      </c>
    </row>
    <row r="428" spans="1:1" ht="18.75" x14ac:dyDescent="0.3">
      <c r="A428" s="83" t="s">
        <v>385</v>
      </c>
    </row>
    <row r="429" spans="1:1" ht="18.75" x14ac:dyDescent="0.3">
      <c r="A429" s="83" t="s">
        <v>386</v>
      </c>
    </row>
    <row r="430" spans="1:1" ht="18.75" x14ac:dyDescent="0.3">
      <c r="A430" s="83" t="s">
        <v>387</v>
      </c>
    </row>
    <row r="431" spans="1:1" ht="18.75" x14ac:dyDescent="0.3">
      <c r="A431" s="83" t="s">
        <v>388</v>
      </c>
    </row>
    <row r="432" spans="1:1" ht="18.75" x14ac:dyDescent="0.3">
      <c r="A432" s="83" t="s">
        <v>389</v>
      </c>
    </row>
    <row r="433" spans="1:1" ht="18.75" x14ac:dyDescent="0.3">
      <c r="A433" s="83" t="s">
        <v>390</v>
      </c>
    </row>
    <row r="434" spans="1:1" ht="18.75" x14ac:dyDescent="0.3">
      <c r="A434" s="83" t="s">
        <v>391</v>
      </c>
    </row>
    <row r="435" spans="1:1" ht="15" x14ac:dyDescent="0.25">
      <c r="A435" s="84"/>
    </row>
    <row r="436" spans="1:1" ht="18.75" x14ac:dyDescent="0.3">
      <c r="A436" s="83" t="s">
        <v>392</v>
      </c>
    </row>
    <row r="437" spans="1:1" ht="18.75" x14ac:dyDescent="0.3">
      <c r="A437" s="83" t="s">
        <v>393</v>
      </c>
    </row>
    <row r="438" spans="1:1" ht="18.75" x14ac:dyDescent="0.3">
      <c r="A438" s="83" t="s">
        <v>394</v>
      </c>
    </row>
    <row r="439" spans="1:1" ht="18.75" x14ac:dyDescent="0.3">
      <c r="A439" s="83" t="s">
        <v>395</v>
      </c>
    </row>
    <row r="440" spans="1:1" ht="18.75" x14ac:dyDescent="0.3">
      <c r="A440" s="83" t="s">
        <v>396</v>
      </c>
    </row>
    <row r="441" spans="1:1" ht="18.75" x14ac:dyDescent="0.3">
      <c r="A441" s="83" t="s">
        <v>397</v>
      </c>
    </row>
    <row r="442" spans="1:1" ht="18.75" x14ac:dyDescent="0.3">
      <c r="A442" s="83" t="s">
        <v>398</v>
      </c>
    </row>
    <row r="443" spans="1:1" ht="18.75" x14ac:dyDescent="0.3">
      <c r="A443" s="83" t="s">
        <v>399</v>
      </c>
    </row>
    <row r="444" spans="1:1" ht="18.75" x14ac:dyDescent="0.3">
      <c r="A444" s="83" t="s">
        <v>400</v>
      </c>
    </row>
    <row r="445" spans="1:1" ht="18.75" x14ac:dyDescent="0.3">
      <c r="A445" s="83" t="s">
        <v>401</v>
      </c>
    </row>
    <row r="446" spans="1:1" ht="18.75" x14ac:dyDescent="0.3">
      <c r="A446" s="83" t="s">
        <v>402</v>
      </c>
    </row>
    <row r="447" spans="1:1" ht="18.75" x14ac:dyDescent="0.3">
      <c r="A447" s="83" t="s">
        <v>403</v>
      </c>
    </row>
    <row r="448" spans="1:1" ht="18.75" x14ac:dyDescent="0.3">
      <c r="A448" s="83" t="s">
        <v>404</v>
      </c>
    </row>
    <row r="449" spans="1:1" ht="18.75" x14ac:dyDescent="0.3">
      <c r="A449" s="83" t="s">
        <v>405</v>
      </c>
    </row>
    <row r="450" spans="1:1" ht="18.75" x14ac:dyDescent="0.3">
      <c r="A450" s="83" t="s">
        <v>283</v>
      </c>
    </row>
    <row r="451" spans="1:1" ht="18.75" x14ac:dyDescent="0.3">
      <c r="A451" s="83" t="s">
        <v>290</v>
      </c>
    </row>
    <row r="452" spans="1:1" ht="18.75" x14ac:dyDescent="0.3">
      <c r="A452" s="83" t="s">
        <v>406</v>
      </c>
    </row>
    <row r="453" spans="1:1" ht="18.75" x14ac:dyDescent="0.3">
      <c r="A453" s="83" t="s">
        <v>407</v>
      </c>
    </row>
    <row r="454" spans="1:1" ht="18.75" x14ac:dyDescent="0.3">
      <c r="A454" s="83" t="s">
        <v>408</v>
      </c>
    </row>
    <row r="455" spans="1:1" ht="18.75" x14ac:dyDescent="0.3">
      <c r="A455" s="83" t="s">
        <v>409</v>
      </c>
    </row>
    <row r="456" spans="1:1" ht="18.75" x14ac:dyDescent="0.3">
      <c r="A456" s="83" t="s">
        <v>410</v>
      </c>
    </row>
    <row r="457" spans="1:1" ht="18.75" x14ac:dyDescent="0.3">
      <c r="A457" s="83" t="s">
        <v>411</v>
      </c>
    </row>
    <row r="458" spans="1:1" ht="18.75" x14ac:dyDescent="0.3">
      <c r="A458" s="83" t="s">
        <v>412</v>
      </c>
    </row>
    <row r="459" spans="1:1" ht="18.75" x14ac:dyDescent="0.3">
      <c r="A459" s="83" t="s">
        <v>413</v>
      </c>
    </row>
    <row r="460" spans="1:1" ht="18.75" x14ac:dyDescent="0.3">
      <c r="A460" s="83" t="s">
        <v>330</v>
      </c>
    </row>
    <row r="461" spans="1:1" ht="18.75" x14ac:dyDescent="0.3">
      <c r="A461" s="83" t="s">
        <v>414</v>
      </c>
    </row>
    <row r="462" spans="1:1" ht="18.75" x14ac:dyDescent="0.3">
      <c r="A462" s="83" t="s">
        <v>415</v>
      </c>
    </row>
    <row r="463" spans="1:1" ht="18.75" x14ac:dyDescent="0.3">
      <c r="A463" s="83" t="s">
        <v>416</v>
      </c>
    </row>
    <row r="464" spans="1:1" ht="18.75" x14ac:dyDescent="0.3">
      <c r="A464" s="83" t="s">
        <v>417</v>
      </c>
    </row>
    <row r="465" spans="1:1" ht="18.75" x14ac:dyDescent="0.3">
      <c r="A465" s="83" t="s">
        <v>418</v>
      </c>
    </row>
    <row r="466" spans="1:1" ht="18.75" x14ac:dyDescent="0.3">
      <c r="A466" s="83" t="s">
        <v>419</v>
      </c>
    </row>
    <row r="467" spans="1:1" ht="18.75" x14ac:dyDescent="0.3">
      <c r="A467" s="83" t="s">
        <v>420</v>
      </c>
    </row>
    <row r="468" spans="1:1" ht="18.75" x14ac:dyDescent="0.3">
      <c r="A468" s="83" t="s">
        <v>421</v>
      </c>
    </row>
    <row r="469" spans="1:1" ht="18.75" x14ac:dyDescent="0.3">
      <c r="A469" s="83" t="s">
        <v>422</v>
      </c>
    </row>
    <row r="470" spans="1:1" ht="18.75" x14ac:dyDescent="0.3">
      <c r="A470" s="83" t="s">
        <v>423</v>
      </c>
    </row>
    <row r="471" spans="1:1" ht="18.75" x14ac:dyDescent="0.3">
      <c r="A471" s="83" t="s">
        <v>424</v>
      </c>
    </row>
    <row r="472" spans="1:1" ht="18.75" x14ac:dyDescent="0.3">
      <c r="A472" s="83" t="s">
        <v>425</v>
      </c>
    </row>
    <row r="473" spans="1:1" ht="18.75" x14ac:dyDescent="0.3">
      <c r="A473" s="83" t="s">
        <v>426</v>
      </c>
    </row>
    <row r="474" spans="1:1" ht="18.75" x14ac:dyDescent="0.3">
      <c r="A474" s="83" t="s">
        <v>427</v>
      </c>
    </row>
    <row r="475" spans="1:1" ht="15" x14ac:dyDescent="0.25">
      <c r="A475" s="84"/>
    </row>
    <row r="476" spans="1:1" ht="18.75" x14ac:dyDescent="0.3">
      <c r="A476" s="83" t="s">
        <v>428</v>
      </c>
    </row>
    <row r="477" spans="1:1" ht="18.75" x14ac:dyDescent="0.3">
      <c r="A477" s="83" t="s">
        <v>429</v>
      </c>
    </row>
    <row r="478" spans="1:1" ht="18.75" x14ac:dyDescent="0.3">
      <c r="A478" s="83" t="s">
        <v>430</v>
      </c>
    </row>
    <row r="479" spans="1:1" ht="18.75" x14ac:dyDescent="0.3">
      <c r="A479" s="83" t="s">
        <v>431</v>
      </c>
    </row>
    <row r="480" spans="1:1" ht="18.75" x14ac:dyDescent="0.3">
      <c r="A480" s="83" t="s">
        <v>432</v>
      </c>
    </row>
    <row r="481" spans="1:1" ht="18.75" x14ac:dyDescent="0.3">
      <c r="A481" s="83" t="s">
        <v>433</v>
      </c>
    </row>
    <row r="482" spans="1:1" ht="18.75" x14ac:dyDescent="0.3">
      <c r="A482" s="83" t="s">
        <v>434</v>
      </c>
    </row>
    <row r="483" spans="1:1" ht="18.75" x14ac:dyDescent="0.3">
      <c r="A483" s="83" t="s">
        <v>435</v>
      </c>
    </row>
    <row r="484" spans="1:1" ht="18.75" x14ac:dyDescent="0.3">
      <c r="A484" s="83" t="s">
        <v>436</v>
      </c>
    </row>
    <row r="485" spans="1:1" ht="18.75" x14ac:dyDescent="0.3">
      <c r="A485" s="83" t="s">
        <v>437</v>
      </c>
    </row>
    <row r="486" spans="1:1" ht="18.75" x14ac:dyDescent="0.3">
      <c r="A486" s="83" t="s">
        <v>438</v>
      </c>
    </row>
    <row r="487" spans="1:1" ht="18.75" x14ac:dyDescent="0.3">
      <c r="A487" s="83" t="s">
        <v>439</v>
      </c>
    </row>
    <row r="488" spans="1:1" ht="18.75" x14ac:dyDescent="0.3">
      <c r="A488" s="83" t="s">
        <v>440</v>
      </c>
    </row>
    <row r="489" spans="1:1" ht="18.75" x14ac:dyDescent="0.3">
      <c r="A489" s="83" t="s">
        <v>441</v>
      </c>
    </row>
    <row r="490" spans="1:1" ht="18.75" x14ac:dyDescent="0.3">
      <c r="A490" s="83" t="s">
        <v>442</v>
      </c>
    </row>
    <row r="491" spans="1:1" ht="18.75" x14ac:dyDescent="0.3">
      <c r="A491" s="83" t="s">
        <v>443</v>
      </c>
    </row>
    <row r="492" spans="1:1" ht="18.75" x14ac:dyDescent="0.3">
      <c r="A492" s="83" t="s">
        <v>444</v>
      </c>
    </row>
    <row r="493" spans="1:1" ht="18.75" x14ac:dyDescent="0.3">
      <c r="A493" s="83" t="s">
        <v>445</v>
      </c>
    </row>
    <row r="494" spans="1:1" ht="18.75" x14ac:dyDescent="0.3">
      <c r="A494" s="83" t="s">
        <v>446</v>
      </c>
    </row>
    <row r="495" spans="1:1" ht="18.75" x14ac:dyDescent="0.3">
      <c r="A495" s="83" t="s">
        <v>447</v>
      </c>
    </row>
    <row r="496" spans="1:1" ht="18.75" x14ac:dyDescent="0.3">
      <c r="A496" s="83" t="s">
        <v>448</v>
      </c>
    </row>
    <row r="497" spans="1:1" ht="18.75" x14ac:dyDescent="0.3">
      <c r="A497" s="83" t="s">
        <v>449</v>
      </c>
    </row>
    <row r="498" spans="1:1" ht="18.75" x14ac:dyDescent="0.3">
      <c r="A498" s="83" t="s">
        <v>450</v>
      </c>
    </row>
    <row r="499" spans="1:1" ht="18.75" x14ac:dyDescent="0.3">
      <c r="A499" s="83" t="s">
        <v>451</v>
      </c>
    </row>
    <row r="500" spans="1:1" ht="18.75" x14ac:dyDescent="0.3">
      <c r="A500" s="83" t="s">
        <v>444</v>
      </c>
    </row>
    <row r="501" spans="1:1" ht="18.75" x14ac:dyDescent="0.3">
      <c r="A501" s="83" t="s">
        <v>452</v>
      </c>
    </row>
    <row r="502" spans="1:1" ht="18.75" x14ac:dyDescent="0.3">
      <c r="A502" s="83" t="s">
        <v>453</v>
      </c>
    </row>
    <row r="503" spans="1:1" ht="18.75" x14ac:dyDescent="0.3">
      <c r="A503" s="83" t="s">
        <v>454</v>
      </c>
    </row>
    <row r="504" spans="1:1" ht="18.75" x14ac:dyDescent="0.3">
      <c r="A504" s="83" t="s">
        <v>455</v>
      </c>
    </row>
    <row r="505" spans="1:1" ht="18.75" x14ac:dyDescent="0.3">
      <c r="A505" s="83" t="s">
        <v>456</v>
      </c>
    </row>
    <row r="506" spans="1:1" ht="18.75" x14ac:dyDescent="0.3">
      <c r="A506" s="83" t="s">
        <v>457</v>
      </c>
    </row>
    <row r="507" spans="1:1" ht="18.75" x14ac:dyDescent="0.3">
      <c r="A507" s="83" t="s">
        <v>458</v>
      </c>
    </row>
    <row r="508" spans="1:1" ht="18.75" x14ac:dyDescent="0.3">
      <c r="A508" s="83" t="s">
        <v>459</v>
      </c>
    </row>
    <row r="509" spans="1:1" ht="18.75" x14ac:dyDescent="0.3">
      <c r="A509" s="83" t="s">
        <v>460</v>
      </c>
    </row>
    <row r="510" spans="1:1" ht="18.75" x14ac:dyDescent="0.3">
      <c r="A510" s="83" t="s">
        <v>461</v>
      </c>
    </row>
    <row r="511" spans="1:1" ht="18.75" x14ac:dyDescent="0.3">
      <c r="A511" s="83" t="s">
        <v>462</v>
      </c>
    </row>
    <row r="512" spans="1:1" ht="18.75" x14ac:dyDescent="0.3">
      <c r="A512" s="83" t="s">
        <v>463</v>
      </c>
    </row>
    <row r="513" spans="1:1" ht="18.75" x14ac:dyDescent="0.3">
      <c r="A513" s="83" t="s">
        <v>464</v>
      </c>
    </row>
    <row r="514" spans="1:1" ht="18.75" x14ac:dyDescent="0.3">
      <c r="A514" s="83" t="s">
        <v>465</v>
      </c>
    </row>
    <row r="515" spans="1:1" ht="18.75" x14ac:dyDescent="0.3">
      <c r="A515" s="83" t="s">
        <v>466</v>
      </c>
    </row>
    <row r="516" spans="1:1" ht="18.75" x14ac:dyDescent="0.3">
      <c r="A516" s="83" t="s">
        <v>467</v>
      </c>
    </row>
    <row r="517" spans="1:1" ht="18.75" x14ac:dyDescent="0.3">
      <c r="A517" s="83" t="s">
        <v>458</v>
      </c>
    </row>
    <row r="518" spans="1:1" ht="15" x14ac:dyDescent="0.25">
      <c r="A518" s="84"/>
    </row>
    <row r="519" spans="1:1" ht="18.75" x14ac:dyDescent="0.3">
      <c r="A519" s="83" t="s">
        <v>468</v>
      </c>
    </row>
    <row r="520" spans="1:1" ht="18.75" x14ac:dyDescent="0.3">
      <c r="A520" s="83" t="s">
        <v>469</v>
      </c>
    </row>
    <row r="521" spans="1:1" ht="18.75" x14ac:dyDescent="0.3">
      <c r="A521" s="83" t="s">
        <v>470</v>
      </c>
    </row>
    <row r="522" spans="1:1" ht="18.75" x14ac:dyDescent="0.3">
      <c r="A522" s="83" t="s">
        <v>471</v>
      </c>
    </row>
    <row r="523" spans="1:1" ht="18.75" x14ac:dyDescent="0.3">
      <c r="A523" s="83" t="s">
        <v>472</v>
      </c>
    </row>
    <row r="524" spans="1:1" ht="18.75" x14ac:dyDescent="0.3">
      <c r="A524" s="83" t="s">
        <v>473</v>
      </c>
    </row>
    <row r="525" spans="1:1" ht="18.75" x14ac:dyDescent="0.3">
      <c r="A525" s="83" t="s">
        <v>474</v>
      </c>
    </row>
    <row r="526" spans="1:1" x14ac:dyDescent="0.25">
      <c r="A526" s="82" t="s">
        <v>475</v>
      </c>
    </row>
    <row r="527" spans="1:1" x14ac:dyDescent="0.25">
      <c r="A527" s="82" t="s">
        <v>476</v>
      </c>
    </row>
    <row r="528" spans="1:1" x14ac:dyDescent="0.25">
      <c r="A528" s="82" t="s">
        <v>477</v>
      </c>
    </row>
    <row r="529" spans="1:1" x14ac:dyDescent="0.25">
      <c r="A529" s="82" t="s">
        <v>478</v>
      </c>
    </row>
    <row r="530" spans="1:1" x14ac:dyDescent="0.25">
      <c r="A530" s="82" t="s">
        <v>479</v>
      </c>
    </row>
    <row r="531" spans="1:1" x14ac:dyDescent="0.25">
      <c r="A531" s="82" t="s">
        <v>480</v>
      </c>
    </row>
    <row r="532" spans="1:1" x14ac:dyDescent="0.25">
      <c r="A532" s="82" t="s">
        <v>481</v>
      </c>
    </row>
    <row r="533" spans="1:1" x14ac:dyDescent="0.25">
      <c r="A533" s="82" t="s">
        <v>482</v>
      </c>
    </row>
    <row r="534" spans="1:1" x14ac:dyDescent="0.25">
      <c r="A534" s="82" t="s">
        <v>483</v>
      </c>
    </row>
    <row r="535" spans="1:1" x14ac:dyDescent="0.25">
      <c r="A535" s="82" t="s">
        <v>484</v>
      </c>
    </row>
    <row r="536" spans="1:1" x14ac:dyDescent="0.25">
      <c r="A536" s="82" t="s">
        <v>485</v>
      </c>
    </row>
    <row r="537" spans="1:1" x14ac:dyDescent="0.25">
      <c r="A537" s="82" t="s">
        <v>486</v>
      </c>
    </row>
    <row r="538" spans="1:1" x14ac:dyDescent="0.25">
      <c r="A538" s="82" t="s">
        <v>487</v>
      </c>
    </row>
    <row r="539" spans="1:1" x14ac:dyDescent="0.25">
      <c r="A539" s="82" t="s">
        <v>488</v>
      </c>
    </row>
    <row r="540" spans="1:1" x14ac:dyDescent="0.25">
      <c r="A540" s="82" t="s">
        <v>489</v>
      </c>
    </row>
    <row r="541" spans="1:1" x14ac:dyDescent="0.25">
      <c r="A541" s="82" t="s">
        <v>490</v>
      </c>
    </row>
    <row r="542" spans="1:1" x14ac:dyDescent="0.25">
      <c r="A542" s="82" t="s">
        <v>481</v>
      </c>
    </row>
    <row r="543" spans="1:1" x14ac:dyDescent="0.25">
      <c r="A543" s="82" t="s">
        <v>482</v>
      </c>
    </row>
    <row r="544" spans="1:1" x14ac:dyDescent="0.25">
      <c r="A544" s="82" t="s">
        <v>491</v>
      </c>
    </row>
    <row r="545" spans="1:1" x14ac:dyDescent="0.25">
      <c r="A545" s="82" t="s">
        <v>492</v>
      </c>
    </row>
    <row r="546" spans="1:1" x14ac:dyDescent="0.25">
      <c r="A546" s="82" t="s">
        <v>493</v>
      </c>
    </row>
    <row r="547" spans="1:1" x14ac:dyDescent="0.25">
      <c r="A547" s="82" t="s">
        <v>494</v>
      </c>
    </row>
    <row r="548" spans="1:1" x14ac:dyDescent="0.25">
      <c r="A548" s="82" t="s">
        <v>488</v>
      </c>
    </row>
    <row r="549" spans="1:1" x14ac:dyDescent="0.25">
      <c r="A549" s="82" t="s">
        <v>495</v>
      </c>
    </row>
    <row r="550" spans="1:1" x14ac:dyDescent="0.25">
      <c r="A550" s="82" t="s">
        <v>496</v>
      </c>
    </row>
    <row r="551" spans="1:1" x14ac:dyDescent="0.25">
      <c r="A551" s="82" t="s">
        <v>497</v>
      </c>
    </row>
    <row r="552" spans="1:1" x14ac:dyDescent="0.25">
      <c r="A552" s="82" t="s">
        <v>498</v>
      </c>
    </row>
    <row r="553" spans="1:1" x14ac:dyDescent="0.25">
      <c r="A553" s="82" t="s">
        <v>499</v>
      </c>
    </row>
    <row r="554" spans="1:1" x14ac:dyDescent="0.25">
      <c r="A554" s="82" t="s">
        <v>500</v>
      </c>
    </row>
    <row r="555" spans="1:1" x14ac:dyDescent="0.25">
      <c r="A555" s="82" t="s">
        <v>501</v>
      </c>
    </row>
    <row r="556" spans="1:1" x14ac:dyDescent="0.25">
      <c r="A556" s="82" t="s">
        <v>502</v>
      </c>
    </row>
    <row r="557" spans="1:1" x14ac:dyDescent="0.25">
      <c r="A557" s="82" t="s">
        <v>490</v>
      </c>
    </row>
    <row r="561" spans="1:1" ht="18.75" x14ac:dyDescent="0.3">
      <c r="A561" s="81" t="s">
        <v>268</v>
      </c>
    </row>
    <row r="562" spans="1:1" ht="18.75" x14ac:dyDescent="0.3">
      <c r="A562" s="81" t="s">
        <v>269</v>
      </c>
    </row>
    <row r="563" spans="1:1" ht="18.75" x14ac:dyDescent="0.3">
      <c r="A563" s="81" t="s">
        <v>270</v>
      </c>
    </row>
    <row r="564" spans="1:1" x14ac:dyDescent="0.25">
      <c r="A564" s="82" t="s">
        <v>640</v>
      </c>
    </row>
    <row r="565" spans="1:1" x14ac:dyDescent="0.25">
      <c r="A565" s="82" t="s">
        <v>641</v>
      </c>
    </row>
    <row r="566" spans="1:1" x14ac:dyDescent="0.25">
      <c r="A566" s="82" t="s">
        <v>642</v>
      </c>
    </row>
    <row r="567" spans="1:1" x14ac:dyDescent="0.25">
      <c r="A567" s="82" t="s">
        <v>643</v>
      </c>
    </row>
    <row r="568" spans="1:1" x14ac:dyDescent="0.25">
      <c r="A568" s="82" t="s">
        <v>644</v>
      </c>
    </row>
    <row r="569" spans="1:1" x14ac:dyDescent="0.25">
      <c r="A569" s="82" t="s">
        <v>645</v>
      </c>
    </row>
    <row r="570" spans="1:1" ht="18.75" x14ac:dyDescent="0.3">
      <c r="A570" s="83" t="s">
        <v>646</v>
      </c>
    </row>
    <row r="571" spans="1:1" ht="18.75" x14ac:dyDescent="0.3">
      <c r="A571" s="83" t="s">
        <v>647</v>
      </c>
    </row>
    <row r="572" spans="1:1" ht="18.75" x14ac:dyDescent="0.3">
      <c r="A572" s="83" t="s">
        <v>648</v>
      </c>
    </row>
    <row r="573" spans="1:1" ht="18.75" x14ac:dyDescent="0.3">
      <c r="A573" s="83" t="s">
        <v>649</v>
      </c>
    </row>
    <row r="574" spans="1:1" ht="18.75" x14ac:dyDescent="0.3">
      <c r="A574" s="83" t="s">
        <v>297</v>
      </c>
    </row>
    <row r="575" spans="1:1" ht="18.75" x14ac:dyDescent="0.3">
      <c r="A575" s="83" t="s">
        <v>251</v>
      </c>
    </row>
    <row r="576" spans="1:1" ht="18.75" x14ac:dyDescent="0.3">
      <c r="A576" s="83" t="s">
        <v>279</v>
      </c>
    </row>
    <row r="577" spans="1:1" ht="18.75" x14ac:dyDescent="0.3">
      <c r="A577" s="83" t="s">
        <v>297</v>
      </c>
    </row>
    <row r="578" spans="1:1" ht="18.75" x14ac:dyDescent="0.3">
      <c r="A578" s="83" t="s">
        <v>281</v>
      </c>
    </row>
    <row r="579" spans="1:1" ht="18.75" x14ac:dyDescent="0.3">
      <c r="A579" s="83" t="s">
        <v>282</v>
      </c>
    </row>
    <row r="580" spans="1:1" ht="18.75" x14ac:dyDescent="0.3">
      <c r="A580" s="83" t="s">
        <v>283</v>
      </c>
    </row>
    <row r="581" spans="1:1" ht="18.75" x14ac:dyDescent="0.3">
      <c r="A581" s="83" t="s">
        <v>285</v>
      </c>
    </row>
    <row r="582" spans="1:1" ht="18.75" x14ac:dyDescent="0.3">
      <c r="A582" s="83" t="s">
        <v>284</v>
      </c>
    </row>
    <row r="583" spans="1:1" ht="18.75" x14ac:dyDescent="0.3">
      <c r="A583" s="83" t="s">
        <v>286</v>
      </c>
    </row>
    <row r="584" spans="1:1" ht="18.75" x14ac:dyDescent="0.3">
      <c r="A584" s="83" t="s">
        <v>287</v>
      </c>
    </row>
    <row r="585" spans="1:1" ht="18.75" x14ac:dyDescent="0.3">
      <c r="A585" s="83" t="s">
        <v>513</v>
      </c>
    </row>
    <row r="586" spans="1:1" ht="18.75" x14ac:dyDescent="0.3">
      <c r="A586" s="83" t="s">
        <v>650</v>
      </c>
    </row>
    <row r="587" spans="1:1" ht="18.75" x14ac:dyDescent="0.3">
      <c r="A587" s="83" t="s">
        <v>651</v>
      </c>
    </row>
    <row r="588" spans="1:1" ht="18.75" x14ac:dyDescent="0.3">
      <c r="A588" s="83" t="s">
        <v>650</v>
      </c>
    </row>
    <row r="589" spans="1:1" ht="18.75" x14ac:dyDescent="0.3">
      <c r="A589" s="83" t="s">
        <v>515</v>
      </c>
    </row>
    <row r="590" spans="1:1" ht="18.75" x14ac:dyDescent="0.3">
      <c r="A590" s="83" t="s">
        <v>650</v>
      </c>
    </row>
    <row r="591" spans="1:1" ht="18.75" x14ac:dyDescent="0.3">
      <c r="A591" s="83" t="s">
        <v>652</v>
      </c>
    </row>
    <row r="592" spans="1:1" ht="18.75" x14ac:dyDescent="0.3">
      <c r="A592" s="83" t="s">
        <v>653</v>
      </c>
    </row>
    <row r="593" spans="1:1" ht="18.75" x14ac:dyDescent="0.3">
      <c r="A593" s="83" t="s">
        <v>654</v>
      </c>
    </row>
    <row r="594" spans="1:1" ht="18.75" x14ac:dyDescent="0.3">
      <c r="A594" s="83" t="s">
        <v>655</v>
      </c>
    </row>
    <row r="595" spans="1:1" ht="18.75" x14ac:dyDescent="0.3">
      <c r="A595" s="83" t="s">
        <v>656</v>
      </c>
    </row>
    <row r="596" spans="1:1" ht="18.75" x14ac:dyDescent="0.3">
      <c r="A596" s="83" t="s">
        <v>299</v>
      </c>
    </row>
    <row r="597" spans="1:1" ht="18.75" x14ac:dyDescent="0.3">
      <c r="A597" s="83" t="s">
        <v>300</v>
      </c>
    </row>
    <row r="598" spans="1:1" ht="18.75" x14ac:dyDescent="0.3">
      <c r="A598" s="83" t="s">
        <v>301</v>
      </c>
    </row>
    <row r="599" spans="1:1" ht="18.75" x14ac:dyDescent="0.3">
      <c r="A599" s="83" t="s">
        <v>302</v>
      </c>
    </row>
    <row r="600" spans="1:1" ht="18.75" x14ac:dyDescent="0.3">
      <c r="A600" s="83" t="s">
        <v>303</v>
      </c>
    </row>
    <row r="601" spans="1:1" ht="18.75" x14ac:dyDescent="0.3">
      <c r="A601" s="83" t="s">
        <v>304</v>
      </c>
    </row>
    <row r="602" spans="1:1" ht="15" x14ac:dyDescent="0.25">
      <c r="A602" s="84"/>
    </row>
    <row r="603" spans="1:1" ht="18.75" x14ac:dyDescent="0.3">
      <c r="A603" s="83" t="s">
        <v>305</v>
      </c>
    </row>
    <row r="604" spans="1:1" ht="18.75" x14ac:dyDescent="0.3">
      <c r="A604" s="83" t="s">
        <v>306</v>
      </c>
    </row>
    <row r="605" spans="1:1" ht="18.75" x14ac:dyDescent="0.3">
      <c r="A605" s="83" t="s">
        <v>307</v>
      </c>
    </row>
    <row r="606" spans="1:1" ht="18.75" x14ac:dyDescent="0.3">
      <c r="A606" s="83" t="s">
        <v>308</v>
      </c>
    </row>
    <row r="607" spans="1:1" ht="18.75" x14ac:dyDescent="0.3">
      <c r="A607" s="83" t="s">
        <v>284</v>
      </c>
    </row>
    <row r="608" spans="1:1" ht="18.75" x14ac:dyDescent="0.3">
      <c r="A608" s="83" t="s">
        <v>309</v>
      </c>
    </row>
    <row r="609" spans="1:1" ht="18.75" x14ac:dyDescent="0.3">
      <c r="A609" s="83" t="s">
        <v>310</v>
      </c>
    </row>
    <row r="610" spans="1:1" ht="18.75" x14ac:dyDescent="0.3">
      <c r="A610" s="83" t="s">
        <v>311</v>
      </c>
    </row>
    <row r="611" spans="1:1" ht="18.75" x14ac:dyDescent="0.3">
      <c r="A611" s="83" t="s">
        <v>312</v>
      </c>
    </row>
    <row r="612" spans="1:1" ht="18.75" x14ac:dyDescent="0.3">
      <c r="A612" s="83" t="s">
        <v>313</v>
      </c>
    </row>
    <row r="613" spans="1:1" ht="18.75" x14ac:dyDescent="0.3">
      <c r="A613" s="83" t="s">
        <v>314</v>
      </c>
    </row>
    <row r="614" spans="1:1" ht="18.75" x14ac:dyDescent="0.3">
      <c r="A614" s="83" t="s">
        <v>315</v>
      </c>
    </row>
    <row r="615" spans="1:1" ht="18.75" x14ac:dyDescent="0.3">
      <c r="A615" s="83" t="s">
        <v>316</v>
      </c>
    </row>
    <row r="616" spans="1:1" ht="18.75" x14ac:dyDescent="0.3">
      <c r="A616" s="83" t="s">
        <v>317</v>
      </c>
    </row>
    <row r="617" spans="1:1" ht="18.75" x14ac:dyDescent="0.3">
      <c r="A617" s="83" t="s">
        <v>318</v>
      </c>
    </row>
    <row r="618" spans="1:1" ht="18.75" x14ac:dyDescent="0.3">
      <c r="A618" s="83" t="s">
        <v>319</v>
      </c>
    </row>
    <row r="619" spans="1:1" ht="18.75" x14ac:dyDescent="0.3">
      <c r="A619" s="83" t="s">
        <v>320</v>
      </c>
    </row>
    <row r="620" spans="1:1" ht="18.75" x14ac:dyDescent="0.3">
      <c r="A620" s="83" t="s">
        <v>321</v>
      </c>
    </row>
    <row r="621" spans="1:1" ht="18.75" x14ac:dyDescent="0.3">
      <c r="A621" s="83" t="s">
        <v>322</v>
      </c>
    </row>
    <row r="622" spans="1:1" ht="18.75" x14ac:dyDescent="0.3">
      <c r="A622" s="83" t="s">
        <v>323</v>
      </c>
    </row>
    <row r="623" spans="1:1" ht="18.75" x14ac:dyDescent="0.3">
      <c r="A623" s="83" t="s">
        <v>324</v>
      </c>
    </row>
    <row r="624" spans="1:1" ht="18.75" x14ac:dyDescent="0.3">
      <c r="A624" s="83" t="s">
        <v>325</v>
      </c>
    </row>
    <row r="625" spans="1:1" ht="18.75" x14ac:dyDescent="0.3">
      <c r="A625" s="83" t="s">
        <v>326</v>
      </c>
    </row>
    <row r="626" spans="1:1" ht="18.75" x14ac:dyDescent="0.3">
      <c r="A626" s="83" t="s">
        <v>278</v>
      </c>
    </row>
    <row r="627" spans="1:1" ht="18.75" x14ac:dyDescent="0.3">
      <c r="A627" s="83" t="s">
        <v>328</v>
      </c>
    </row>
    <row r="628" spans="1:1" ht="18.75" x14ac:dyDescent="0.3">
      <c r="A628" s="83" t="s">
        <v>329</v>
      </c>
    </row>
    <row r="629" spans="1:1" ht="18.75" x14ac:dyDescent="0.3">
      <c r="A629" s="83" t="s">
        <v>330</v>
      </c>
    </row>
    <row r="630" spans="1:1" ht="18.75" x14ac:dyDescent="0.3">
      <c r="A630" s="83" t="s">
        <v>331</v>
      </c>
    </row>
    <row r="631" spans="1:1" ht="18.75" x14ac:dyDescent="0.3">
      <c r="A631" s="83" t="s">
        <v>332</v>
      </c>
    </row>
    <row r="632" spans="1:1" ht="18.75" x14ac:dyDescent="0.3">
      <c r="A632" s="83" t="s">
        <v>333</v>
      </c>
    </row>
    <row r="633" spans="1:1" ht="18.75" x14ac:dyDescent="0.3">
      <c r="A633" s="83" t="s">
        <v>657</v>
      </c>
    </row>
    <row r="634" spans="1:1" ht="18.75" x14ac:dyDescent="0.3">
      <c r="A634" s="83" t="s">
        <v>335</v>
      </c>
    </row>
    <row r="635" spans="1:1" ht="18.75" x14ac:dyDescent="0.3">
      <c r="A635" s="83" t="s">
        <v>336</v>
      </c>
    </row>
    <row r="636" spans="1:1" ht="18.75" x14ac:dyDescent="0.3">
      <c r="A636" s="83" t="s">
        <v>337</v>
      </c>
    </row>
    <row r="637" spans="1:1" ht="18.75" x14ac:dyDescent="0.3">
      <c r="A637" s="83" t="s">
        <v>338</v>
      </c>
    </row>
    <row r="638" spans="1:1" ht="18.75" x14ac:dyDescent="0.3">
      <c r="A638" s="83" t="s">
        <v>658</v>
      </c>
    </row>
    <row r="639" spans="1:1" ht="18.75" x14ac:dyDescent="0.3">
      <c r="A639" s="83" t="s">
        <v>340</v>
      </c>
    </row>
    <row r="640" spans="1:1" ht="18.75" x14ac:dyDescent="0.3">
      <c r="A640" s="83" t="s">
        <v>341</v>
      </c>
    </row>
    <row r="641" spans="1:1" ht="18.75" x14ac:dyDescent="0.3">
      <c r="A641" s="83" t="s">
        <v>659</v>
      </c>
    </row>
    <row r="642" spans="1:1" ht="18.75" x14ac:dyDescent="0.3">
      <c r="A642" s="83" t="s">
        <v>343</v>
      </c>
    </row>
    <row r="643" spans="1:1" ht="18.75" x14ac:dyDescent="0.3">
      <c r="A643" s="83" t="s">
        <v>344</v>
      </c>
    </row>
    <row r="644" spans="1:1" ht="18.75" x14ac:dyDescent="0.3">
      <c r="A644" s="83" t="s">
        <v>345</v>
      </c>
    </row>
    <row r="645" spans="1:1" ht="18.75" x14ac:dyDescent="0.3">
      <c r="A645" s="83" t="s">
        <v>346</v>
      </c>
    </row>
    <row r="646" spans="1:1" ht="15" x14ac:dyDescent="0.25">
      <c r="A646" s="84"/>
    </row>
    <row r="647" spans="1:1" ht="18.75" x14ac:dyDescent="0.3">
      <c r="A647" s="83" t="s">
        <v>347</v>
      </c>
    </row>
    <row r="648" spans="1:1" ht="18.75" x14ac:dyDescent="0.3">
      <c r="A648" s="83" t="s">
        <v>348</v>
      </c>
    </row>
    <row r="649" spans="1:1" ht="18.75" x14ac:dyDescent="0.3">
      <c r="A649" s="83" t="s">
        <v>349</v>
      </c>
    </row>
    <row r="650" spans="1:1" ht="18.75" x14ac:dyDescent="0.3">
      <c r="A650" s="83" t="s">
        <v>350</v>
      </c>
    </row>
    <row r="651" spans="1:1" ht="18.75" x14ac:dyDescent="0.3">
      <c r="A651" s="83" t="s">
        <v>351</v>
      </c>
    </row>
    <row r="652" spans="1:1" ht="18.75" x14ac:dyDescent="0.3">
      <c r="A652" s="83" t="s">
        <v>352</v>
      </c>
    </row>
    <row r="653" spans="1:1" ht="18.75" x14ac:dyDescent="0.3">
      <c r="A653" s="83" t="s">
        <v>353</v>
      </c>
    </row>
    <row r="654" spans="1:1" ht="18.75" x14ac:dyDescent="0.3">
      <c r="A654" s="83" t="s">
        <v>354</v>
      </c>
    </row>
    <row r="655" spans="1:1" ht="18.75" x14ac:dyDescent="0.3">
      <c r="A655" s="83" t="s">
        <v>355</v>
      </c>
    </row>
    <row r="656" spans="1:1" ht="18.75" x14ac:dyDescent="0.3">
      <c r="A656" s="83" t="s">
        <v>356</v>
      </c>
    </row>
    <row r="657" spans="1:1" ht="18.75" x14ac:dyDescent="0.3">
      <c r="A657" s="83" t="s">
        <v>357</v>
      </c>
    </row>
    <row r="658" spans="1:1" ht="18.75" x14ac:dyDescent="0.3">
      <c r="A658" s="83" t="s">
        <v>358</v>
      </c>
    </row>
    <row r="659" spans="1:1" ht="18.75" x14ac:dyDescent="0.3">
      <c r="A659" s="83" t="s">
        <v>359</v>
      </c>
    </row>
    <row r="660" spans="1:1" ht="18.75" x14ac:dyDescent="0.3">
      <c r="A660" s="83" t="s">
        <v>360</v>
      </c>
    </row>
    <row r="661" spans="1:1" ht="18.75" x14ac:dyDescent="0.3">
      <c r="A661" s="83" t="s">
        <v>361</v>
      </c>
    </row>
    <row r="662" spans="1:1" ht="18.75" x14ac:dyDescent="0.3">
      <c r="A662" s="83" t="s">
        <v>362</v>
      </c>
    </row>
    <row r="663" spans="1:1" ht="18.75" x14ac:dyDescent="0.3">
      <c r="A663" s="83" t="s">
        <v>363</v>
      </c>
    </row>
    <row r="664" spans="1:1" ht="18.75" x14ac:dyDescent="0.3">
      <c r="A664" s="83" t="s">
        <v>364</v>
      </c>
    </row>
    <row r="665" spans="1:1" ht="18.75" x14ac:dyDescent="0.3">
      <c r="A665" s="83" t="s">
        <v>365</v>
      </c>
    </row>
    <row r="666" spans="1:1" ht="18.75" x14ac:dyDescent="0.3">
      <c r="A666" s="83" t="s">
        <v>366</v>
      </c>
    </row>
    <row r="667" spans="1:1" ht="18.75" x14ac:dyDescent="0.3">
      <c r="A667" s="83" t="s">
        <v>367</v>
      </c>
    </row>
    <row r="668" spans="1:1" ht="18.75" x14ac:dyDescent="0.3">
      <c r="A668" s="83" t="s">
        <v>368</v>
      </c>
    </row>
    <row r="669" spans="1:1" ht="18.75" x14ac:dyDescent="0.3">
      <c r="A669" s="83" t="s">
        <v>369</v>
      </c>
    </row>
    <row r="670" spans="1:1" ht="18.75" x14ac:dyDescent="0.3">
      <c r="A670" s="83" t="s">
        <v>370</v>
      </c>
    </row>
    <row r="671" spans="1:1" ht="18.75" x14ac:dyDescent="0.3">
      <c r="A671" s="83" t="s">
        <v>345</v>
      </c>
    </row>
    <row r="672" spans="1:1" ht="18.75" x14ac:dyDescent="0.3">
      <c r="A672" s="83" t="s">
        <v>371</v>
      </c>
    </row>
    <row r="673" spans="1:1" ht="18.75" x14ac:dyDescent="0.3">
      <c r="A673" s="83" t="s">
        <v>372</v>
      </c>
    </row>
    <row r="674" spans="1:1" ht="18.75" x14ac:dyDescent="0.3">
      <c r="A674" s="83" t="s">
        <v>373</v>
      </c>
    </row>
    <row r="675" spans="1:1" ht="18.75" x14ac:dyDescent="0.3">
      <c r="A675" s="83" t="s">
        <v>374</v>
      </c>
    </row>
    <row r="676" spans="1:1" ht="18.75" x14ac:dyDescent="0.3">
      <c r="A676" s="83" t="s">
        <v>375</v>
      </c>
    </row>
    <row r="677" spans="1:1" ht="18.75" x14ac:dyDescent="0.3">
      <c r="A677" s="83" t="s">
        <v>376</v>
      </c>
    </row>
    <row r="678" spans="1:1" ht="18.75" x14ac:dyDescent="0.3">
      <c r="A678" s="83" t="s">
        <v>377</v>
      </c>
    </row>
    <row r="679" spans="1:1" ht="18.75" x14ac:dyDescent="0.3">
      <c r="A679" s="83" t="s">
        <v>378</v>
      </c>
    </row>
    <row r="680" spans="1:1" ht="18.75" x14ac:dyDescent="0.3">
      <c r="A680" s="83" t="s">
        <v>379</v>
      </c>
    </row>
    <row r="681" spans="1:1" ht="18.75" x14ac:dyDescent="0.3">
      <c r="A681" s="83" t="s">
        <v>380</v>
      </c>
    </row>
    <row r="682" spans="1:1" ht="18.75" x14ac:dyDescent="0.3">
      <c r="A682" s="83" t="s">
        <v>381</v>
      </c>
    </row>
    <row r="683" spans="1:1" ht="18.75" x14ac:dyDescent="0.3">
      <c r="A683" s="83" t="s">
        <v>382</v>
      </c>
    </row>
    <row r="684" spans="1:1" ht="18.75" x14ac:dyDescent="0.3">
      <c r="A684" s="83" t="s">
        <v>383</v>
      </c>
    </row>
    <row r="685" spans="1:1" ht="18.75" x14ac:dyDescent="0.3">
      <c r="A685" s="83" t="s">
        <v>384</v>
      </c>
    </row>
    <row r="686" spans="1:1" ht="18.75" x14ac:dyDescent="0.3">
      <c r="A686" s="83" t="s">
        <v>385</v>
      </c>
    </row>
    <row r="687" spans="1:1" ht="18.75" x14ac:dyDescent="0.3">
      <c r="A687" s="83" t="s">
        <v>386</v>
      </c>
    </row>
    <row r="688" spans="1:1" ht="18.75" x14ac:dyDescent="0.3">
      <c r="A688" s="83" t="s">
        <v>660</v>
      </c>
    </row>
    <row r="689" spans="1:1" ht="18.75" x14ac:dyDescent="0.3">
      <c r="A689" s="83" t="s">
        <v>388</v>
      </c>
    </row>
    <row r="690" spans="1:1" ht="18.75" x14ac:dyDescent="0.3">
      <c r="A690" s="83" t="s">
        <v>389</v>
      </c>
    </row>
    <row r="691" spans="1:1" ht="18.75" x14ac:dyDescent="0.3">
      <c r="A691" s="83" t="s">
        <v>390</v>
      </c>
    </row>
    <row r="692" spans="1:1" ht="15" x14ac:dyDescent="0.25">
      <c r="A692" s="84"/>
    </row>
    <row r="693" spans="1:1" ht="18.75" x14ac:dyDescent="0.3">
      <c r="A693" s="83" t="s">
        <v>391</v>
      </c>
    </row>
    <row r="694" spans="1:1" ht="18.75" x14ac:dyDescent="0.3">
      <c r="A694" s="83" t="s">
        <v>392</v>
      </c>
    </row>
    <row r="695" spans="1:1" ht="18.75" x14ac:dyDescent="0.3">
      <c r="A695" s="83" t="s">
        <v>393</v>
      </c>
    </row>
    <row r="696" spans="1:1" ht="18.75" x14ac:dyDescent="0.3">
      <c r="A696" s="83" t="s">
        <v>394</v>
      </c>
    </row>
    <row r="697" spans="1:1" ht="18.75" x14ac:dyDescent="0.3">
      <c r="A697" s="83" t="s">
        <v>395</v>
      </c>
    </row>
    <row r="698" spans="1:1" ht="18.75" x14ac:dyDescent="0.3">
      <c r="A698" s="83" t="s">
        <v>396</v>
      </c>
    </row>
    <row r="699" spans="1:1" ht="18.75" x14ac:dyDescent="0.3">
      <c r="A699" s="83" t="s">
        <v>397</v>
      </c>
    </row>
    <row r="700" spans="1:1" ht="18.75" x14ac:dyDescent="0.3">
      <c r="A700" s="83" t="s">
        <v>398</v>
      </c>
    </row>
    <row r="701" spans="1:1" ht="18.75" x14ac:dyDescent="0.3">
      <c r="A701" s="83" t="s">
        <v>399</v>
      </c>
    </row>
    <row r="702" spans="1:1" ht="18.75" x14ac:dyDescent="0.3">
      <c r="A702" s="83" t="s">
        <v>400</v>
      </c>
    </row>
    <row r="703" spans="1:1" ht="18.75" x14ac:dyDescent="0.3">
      <c r="A703" s="83" t="s">
        <v>401</v>
      </c>
    </row>
    <row r="704" spans="1:1" ht="18.75" x14ac:dyDescent="0.3">
      <c r="A704" s="83" t="s">
        <v>402</v>
      </c>
    </row>
    <row r="705" spans="1:1" ht="18.75" x14ac:dyDescent="0.3">
      <c r="A705" s="83" t="s">
        <v>403</v>
      </c>
    </row>
    <row r="706" spans="1:1" ht="18.75" x14ac:dyDescent="0.3">
      <c r="A706" s="83" t="s">
        <v>575</v>
      </c>
    </row>
    <row r="707" spans="1:1" ht="18.75" x14ac:dyDescent="0.3">
      <c r="A707" s="83" t="s">
        <v>661</v>
      </c>
    </row>
    <row r="708" spans="1:1" ht="18.75" x14ac:dyDescent="0.3">
      <c r="A708" s="83" t="s">
        <v>662</v>
      </c>
    </row>
    <row r="709" spans="1:1" ht="18.75" x14ac:dyDescent="0.3">
      <c r="A709" s="83" t="s">
        <v>577</v>
      </c>
    </row>
    <row r="710" spans="1:1" ht="18.75" x14ac:dyDescent="0.3">
      <c r="A710" s="83" t="s">
        <v>290</v>
      </c>
    </row>
    <row r="711" spans="1:1" ht="18.75" x14ac:dyDescent="0.3">
      <c r="A711" s="83" t="s">
        <v>578</v>
      </c>
    </row>
    <row r="712" spans="1:1" ht="18.75" x14ac:dyDescent="0.3">
      <c r="A712" s="83" t="s">
        <v>663</v>
      </c>
    </row>
    <row r="713" spans="1:1" ht="18.75" x14ac:dyDescent="0.3">
      <c r="A713" s="83" t="s">
        <v>664</v>
      </c>
    </row>
    <row r="714" spans="1:1" ht="18.75" x14ac:dyDescent="0.3">
      <c r="A714" s="83" t="s">
        <v>665</v>
      </c>
    </row>
    <row r="715" spans="1:1" ht="18.75" x14ac:dyDescent="0.3">
      <c r="A715" s="83" t="s">
        <v>410</v>
      </c>
    </row>
    <row r="716" spans="1:1" ht="18.75" x14ac:dyDescent="0.3">
      <c r="A716" s="83" t="s">
        <v>411</v>
      </c>
    </row>
    <row r="717" spans="1:1" ht="18.75" x14ac:dyDescent="0.3">
      <c r="A717" s="83" t="s">
        <v>666</v>
      </c>
    </row>
    <row r="718" spans="1:1" ht="18.75" x14ac:dyDescent="0.3">
      <c r="A718" s="83" t="s">
        <v>667</v>
      </c>
    </row>
    <row r="719" spans="1:1" ht="18.75" x14ac:dyDescent="0.3">
      <c r="A719" s="83" t="s">
        <v>668</v>
      </c>
    </row>
    <row r="720" spans="1:1" ht="18.75" x14ac:dyDescent="0.3">
      <c r="A720" s="83" t="s">
        <v>669</v>
      </c>
    </row>
    <row r="721" spans="1:1" ht="18.75" x14ac:dyDescent="0.3">
      <c r="A721" s="83" t="s">
        <v>670</v>
      </c>
    </row>
    <row r="722" spans="1:1" ht="18.75" x14ac:dyDescent="0.3">
      <c r="A722" s="83" t="s">
        <v>671</v>
      </c>
    </row>
    <row r="723" spans="1:1" ht="18.75" x14ac:dyDescent="0.3">
      <c r="A723" s="83" t="s">
        <v>672</v>
      </c>
    </row>
    <row r="724" spans="1:1" ht="18.75" x14ac:dyDescent="0.3">
      <c r="A724" s="83" t="s">
        <v>673</v>
      </c>
    </row>
    <row r="725" spans="1:1" ht="18.75" x14ac:dyDescent="0.3">
      <c r="A725" s="83" t="s">
        <v>674</v>
      </c>
    </row>
    <row r="726" spans="1:1" ht="18.75" x14ac:dyDescent="0.3">
      <c r="A726" s="83" t="s">
        <v>675</v>
      </c>
    </row>
    <row r="727" spans="1:1" ht="18.75" x14ac:dyDescent="0.3">
      <c r="A727" s="83" t="s">
        <v>676</v>
      </c>
    </row>
    <row r="728" spans="1:1" ht="18.75" x14ac:dyDescent="0.3">
      <c r="A728" s="83" t="s">
        <v>677</v>
      </c>
    </row>
    <row r="729" spans="1:1" ht="18.75" x14ac:dyDescent="0.3">
      <c r="A729" s="83" t="s">
        <v>678</v>
      </c>
    </row>
    <row r="730" spans="1:1" ht="18.75" x14ac:dyDescent="0.3">
      <c r="A730" s="83" t="s">
        <v>679</v>
      </c>
    </row>
    <row r="731" spans="1:1" ht="18.75" x14ac:dyDescent="0.3">
      <c r="A731" s="83" t="s">
        <v>680</v>
      </c>
    </row>
    <row r="732" spans="1:1" ht="18.75" x14ac:dyDescent="0.3">
      <c r="A732" s="83" t="s">
        <v>681</v>
      </c>
    </row>
    <row r="733" spans="1:1" ht="18.75" x14ac:dyDescent="0.3">
      <c r="A733" s="83" t="s">
        <v>682</v>
      </c>
    </row>
    <row r="734" spans="1:1" ht="18.75" x14ac:dyDescent="0.3">
      <c r="A734" s="83" t="s">
        <v>415</v>
      </c>
    </row>
    <row r="735" spans="1:1" ht="18.75" x14ac:dyDescent="0.3">
      <c r="A735" s="83" t="s">
        <v>416</v>
      </c>
    </row>
    <row r="736" spans="1:1" ht="15" x14ac:dyDescent="0.25">
      <c r="A736" s="84"/>
    </row>
    <row r="737" spans="1:1" ht="18.75" x14ac:dyDescent="0.3">
      <c r="A737" s="83" t="s">
        <v>417</v>
      </c>
    </row>
    <row r="738" spans="1:1" ht="18.75" x14ac:dyDescent="0.3">
      <c r="A738" s="83" t="s">
        <v>418</v>
      </c>
    </row>
    <row r="739" spans="1:1" ht="18.75" x14ac:dyDescent="0.3">
      <c r="A739" s="83" t="s">
        <v>419</v>
      </c>
    </row>
    <row r="740" spans="1:1" ht="18.75" x14ac:dyDescent="0.3">
      <c r="A740" s="83" t="s">
        <v>420</v>
      </c>
    </row>
    <row r="741" spans="1:1" ht="18.75" x14ac:dyDescent="0.3">
      <c r="A741" s="83" t="s">
        <v>421</v>
      </c>
    </row>
    <row r="742" spans="1:1" ht="18.75" x14ac:dyDescent="0.3">
      <c r="A742" s="83" t="s">
        <v>683</v>
      </c>
    </row>
    <row r="743" spans="1:1" ht="18.75" x14ac:dyDescent="0.3">
      <c r="A743" s="83" t="s">
        <v>423</v>
      </c>
    </row>
    <row r="744" spans="1:1" ht="18.75" x14ac:dyDescent="0.3">
      <c r="A744" s="83" t="s">
        <v>424</v>
      </c>
    </row>
    <row r="745" spans="1:1" ht="18.75" x14ac:dyDescent="0.3">
      <c r="A745" s="83" t="s">
        <v>425</v>
      </c>
    </row>
    <row r="746" spans="1:1" ht="18.75" x14ac:dyDescent="0.3">
      <c r="A746" s="83" t="s">
        <v>426</v>
      </c>
    </row>
    <row r="747" spans="1:1" ht="18.75" x14ac:dyDescent="0.3">
      <c r="A747" s="83" t="s">
        <v>427</v>
      </c>
    </row>
    <row r="748" spans="1:1" ht="18.75" x14ac:dyDescent="0.3">
      <c r="A748" s="83" t="s">
        <v>428</v>
      </c>
    </row>
    <row r="749" spans="1:1" ht="18.75" x14ac:dyDescent="0.3">
      <c r="A749" s="83" t="s">
        <v>429</v>
      </c>
    </row>
    <row r="750" spans="1:1" ht="18.75" x14ac:dyDescent="0.3">
      <c r="A750" s="83" t="s">
        <v>430</v>
      </c>
    </row>
    <row r="751" spans="1:1" ht="18.75" x14ac:dyDescent="0.3">
      <c r="A751" s="83" t="s">
        <v>431</v>
      </c>
    </row>
    <row r="752" spans="1:1" ht="18.75" x14ac:dyDescent="0.3">
      <c r="A752" s="83" t="s">
        <v>432</v>
      </c>
    </row>
    <row r="753" spans="1:1" ht="18.75" x14ac:dyDescent="0.3">
      <c r="A753" s="83" t="s">
        <v>433</v>
      </c>
    </row>
    <row r="754" spans="1:1" ht="18.75" x14ac:dyDescent="0.3">
      <c r="A754" s="83" t="s">
        <v>434</v>
      </c>
    </row>
    <row r="755" spans="1:1" ht="18.75" x14ac:dyDescent="0.3">
      <c r="A755" s="83" t="s">
        <v>435</v>
      </c>
    </row>
    <row r="756" spans="1:1" ht="18.75" x14ac:dyDescent="0.3">
      <c r="A756" s="83" t="s">
        <v>436</v>
      </c>
    </row>
    <row r="757" spans="1:1" ht="18.75" x14ac:dyDescent="0.3">
      <c r="A757" s="83" t="s">
        <v>437</v>
      </c>
    </row>
    <row r="758" spans="1:1" ht="18.75" x14ac:dyDescent="0.3">
      <c r="A758" s="83" t="s">
        <v>438</v>
      </c>
    </row>
    <row r="759" spans="1:1" ht="18.75" x14ac:dyDescent="0.3">
      <c r="A759" s="83" t="s">
        <v>439</v>
      </c>
    </row>
    <row r="760" spans="1:1" ht="18.75" x14ac:dyDescent="0.3">
      <c r="A760" s="83" t="s">
        <v>440</v>
      </c>
    </row>
    <row r="761" spans="1:1" ht="18.75" x14ac:dyDescent="0.3">
      <c r="A761" s="83" t="s">
        <v>441</v>
      </c>
    </row>
    <row r="762" spans="1:1" ht="18.75" x14ac:dyDescent="0.3">
      <c r="A762" s="83" t="s">
        <v>442</v>
      </c>
    </row>
    <row r="763" spans="1:1" ht="18.75" x14ac:dyDescent="0.3">
      <c r="A763" s="83" t="s">
        <v>443</v>
      </c>
    </row>
    <row r="764" spans="1:1" ht="18.75" x14ac:dyDescent="0.3">
      <c r="A764" s="83" t="s">
        <v>444</v>
      </c>
    </row>
    <row r="765" spans="1:1" ht="18.75" x14ac:dyDescent="0.3">
      <c r="A765" s="83" t="s">
        <v>445</v>
      </c>
    </row>
    <row r="766" spans="1:1" ht="18.75" x14ac:dyDescent="0.3">
      <c r="A766" s="83" t="s">
        <v>446</v>
      </c>
    </row>
    <row r="767" spans="1:1" ht="18.75" x14ac:dyDescent="0.3">
      <c r="A767" s="83" t="s">
        <v>447</v>
      </c>
    </row>
    <row r="768" spans="1:1" ht="18.75" x14ac:dyDescent="0.3">
      <c r="A768" s="83" t="s">
        <v>448</v>
      </c>
    </row>
    <row r="769" spans="1:1" ht="18.75" x14ac:dyDescent="0.3">
      <c r="A769" s="83" t="s">
        <v>449</v>
      </c>
    </row>
    <row r="770" spans="1:1" ht="18.75" x14ac:dyDescent="0.3">
      <c r="A770" s="83" t="s">
        <v>450</v>
      </c>
    </row>
    <row r="771" spans="1:1" ht="18.75" x14ac:dyDescent="0.3">
      <c r="A771" s="83" t="s">
        <v>451</v>
      </c>
    </row>
    <row r="772" spans="1:1" ht="18.75" x14ac:dyDescent="0.3">
      <c r="A772" s="83" t="s">
        <v>444</v>
      </c>
    </row>
    <row r="773" spans="1:1" ht="18.75" x14ac:dyDescent="0.3">
      <c r="A773" s="83" t="s">
        <v>452</v>
      </c>
    </row>
    <row r="774" spans="1:1" ht="18.75" x14ac:dyDescent="0.3">
      <c r="A774" s="83" t="s">
        <v>453</v>
      </c>
    </row>
    <row r="775" spans="1:1" ht="18.75" x14ac:dyDescent="0.3">
      <c r="A775" s="83" t="s">
        <v>454</v>
      </c>
    </row>
    <row r="776" spans="1:1" ht="18.75" x14ac:dyDescent="0.3">
      <c r="A776" s="83" t="s">
        <v>455</v>
      </c>
    </row>
    <row r="777" spans="1:1" ht="18.75" x14ac:dyDescent="0.3">
      <c r="A777" s="83" t="s">
        <v>456</v>
      </c>
    </row>
    <row r="778" spans="1:1" ht="15" x14ac:dyDescent="0.25">
      <c r="A778" s="84"/>
    </row>
    <row r="779" spans="1:1" ht="18.75" x14ac:dyDescent="0.3">
      <c r="A779" s="83" t="s">
        <v>457</v>
      </c>
    </row>
    <row r="780" spans="1:1" ht="18.75" x14ac:dyDescent="0.3">
      <c r="A780" s="83" t="s">
        <v>458</v>
      </c>
    </row>
    <row r="781" spans="1:1" ht="18.75" x14ac:dyDescent="0.3">
      <c r="A781" s="83" t="s">
        <v>459</v>
      </c>
    </row>
    <row r="782" spans="1:1" ht="18.75" x14ac:dyDescent="0.3">
      <c r="A782" s="83" t="s">
        <v>460</v>
      </c>
    </row>
    <row r="783" spans="1:1" ht="18.75" x14ac:dyDescent="0.3">
      <c r="A783" s="83" t="s">
        <v>461</v>
      </c>
    </row>
    <row r="784" spans="1:1" ht="18.75" x14ac:dyDescent="0.3">
      <c r="A784" s="83" t="s">
        <v>462</v>
      </c>
    </row>
    <row r="785" spans="1:1" ht="18.75" x14ac:dyDescent="0.3">
      <c r="A785" s="83" t="s">
        <v>463</v>
      </c>
    </row>
    <row r="786" spans="1:1" ht="18.75" x14ac:dyDescent="0.3">
      <c r="A786" s="83" t="s">
        <v>464</v>
      </c>
    </row>
    <row r="787" spans="1:1" ht="18.75" x14ac:dyDescent="0.3">
      <c r="A787" s="83" t="s">
        <v>465</v>
      </c>
    </row>
    <row r="788" spans="1:1" ht="18.75" x14ac:dyDescent="0.3">
      <c r="A788" s="83" t="s">
        <v>466</v>
      </c>
    </row>
    <row r="789" spans="1:1" ht="18.75" x14ac:dyDescent="0.3">
      <c r="A789" s="83" t="s">
        <v>467</v>
      </c>
    </row>
    <row r="790" spans="1:1" ht="18.75" x14ac:dyDescent="0.3">
      <c r="A790" s="83" t="s">
        <v>458</v>
      </c>
    </row>
    <row r="791" spans="1:1" ht="18.75" x14ac:dyDescent="0.3">
      <c r="A791" s="83" t="s">
        <v>468</v>
      </c>
    </row>
    <row r="792" spans="1:1" ht="18.75" x14ac:dyDescent="0.3">
      <c r="A792" s="83" t="s">
        <v>469</v>
      </c>
    </row>
    <row r="793" spans="1:1" ht="18.75" x14ac:dyDescent="0.3">
      <c r="A793" s="83" t="s">
        <v>470</v>
      </c>
    </row>
    <row r="794" spans="1:1" ht="18.75" x14ac:dyDescent="0.3">
      <c r="A794" s="83" t="s">
        <v>471</v>
      </c>
    </row>
    <row r="795" spans="1:1" ht="18.75" x14ac:dyDescent="0.3">
      <c r="A795" s="83" t="s">
        <v>472</v>
      </c>
    </row>
    <row r="796" spans="1:1" ht="18.75" x14ac:dyDescent="0.3">
      <c r="A796" s="83" t="s">
        <v>473</v>
      </c>
    </row>
    <row r="797" spans="1:1" ht="18.75" x14ac:dyDescent="0.3">
      <c r="A797" s="83" t="s">
        <v>474</v>
      </c>
    </row>
    <row r="798" spans="1:1" x14ac:dyDescent="0.25">
      <c r="A798" s="82" t="s">
        <v>684</v>
      </c>
    </row>
    <row r="799" spans="1:1" x14ac:dyDescent="0.25">
      <c r="A799" s="82" t="s">
        <v>685</v>
      </c>
    </row>
    <row r="800" spans="1:1" x14ac:dyDescent="0.25">
      <c r="A800" s="82" t="s">
        <v>477</v>
      </c>
    </row>
    <row r="801" spans="1:1" x14ac:dyDescent="0.25">
      <c r="A801" s="82" t="s">
        <v>686</v>
      </c>
    </row>
    <row r="802" spans="1:1" x14ac:dyDescent="0.25">
      <c r="A802" s="82" t="s">
        <v>479</v>
      </c>
    </row>
    <row r="803" spans="1:1" x14ac:dyDescent="0.25">
      <c r="A803" s="82" t="s">
        <v>687</v>
      </c>
    </row>
    <row r="804" spans="1:1" x14ac:dyDescent="0.25">
      <c r="A804" s="82" t="s">
        <v>688</v>
      </c>
    </row>
    <row r="805" spans="1:1" x14ac:dyDescent="0.25">
      <c r="A805" s="82" t="s">
        <v>483</v>
      </c>
    </row>
    <row r="806" spans="1:1" x14ac:dyDescent="0.25">
      <c r="A806" s="82" t="s">
        <v>484</v>
      </c>
    </row>
    <row r="807" spans="1:1" x14ac:dyDescent="0.25">
      <c r="A807" s="82" t="s">
        <v>689</v>
      </c>
    </row>
    <row r="808" spans="1:1" x14ac:dyDescent="0.25">
      <c r="A808" s="82" t="s">
        <v>486</v>
      </c>
    </row>
    <row r="809" spans="1:1" x14ac:dyDescent="0.25">
      <c r="A809" s="82" t="s">
        <v>690</v>
      </c>
    </row>
    <row r="810" spans="1:1" x14ac:dyDescent="0.25">
      <c r="A810" s="82" t="s">
        <v>488</v>
      </c>
    </row>
    <row r="811" spans="1:1" x14ac:dyDescent="0.25">
      <c r="A811" s="82" t="s">
        <v>489</v>
      </c>
    </row>
    <row r="812" spans="1:1" x14ac:dyDescent="0.25">
      <c r="A812" s="82" t="s">
        <v>691</v>
      </c>
    </row>
    <row r="813" spans="1:1" x14ac:dyDescent="0.25">
      <c r="A813" s="82" t="s">
        <v>688</v>
      </c>
    </row>
    <row r="814" spans="1:1" x14ac:dyDescent="0.25">
      <c r="A814" s="82" t="s">
        <v>491</v>
      </c>
    </row>
    <row r="815" spans="1:1" x14ac:dyDescent="0.25">
      <c r="A815" s="82" t="s">
        <v>692</v>
      </c>
    </row>
    <row r="816" spans="1:1" x14ac:dyDescent="0.25">
      <c r="A816" s="82" t="s">
        <v>693</v>
      </c>
    </row>
    <row r="821" spans="1:1" ht="18.75" x14ac:dyDescent="0.3">
      <c r="A821" s="81" t="s">
        <v>268</v>
      </c>
    </row>
    <row r="822" spans="1:1" ht="18.75" x14ac:dyDescent="0.3">
      <c r="A822" s="81" t="s">
        <v>269</v>
      </c>
    </row>
    <row r="823" spans="1:1" ht="18.75" x14ac:dyDescent="0.3">
      <c r="A823" s="81" t="s">
        <v>694</v>
      </c>
    </row>
    <row r="824" spans="1:1" ht="18.75" x14ac:dyDescent="0.3">
      <c r="A824" s="81" t="s">
        <v>695</v>
      </c>
    </row>
    <row r="825" spans="1:1" x14ac:dyDescent="0.25">
      <c r="A825" s="82" t="s">
        <v>696</v>
      </c>
    </row>
    <row r="826" spans="1:1" x14ac:dyDescent="0.25">
      <c r="A826" s="82" t="s">
        <v>697</v>
      </c>
    </row>
    <row r="827" spans="1:1" x14ac:dyDescent="0.25">
      <c r="A827" s="82" t="s">
        <v>698</v>
      </c>
    </row>
    <row r="828" spans="1:1" x14ac:dyDescent="0.25">
      <c r="A828" s="82" t="s">
        <v>699</v>
      </c>
    </row>
    <row r="829" spans="1:1" x14ac:dyDescent="0.25">
      <c r="A829" s="82" t="s">
        <v>700</v>
      </c>
    </row>
    <row r="830" spans="1:1" x14ac:dyDescent="0.25">
      <c r="A830" s="82" t="s">
        <v>701</v>
      </c>
    </row>
    <row r="831" spans="1:1" x14ac:dyDescent="0.25">
      <c r="A831" s="82" t="s">
        <v>702</v>
      </c>
    </row>
    <row r="832" spans="1:1" x14ac:dyDescent="0.25">
      <c r="A832" s="82" t="s">
        <v>703</v>
      </c>
    </row>
    <row r="833" spans="1:1" x14ac:dyDescent="0.25">
      <c r="A833" s="82" t="s">
        <v>704</v>
      </c>
    </row>
    <row r="834" spans="1:1" x14ac:dyDescent="0.25">
      <c r="A834" s="82" t="s">
        <v>705</v>
      </c>
    </row>
    <row r="835" spans="1:1" x14ac:dyDescent="0.25">
      <c r="A835" s="82" t="s">
        <v>706</v>
      </c>
    </row>
    <row r="836" spans="1:1" x14ac:dyDescent="0.25">
      <c r="A836" s="82" t="s">
        <v>707</v>
      </c>
    </row>
    <row r="837" spans="1:1" x14ac:dyDescent="0.25">
      <c r="A837" s="82" t="s">
        <v>708</v>
      </c>
    </row>
    <row r="838" spans="1:1" x14ac:dyDescent="0.25">
      <c r="A838" s="82" t="s">
        <v>709</v>
      </c>
    </row>
    <row r="839" spans="1:1" x14ac:dyDescent="0.25">
      <c r="A839" s="82" t="s">
        <v>710</v>
      </c>
    </row>
    <row r="840" spans="1:1" x14ac:dyDescent="0.25">
      <c r="A840" s="82" t="s">
        <v>711</v>
      </c>
    </row>
    <row r="841" spans="1:1" x14ac:dyDescent="0.25">
      <c r="A841" s="82" t="s">
        <v>712</v>
      </c>
    </row>
    <row r="842" spans="1:1" x14ac:dyDescent="0.25">
      <c r="A842" s="82" t="s">
        <v>713</v>
      </c>
    </row>
    <row r="843" spans="1:1" x14ac:dyDescent="0.25">
      <c r="A843" s="82" t="s">
        <v>714</v>
      </c>
    </row>
    <row r="844" spans="1:1" ht="18.75" x14ac:dyDescent="0.3">
      <c r="A844" s="83" t="s">
        <v>715</v>
      </c>
    </row>
    <row r="845" spans="1:1" ht="18.75" x14ac:dyDescent="0.3">
      <c r="A845" s="83" t="s">
        <v>647</v>
      </c>
    </row>
    <row r="846" spans="1:1" ht="18.75" x14ac:dyDescent="0.3">
      <c r="A846" s="83" t="s">
        <v>648</v>
      </c>
    </row>
    <row r="847" spans="1:1" ht="18.75" x14ac:dyDescent="0.3">
      <c r="A847" s="83" t="s">
        <v>649</v>
      </c>
    </row>
    <row r="848" spans="1:1" ht="18.75" x14ac:dyDescent="0.3">
      <c r="A848" s="83" t="s">
        <v>284</v>
      </c>
    </row>
    <row r="849" spans="1:1" ht="18.75" x14ac:dyDescent="0.3">
      <c r="A849" s="83" t="s">
        <v>251</v>
      </c>
    </row>
    <row r="850" spans="1:1" ht="18.75" x14ac:dyDescent="0.3">
      <c r="A850" s="83" t="s">
        <v>279</v>
      </c>
    </row>
    <row r="851" spans="1:1" ht="18.75" x14ac:dyDescent="0.3">
      <c r="A851" s="83" t="s">
        <v>297</v>
      </c>
    </row>
    <row r="852" spans="1:1" ht="18.75" x14ac:dyDescent="0.3">
      <c r="A852" s="83" t="s">
        <v>281</v>
      </c>
    </row>
    <row r="853" spans="1:1" ht="18.75" x14ac:dyDescent="0.3">
      <c r="A853" s="83" t="s">
        <v>282</v>
      </c>
    </row>
    <row r="854" spans="1:1" ht="18.75" x14ac:dyDescent="0.3">
      <c r="A854" s="83" t="s">
        <v>283</v>
      </c>
    </row>
    <row r="855" spans="1:1" ht="18.75" x14ac:dyDescent="0.3">
      <c r="A855" s="83" t="s">
        <v>285</v>
      </c>
    </row>
    <row r="856" spans="1:1" ht="18.75" x14ac:dyDescent="0.3">
      <c r="A856" s="83" t="s">
        <v>653</v>
      </c>
    </row>
    <row r="857" spans="1:1" ht="18.75" x14ac:dyDescent="0.3">
      <c r="A857" s="83" t="s">
        <v>286</v>
      </c>
    </row>
    <row r="858" spans="1:1" ht="18.75" x14ac:dyDescent="0.3">
      <c r="A858" s="83" t="s">
        <v>287</v>
      </c>
    </row>
    <row r="859" spans="1:1" ht="18.75" x14ac:dyDescent="0.3">
      <c r="A859" s="83" t="s">
        <v>513</v>
      </c>
    </row>
    <row r="860" spans="1:1" ht="18.75" x14ac:dyDescent="0.3">
      <c r="A860" s="83" t="s">
        <v>650</v>
      </c>
    </row>
    <row r="861" spans="1:1" ht="18.75" x14ac:dyDescent="0.3">
      <c r="A861" s="83" t="s">
        <v>651</v>
      </c>
    </row>
    <row r="862" spans="1:1" ht="18.75" x14ac:dyDescent="0.3">
      <c r="A862" s="83" t="s">
        <v>650</v>
      </c>
    </row>
    <row r="863" spans="1:1" ht="18.75" x14ac:dyDescent="0.3">
      <c r="A863" s="83" t="s">
        <v>515</v>
      </c>
    </row>
    <row r="864" spans="1:1" ht="15" x14ac:dyDescent="0.25">
      <c r="A864" s="84"/>
    </row>
    <row r="865" spans="1:1" ht="18.75" x14ac:dyDescent="0.3">
      <c r="A865" s="85" t="s">
        <v>650</v>
      </c>
    </row>
    <row r="866" spans="1:1" ht="18.75" x14ac:dyDescent="0.3">
      <c r="A866" s="83" t="s">
        <v>516</v>
      </c>
    </row>
    <row r="867" spans="1:1" ht="18.75" x14ac:dyDescent="0.3">
      <c r="A867" s="83" t="s">
        <v>653</v>
      </c>
    </row>
    <row r="868" spans="1:1" ht="18.75" x14ac:dyDescent="0.3">
      <c r="A868" s="83" t="s">
        <v>716</v>
      </c>
    </row>
    <row r="869" spans="1:1" ht="18.75" x14ac:dyDescent="0.3">
      <c r="A869" s="83" t="s">
        <v>717</v>
      </c>
    </row>
    <row r="870" spans="1:1" ht="18.75" x14ac:dyDescent="0.3">
      <c r="A870" s="83" t="s">
        <v>656</v>
      </c>
    </row>
    <row r="871" spans="1:1" ht="18.75" x14ac:dyDescent="0.3">
      <c r="A871" s="83" t="s">
        <v>718</v>
      </c>
    </row>
    <row r="872" spans="1:1" ht="18.75" x14ac:dyDescent="0.3">
      <c r="A872" s="83" t="s">
        <v>300</v>
      </c>
    </row>
    <row r="873" spans="1:1" ht="18.75" x14ac:dyDescent="0.3">
      <c r="A873" s="83" t="s">
        <v>301</v>
      </c>
    </row>
    <row r="874" spans="1:1" ht="18.75" x14ac:dyDescent="0.3">
      <c r="A874" s="83" t="s">
        <v>302</v>
      </c>
    </row>
    <row r="875" spans="1:1" ht="18.75" x14ac:dyDescent="0.3">
      <c r="A875" s="83" t="s">
        <v>719</v>
      </c>
    </row>
    <row r="876" spans="1:1" ht="18.75" x14ac:dyDescent="0.3">
      <c r="A876" s="83" t="s">
        <v>720</v>
      </c>
    </row>
    <row r="877" spans="1:1" ht="18.75" x14ac:dyDescent="0.3">
      <c r="A877" s="83" t="s">
        <v>721</v>
      </c>
    </row>
    <row r="878" spans="1:1" ht="18.75" x14ac:dyDescent="0.3">
      <c r="A878" s="83" t="s">
        <v>722</v>
      </c>
    </row>
    <row r="879" spans="1:1" ht="18.75" x14ac:dyDescent="0.3">
      <c r="A879" s="83" t="s">
        <v>723</v>
      </c>
    </row>
    <row r="880" spans="1:1" ht="18.75" x14ac:dyDescent="0.3">
      <c r="A880" s="83" t="s">
        <v>724</v>
      </c>
    </row>
    <row r="881" spans="1:1" ht="18.75" x14ac:dyDescent="0.3">
      <c r="A881" s="83" t="s">
        <v>308</v>
      </c>
    </row>
    <row r="882" spans="1:1" ht="18.75" x14ac:dyDescent="0.3">
      <c r="A882" s="83" t="s">
        <v>278</v>
      </c>
    </row>
    <row r="883" spans="1:1" ht="18.75" x14ac:dyDescent="0.3">
      <c r="A883" s="83" t="s">
        <v>309</v>
      </c>
    </row>
    <row r="884" spans="1:1" ht="18.75" x14ac:dyDescent="0.3">
      <c r="A884" s="83" t="s">
        <v>725</v>
      </c>
    </row>
    <row r="885" spans="1:1" ht="18.75" x14ac:dyDescent="0.3">
      <c r="A885" s="83" t="s">
        <v>726</v>
      </c>
    </row>
    <row r="886" spans="1:1" ht="18.75" x14ac:dyDescent="0.3">
      <c r="A886" s="83" t="s">
        <v>311</v>
      </c>
    </row>
    <row r="887" spans="1:1" ht="18.75" x14ac:dyDescent="0.3">
      <c r="A887" s="83" t="s">
        <v>312</v>
      </c>
    </row>
    <row r="888" spans="1:1" ht="18.75" x14ac:dyDescent="0.3">
      <c r="A888" s="83" t="s">
        <v>313</v>
      </c>
    </row>
    <row r="889" spans="1:1" ht="18.75" x14ac:dyDescent="0.3">
      <c r="A889" s="83" t="s">
        <v>314</v>
      </c>
    </row>
    <row r="890" spans="1:1" ht="18.75" x14ac:dyDescent="0.3">
      <c r="A890" s="83" t="s">
        <v>727</v>
      </c>
    </row>
    <row r="891" spans="1:1" ht="18.75" x14ac:dyDescent="0.3">
      <c r="A891" s="83" t="s">
        <v>317</v>
      </c>
    </row>
    <row r="892" spans="1:1" ht="18.75" x14ac:dyDescent="0.3">
      <c r="A892" s="83" t="s">
        <v>728</v>
      </c>
    </row>
    <row r="893" spans="1:1" ht="18.75" x14ac:dyDescent="0.3">
      <c r="A893" s="83" t="s">
        <v>319</v>
      </c>
    </row>
    <row r="894" spans="1:1" ht="18.75" x14ac:dyDescent="0.3">
      <c r="A894" s="83" t="s">
        <v>320</v>
      </c>
    </row>
    <row r="895" spans="1:1" ht="18.75" x14ac:dyDescent="0.3">
      <c r="A895" s="83" t="s">
        <v>729</v>
      </c>
    </row>
    <row r="896" spans="1:1" ht="18.75" x14ac:dyDescent="0.3">
      <c r="A896" s="83" t="s">
        <v>322</v>
      </c>
    </row>
    <row r="897" spans="1:1" ht="18.75" x14ac:dyDescent="0.3">
      <c r="A897" s="83" t="s">
        <v>730</v>
      </c>
    </row>
    <row r="898" spans="1:1" ht="18.75" x14ac:dyDescent="0.3">
      <c r="A898" s="83" t="s">
        <v>324</v>
      </c>
    </row>
    <row r="899" spans="1:1" ht="18.75" x14ac:dyDescent="0.3">
      <c r="A899" s="83" t="s">
        <v>325</v>
      </c>
    </row>
    <row r="900" spans="1:1" ht="18.75" x14ac:dyDescent="0.3">
      <c r="A900" s="83" t="s">
        <v>731</v>
      </c>
    </row>
    <row r="901" spans="1:1" ht="18.75" x14ac:dyDescent="0.3">
      <c r="A901" s="83" t="s">
        <v>732</v>
      </c>
    </row>
    <row r="902" spans="1:1" ht="18.75" x14ac:dyDescent="0.3">
      <c r="A902" s="83" t="s">
        <v>733</v>
      </c>
    </row>
    <row r="903" spans="1:1" ht="18.75" x14ac:dyDescent="0.3">
      <c r="A903" s="83" t="s">
        <v>297</v>
      </c>
    </row>
    <row r="904" spans="1:1" ht="18.75" x14ac:dyDescent="0.3">
      <c r="A904" s="83" t="s">
        <v>328</v>
      </c>
    </row>
    <row r="905" spans="1:1" ht="18.75" x14ac:dyDescent="0.3">
      <c r="A905" s="83" t="s">
        <v>329</v>
      </c>
    </row>
    <row r="906" spans="1:1" ht="18.75" x14ac:dyDescent="0.3">
      <c r="A906" s="83" t="s">
        <v>734</v>
      </c>
    </row>
    <row r="907" spans="1:1" ht="18.75" x14ac:dyDescent="0.3">
      <c r="A907" s="83" t="s">
        <v>735</v>
      </c>
    </row>
    <row r="908" spans="1:1" ht="15" x14ac:dyDescent="0.25">
      <c r="A908" s="84"/>
    </row>
    <row r="909" spans="1:1" ht="18.75" x14ac:dyDescent="0.3">
      <c r="A909" s="85" t="s">
        <v>330</v>
      </c>
    </row>
    <row r="910" spans="1:1" ht="18.75" x14ac:dyDescent="0.3">
      <c r="A910" s="83" t="s">
        <v>736</v>
      </c>
    </row>
    <row r="911" spans="1:1" ht="18.75" x14ac:dyDescent="0.3">
      <c r="A911" s="83" t="s">
        <v>332</v>
      </c>
    </row>
    <row r="912" spans="1:1" ht="18.75" x14ac:dyDescent="0.3">
      <c r="A912" s="83" t="s">
        <v>737</v>
      </c>
    </row>
    <row r="913" spans="1:1" ht="18.75" x14ac:dyDescent="0.3">
      <c r="A913" s="83" t="s">
        <v>738</v>
      </c>
    </row>
    <row r="914" spans="1:1" ht="18.75" x14ac:dyDescent="0.3">
      <c r="A914" s="83" t="s">
        <v>739</v>
      </c>
    </row>
    <row r="915" spans="1:1" ht="18.75" x14ac:dyDescent="0.3">
      <c r="A915" s="83" t="s">
        <v>740</v>
      </c>
    </row>
    <row r="916" spans="1:1" ht="18.75" x14ac:dyDescent="0.3">
      <c r="A916" s="83" t="s">
        <v>337</v>
      </c>
    </row>
    <row r="917" spans="1:1" ht="18.75" x14ac:dyDescent="0.3">
      <c r="A917" s="83" t="s">
        <v>338</v>
      </c>
    </row>
    <row r="918" spans="1:1" ht="18.75" x14ac:dyDescent="0.3">
      <c r="A918" s="83" t="s">
        <v>741</v>
      </c>
    </row>
    <row r="919" spans="1:1" ht="18.75" x14ac:dyDescent="0.3">
      <c r="A919" s="83" t="s">
        <v>340</v>
      </c>
    </row>
    <row r="920" spans="1:1" ht="18.75" x14ac:dyDescent="0.3">
      <c r="A920" s="83" t="s">
        <v>341</v>
      </c>
    </row>
    <row r="921" spans="1:1" ht="18.75" x14ac:dyDescent="0.3">
      <c r="A921" s="83" t="s">
        <v>742</v>
      </c>
    </row>
    <row r="922" spans="1:1" ht="18.75" x14ac:dyDescent="0.3">
      <c r="A922" s="83" t="s">
        <v>343</v>
      </c>
    </row>
    <row r="923" spans="1:1" ht="18.75" x14ac:dyDescent="0.3">
      <c r="A923" s="83" t="s">
        <v>344</v>
      </c>
    </row>
    <row r="924" spans="1:1" ht="18.75" x14ac:dyDescent="0.3">
      <c r="A924" s="83" t="s">
        <v>743</v>
      </c>
    </row>
    <row r="925" spans="1:1" ht="18.75" x14ac:dyDescent="0.3">
      <c r="A925" s="83" t="s">
        <v>346</v>
      </c>
    </row>
    <row r="926" spans="1:1" ht="18.75" x14ac:dyDescent="0.3">
      <c r="A926" s="83" t="s">
        <v>347</v>
      </c>
    </row>
    <row r="927" spans="1:1" ht="18.75" x14ac:dyDescent="0.3">
      <c r="A927" s="83" t="s">
        <v>348</v>
      </c>
    </row>
    <row r="928" spans="1:1" ht="18.75" x14ac:dyDescent="0.3">
      <c r="A928" s="83" t="s">
        <v>349</v>
      </c>
    </row>
    <row r="929" spans="1:1" ht="18.75" x14ac:dyDescent="0.3">
      <c r="A929" s="83" t="s">
        <v>744</v>
      </c>
    </row>
    <row r="930" spans="1:1" ht="18.75" x14ac:dyDescent="0.3">
      <c r="A930" s="83" t="s">
        <v>745</v>
      </c>
    </row>
    <row r="931" spans="1:1" ht="18.75" x14ac:dyDescent="0.3">
      <c r="A931" s="83" t="s">
        <v>746</v>
      </c>
    </row>
    <row r="932" spans="1:1" ht="18.75" x14ac:dyDescent="0.3">
      <c r="A932" s="83" t="s">
        <v>747</v>
      </c>
    </row>
    <row r="933" spans="1:1" ht="18.75" x14ac:dyDescent="0.3">
      <c r="A933" s="83" t="s">
        <v>748</v>
      </c>
    </row>
    <row r="934" spans="1:1" ht="18.75" x14ac:dyDescent="0.3">
      <c r="A934" s="83" t="s">
        <v>749</v>
      </c>
    </row>
    <row r="935" spans="1:1" ht="18.75" x14ac:dyDescent="0.3">
      <c r="A935" s="83" t="s">
        <v>750</v>
      </c>
    </row>
    <row r="936" spans="1:1" ht="18.75" x14ac:dyDescent="0.3">
      <c r="A936" s="83" t="s">
        <v>751</v>
      </c>
    </row>
    <row r="937" spans="1:1" ht="18.75" x14ac:dyDescent="0.3">
      <c r="A937" s="83" t="s">
        <v>752</v>
      </c>
    </row>
    <row r="938" spans="1:1" ht="18.75" x14ac:dyDescent="0.3">
      <c r="A938" s="83" t="s">
        <v>753</v>
      </c>
    </row>
    <row r="939" spans="1:1" ht="18.75" x14ac:dyDescent="0.3">
      <c r="A939" s="83" t="s">
        <v>754</v>
      </c>
    </row>
    <row r="940" spans="1:1" ht="18.75" x14ac:dyDescent="0.3">
      <c r="A940" s="83" t="s">
        <v>755</v>
      </c>
    </row>
    <row r="941" spans="1:1" ht="18.75" x14ac:dyDescent="0.3">
      <c r="A941" s="83" t="s">
        <v>756</v>
      </c>
    </row>
    <row r="942" spans="1:1" ht="18.75" x14ac:dyDescent="0.3">
      <c r="A942" s="83" t="s">
        <v>757</v>
      </c>
    </row>
    <row r="943" spans="1:1" ht="18.75" x14ac:dyDescent="0.3">
      <c r="A943" s="83" t="s">
        <v>758</v>
      </c>
    </row>
    <row r="944" spans="1:1" ht="18.75" x14ac:dyDescent="0.3">
      <c r="A944" s="83" t="s">
        <v>759</v>
      </c>
    </row>
    <row r="945" spans="1:1" ht="18.75" x14ac:dyDescent="0.3">
      <c r="A945" s="83" t="s">
        <v>760</v>
      </c>
    </row>
    <row r="946" spans="1:1" ht="18.75" x14ac:dyDescent="0.3">
      <c r="A946" s="83" t="s">
        <v>761</v>
      </c>
    </row>
    <row r="947" spans="1:1" ht="18.75" x14ac:dyDescent="0.3">
      <c r="A947" s="83" t="s">
        <v>762</v>
      </c>
    </row>
    <row r="948" spans="1:1" ht="18.75" x14ac:dyDescent="0.3">
      <c r="A948" s="83" t="s">
        <v>763</v>
      </c>
    </row>
    <row r="949" spans="1:1" ht="18.75" x14ac:dyDescent="0.3">
      <c r="A949" s="83" t="s">
        <v>764</v>
      </c>
    </row>
    <row r="950" spans="1:1" ht="18.75" x14ac:dyDescent="0.3">
      <c r="A950" s="83" t="s">
        <v>765</v>
      </c>
    </row>
    <row r="951" spans="1:1" ht="18.75" x14ac:dyDescent="0.3">
      <c r="A951" s="83" t="s">
        <v>766</v>
      </c>
    </row>
    <row r="952" spans="1:1" ht="15" x14ac:dyDescent="0.25">
      <c r="A952" s="84"/>
    </row>
    <row r="953" spans="1:1" ht="18.75" x14ac:dyDescent="0.3">
      <c r="A953" s="83" t="s">
        <v>379</v>
      </c>
    </row>
    <row r="954" spans="1:1" ht="18.75" x14ac:dyDescent="0.3">
      <c r="A954" s="83" t="s">
        <v>767</v>
      </c>
    </row>
    <row r="955" spans="1:1" ht="18.75" x14ac:dyDescent="0.3">
      <c r="A955" s="83" t="s">
        <v>768</v>
      </c>
    </row>
    <row r="956" spans="1:1" ht="18.75" x14ac:dyDescent="0.3">
      <c r="A956" s="83" t="s">
        <v>769</v>
      </c>
    </row>
    <row r="957" spans="1:1" ht="18.75" x14ac:dyDescent="0.3">
      <c r="A957" s="83" t="s">
        <v>770</v>
      </c>
    </row>
    <row r="958" spans="1:1" ht="18.75" x14ac:dyDescent="0.3">
      <c r="A958" s="83" t="s">
        <v>771</v>
      </c>
    </row>
    <row r="959" spans="1:1" ht="18.75" x14ac:dyDescent="0.3">
      <c r="A959" s="83" t="s">
        <v>772</v>
      </c>
    </row>
    <row r="960" spans="1:1" ht="18.75" x14ac:dyDescent="0.3">
      <c r="A960" s="83" t="s">
        <v>773</v>
      </c>
    </row>
    <row r="961" spans="1:1" ht="18.75" x14ac:dyDescent="0.3">
      <c r="A961" s="83" t="s">
        <v>774</v>
      </c>
    </row>
    <row r="962" spans="1:1" ht="18.75" x14ac:dyDescent="0.3">
      <c r="A962" s="83" t="s">
        <v>775</v>
      </c>
    </row>
    <row r="963" spans="1:1" ht="18.75" x14ac:dyDescent="0.3">
      <c r="A963" s="83" t="s">
        <v>776</v>
      </c>
    </row>
    <row r="964" spans="1:1" ht="18.75" x14ac:dyDescent="0.3">
      <c r="A964" s="83" t="s">
        <v>385</v>
      </c>
    </row>
    <row r="965" spans="1:1" ht="18.75" x14ac:dyDescent="0.3">
      <c r="A965" s="83" t="s">
        <v>777</v>
      </c>
    </row>
    <row r="966" spans="1:1" ht="18.75" x14ac:dyDescent="0.3">
      <c r="A966" s="83" t="s">
        <v>778</v>
      </c>
    </row>
    <row r="967" spans="1:1" ht="18.75" x14ac:dyDescent="0.3">
      <c r="A967" s="83" t="s">
        <v>365</v>
      </c>
    </row>
    <row r="968" spans="1:1" ht="18.75" x14ac:dyDescent="0.3">
      <c r="A968" s="83" t="s">
        <v>366</v>
      </c>
    </row>
    <row r="969" spans="1:1" ht="18.75" x14ac:dyDescent="0.3">
      <c r="A969" s="83" t="s">
        <v>367</v>
      </c>
    </row>
    <row r="970" spans="1:1" ht="18.75" x14ac:dyDescent="0.3">
      <c r="A970" s="83" t="s">
        <v>368</v>
      </c>
    </row>
    <row r="971" spans="1:1" ht="18.75" x14ac:dyDescent="0.3">
      <c r="A971" s="83" t="s">
        <v>369</v>
      </c>
    </row>
    <row r="972" spans="1:1" ht="18.75" x14ac:dyDescent="0.3">
      <c r="A972" s="83" t="s">
        <v>370</v>
      </c>
    </row>
    <row r="973" spans="1:1" ht="18.75" x14ac:dyDescent="0.3">
      <c r="A973" s="83" t="s">
        <v>743</v>
      </c>
    </row>
    <row r="974" spans="1:1" ht="18.75" x14ac:dyDescent="0.3">
      <c r="A974" s="83" t="s">
        <v>371</v>
      </c>
    </row>
    <row r="975" spans="1:1" ht="18.75" x14ac:dyDescent="0.3">
      <c r="A975" s="83" t="s">
        <v>372</v>
      </c>
    </row>
    <row r="976" spans="1:1" ht="18.75" x14ac:dyDescent="0.3">
      <c r="A976" s="83" t="s">
        <v>373</v>
      </c>
    </row>
    <row r="977" spans="1:1" ht="18.75" x14ac:dyDescent="0.3">
      <c r="A977" s="83" t="s">
        <v>374</v>
      </c>
    </row>
    <row r="978" spans="1:1" ht="18.75" x14ac:dyDescent="0.3">
      <c r="A978" s="83" t="s">
        <v>375</v>
      </c>
    </row>
    <row r="979" spans="1:1" ht="18.75" x14ac:dyDescent="0.3">
      <c r="A979" s="83" t="s">
        <v>376</v>
      </c>
    </row>
    <row r="980" spans="1:1" ht="18.75" x14ac:dyDescent="0.3">
      <c r="A980" s="83" t="s">
        <v>377</v>
      </c>
    </row>
    <row r="981" spans="1:1" ht="18.75" x14ac:dyDescent="0.3">
      <c r="A981" s="83" t="s">
        <v>378</v>
      </c>
    </row>
    <row r="982" spans="1:1" ht="18.75" x14ac:dyDescent="0.3">
      <c r="A982" s="83" t="s">
        <v>379</v>
      </c>
    </row>
    <row r="983" spans="1:1" ht="18.75" x14ac:dyDescent="0.3">
      <c r="A983" s="83" t="s">
        <v>779</v>
      </c>
    </row>
    <row r="984" spans="1:1" ht="18.75" x14ac:dyDescent="0.3">
      <c r="A984" s="83" t="s">
        <v>780</v>
      </c>
    </row>
    <row r="985" spans="1:1" ht="18.75" x14ac:dyDescent="0.3">
      <c r="A985" s="83" t="s">
        <v>781</v>
      </c>
    </row>
    <row r="986" spans="1:1" ht="18.75" x14ac:dyDescent="0.3">
      <c r="A986" s="83" t="s">
        <v>782</v>
      </c>
    </row>
    <row r="987" spans="1:1" ht="18.75" x14ac:dyDescent="0.3">
      <c r="A987" s="83" t="s">
        <v>771</v>
      </c>
    </row>
    <row r="988" spans="1:1" ht="18.75" x14ac:dyDescent="0.3">
      <c r="A988" s="83" t="s">
        <v>783</v>
      </c>
    </row>
    <row r="989" spans="1:1" ht="18.75" x14ac:dyDescent="0.3">
      <c r="A989" s="83" t="s">
        <v>784</v>
      </c>
    </row>
    <row r="990" spans="1:1" ht="18.75" x14ac:dyDescent="0.3">
      <c r="A990" s="83" t="s">
        <v>381</v>
      </c>
    </row>
    <row r="991" spans="1:1" ht="18.75" x14ac:dyDescent="0.3">
      <c r="A991" s="83" t="s">
        <v>382</v>
      </c>
    </row>
    <row r="992" spans="1:1" ht="18.75" x14ac:dyDescent="0.3">
      <c r="A992" s="83" t="s">
        <v>383</v>
      </c>
    </row>
    <row r="993" spans="1:1" ht="18.75" x14ac:dyDescent="0.3">
      <c r="A993" s="83" t="s">
        <v>384</v>
      </c>
    </row>
    <row r="994" spans="1:1" ht="18.75" x14ac:dyDescent="0.3">
      <c r="A994" s="83" t="s">
        <v>385</v>
      </c>
    </row>
    <row r="995" spans="1:1" ht="18.75" x14ac:dyDescent="0.3">
      <c r="A995" s="83" t="s">
        <v>386</v>
      </c>
    </row>
    <row r="996" spans="1:1" ht="18.75" x14ac:dyDescent="0.3">
      <c r="A996" s="83" t="s">
        <v>785</v>
      </c>
    </row>
    <row r="997" spans="1:1" ht="18.75" x14ac:dyDescent="0.3">
      <c r="A997" s="83" t="s">
        <v>786</v>
      </c>
    </row>
    <row r="998" spans="1:1" ht="15" x14ac:dyDescent="0.25">
      <c r="A998" s="84"/>
    </row>
    <row r="999" spans="1:1" ht="18.75" x14ac:dyDescent="0.3">
      <c r="A999" s="83" t="s">
        <v>389</v>
      </c>
    </row>
    <row r="1000" spans="1:1" ht="18.75" x14ac:dyDescent="0.3">
      <c r="A1000" s="83" t="s">
        <v>390</v>
      </c>
    </row>
    <row r="1001" spans="1:1" ht="18.75" x14ac:dyDescent="0.3">
      <c r="A1001" s="83" t="s">
        <v>787</v>
      </c>
    </row>
    <row r="1002" spans="1:1" ht="18.75" x14ac:dyDescent="0.3">
      <c r="A1002" s="83" t="s">
        <v>397</v>
      </c>
    </row>
    <row r="1003" spans="1:1" ht="18.75" x14ac:dyDescent="0.3">
      <c r="A1003" s="83" t="s">
        <v>398</v>
      </c>
    </row>
    <row r="1004" spans="1:1" ht="18.75" x14ac:dyDescent="0.3">
      <c r="A1004" s="83" t="s">
        <v>399</v>
      </c>
    </row>
    <row r="1005" spans="1:1" ht="18.75" x14ac:dyDescent="0.3">
      <c r="A1005" s="83" t="s">
        <v>400</v>
      </c>
    </row>
    <row r="1006" spans="1:1" ht="18.75" x14ac:dyDescent="0.3">
      <c r="A1006" s="83" t="s">
        <v>401</v>
      </c>
    </row>
    <row r="1007" spans="1:1" ht="18.75" x14ac:dyDescent="0.3">
      <c r="A1007" s="83" t="s">
        <v>402</v>
      </c>
    </row>
    <row r="1008" spans="1:1" ht="18.75" x14ac:dyDescent="0.3">
      <c r="A1008" s="83" t="s">
        <v>403</v>
      </c>
    </row>
    <row r="1009" spans="1:1" ht="18.75" x14ac:dyDescent="0.3">
      <c r="A1009" s="83" t="s">
        <v>575</v>
      </c>
    </row>
    <row r="1010" spans="1:1" ht="18.75" x14ac:dyDescent="0.3">
      <c r="A1010" s="83" t="s">
        <v>661</v>
      </c>
    </row>
    <row r="1011" spans="1:1" ht="18.75" x14ac:dyDescent="0.3">
      <c r="A1011" s="83" t="s">
        <v>662</v>
      </c>
    </row>
    <row r="1012" spans="1:1" ht="18.75" x14ac:dyDescent="0.3">
      <c r="A1012" s="83" t="s">
        <v>577</v>
      </c>
    </row>
    <row r="1013" spans="1:1" ht="18.75" x14ac:dyDescent="0.3">
      <c r="A1013" s="83" t="s">
        <v>290</v>
      </c>
    </row>
    <row r="1014" spans="1:1" ht="18.75" x14ac:dyDescent="0.3">
      <c r="A1014" s="83" t="s">
        <v>578</v>
      </c>
    </row>
    <row r="1015" spans="1:1" ht="18.75" x14ac:dyDescent="0.3">
      <c r="A1015" s="83" t="s">
        <v>788</v>
      </c>
    </row>
    <row r="1016" spans="1:1" ht="18.75" x14ac:dyDescent="0.3">
      <c r="A1016" s="83" t="s">
        <v>789</v>
      </c>
    </row>
    <row r="1017" spans="1:1" ht="18.75" x14ac:dyDescent="0.3">
      <c r="A1017" s="83" t="s">
        <v>790</v>
      </c>
    </row>
    <row r="1018" spans="1:1" ht="18.75" x14ac:dyDescent="0.3">
      <c r="A1018" s="83" t="s">
        <v>410</v>
      </c>
    </row>
    <row r="1019" spans="1:1" ht="18.75" x14ac:dyDescent="0.3">
      <c r="A1019" s="83" t="s">
        <v>411</v>
      </c>
    </row>
    <row r="1020" spans="1:1" ht="18.75" x14ac:dyDescent="0.3">
      <c r="A1020" s="83" t="s">
        <v>290</v>
      </c>
    </row>
    <row r="1021" spans="1:1" ht="18.75" x14ac:dyDescent="0.3">
      <c r="A1021" s="83" t="s">
        <v>582</v>
      </c>
    </row>
    <row r="1022" spans="1:1" ht="18.75" x14ac:dyDescent="0.3">
      <c r="A1022" s="83" t="s">
        <v>330</v>
      </c>
    </row>
    <row r="1023" spans="1:1" ht="18.75" x14ac:dyDescent="0.3">
      <c r="A1023" s="83" t="s">
        <v>584</v>
      </c>
    </row>
    <row r="1024" spans="1:1" ht="18.75" x14ac:dyDescent="0.3">
      <c r="A1024" s="83" t="s">
        <v>415</v>
      </c>
    </row>
    <row r="1025" spans="1:1" ht="18.75" x14ac:dyDescent="0.3">
      <c r="A1025" s="83" t="s">
        <v>416</v>
      </c>
    </row>
    <row r="1026" spans="1:1" ht="18.75" x14ac:dyDescent="0.3">
      <c r="A1026" s="83" t="s">
        <v>417</v>
      </c>
    </row>
    <row r="1027" spans="1:1" ht="18.75" x14ac:dyDescent="0.3">
      <c r="A1027" s="83" t="s">
        <v>418</v>
      </c>
    </row>
    <row r="1028" spans="1:1" ht="18.75" x14ac:dyDescent="0.3">
      <c r="A1028" s="83" t="s">
        <v>419</v>
      </c>
    </row>
    <row r="1029" spans="1:1" ht="18.75" x14ac:dyDescent="0.3">
      <c r="A1029" s="83" t="s">
        <v>420</v>
      </c>
    </row>
    <row r="1030" spans="1:1" ht="18.75" x14ac:dyDescent="0.3">
      <c r="A1030" s="83" t="s">
        <v>421</v>
      </c>
    </row>
    <row r="1031" spans="1:1" ht="18.75" x14ac:dyDescent="0.3">
      <c r="A1031" s="83" t="s">
        <v>683</v>
      </c>
    </row>
    <row r="1032" spans="1:1" ht="18.75" x14ac:dyDescent="0.3">
      <c r="A1032" s="83" t="s">
        <v>423</v>
      </c>
    </row>
    <row r="1033" spans="1:1" ht="18.75" x14ac:dyDescent="0.3">
      <c r="A1033" s="83" t="s">
        <v>424</v>
      </c>
    </row>
    <row r="1034" spans="1:1" ht="18.75" x14ac:dyDescent="0.3">
      <c r="A1034" s="83" t="s">
        <v>425</v>
      </c>
    </row>
    <row r="1035" spans="1:1" ht="18.75" x14ac:dyDescent="0.3">
      <c r="A1035" s="83" t="s">
        <v>426</v>
      </c>
    </row>
    <row r="1036" spans="1:1" ht="18.75" x14ac:dyDescent="0.3">
      <c r="A1036" s="83" t="s">
        <v>427</v>
      </c>
    </row>
    <row r="1037" spans="1:1" ht="18.75" x14ac:dyDescent="0.3">
      <c r="A1037" s="83" t="s">
        <v>428</v>
      </c>
    </row>
    <row r="1038" spans="1:1" ht="15" x14ac:dyDescent="0.25">
      <c r="A1038" s="84"/>
    </row>
    <row r="1039" spans="1:1" ht="18.75" x14ac:dyDescent="0.3">
      <c r="A1039" s="83" t="s">
        <v>429</v>
      </c>
    </row>
    <row r="1040" spans="1:1" ht="18.75" x14ac:dyDescent="0.3">
      <c r="A1040" s="83" t="s">
        <v>430</v>
      </c>
    </row>
    <row r="1041" spans="1:1" ht="18.75" x14ac:dyDescent="0.3">
      <c r="A1041" s="83" t="s">
        <v>431</v>
      </c>
    </row>
    <row r="1042" spans="1:1" ht="18.75" x14ac:dyDescent="0.3">
      <c r="A1042" s="83" t="s">
        <v>432</v>
      </c>
    </row>
    <row r="1043" spans="1:1" ht="18.75" x14ac:dyDescent="0.3">
      <c r="A1043" s="83" t="s">
        <v>433</v>
      </c>
    </row>
    <row r="1044" spans="1:1" ht="18.75" x14ac:dyDescent="0.3">
      <c r="A1044" s="83" t="s">
        <v>434</v>
      </c>
    </row>
    <row r="1045" spans="1:1" ht="18.75" x14ac:dyDescent="0.3">
      <c r="A1045" s="83" t="s">
        <v>435</v>
      </c>
    </row>
    <row r="1046" spans="1:1" ht="18.75" x14ac:dyDescent="0.3">
      <c r="A1046" s="83" t="s">
        <v>436</v>
      </c>
    </row>
    <row r="1047" spans="1:1" ht="18.75" x14ac:dyDescent="0.3">
      <c r="A1047" s="83" t="s">
        <v>437</v>
      </c>
    </row>
    <row r="1048" spans="1:1" ht="18.75" x14ac:dyDescent="0.3">
      <c r="A1048" s="83" t="s">
        <v>438</v>
      </c>
    </row>
    <row r="1049" spans="1:1" ht="18.75" x14ac:dyDescent="0.3">
      <c r="A1049" s="83" t="s">
        <v>439</v>
      </c>
    </row>
    <row r="1050" spans="1:1" ht="18.75" x14ac:dyDescent="0.3">
      <c r="A1050" s="83" t="s">
        <v>440</v>
      </c>
    </row>
    <row r="1051" spans="1:1" ht="18.75" x14ac:dyDescent="0.3">
      <c r="A1051" s="83" t="s">
        <v>441</v>
      </c>
    </row>
    <row r="1052" spans="1:1" ht="18.75" x14ac:dyDescent="0.3">
      <c r="A1052" s="83" t="s">
        <v>442</v>
      </c>
    </row>
    <row r="1053" spans="1:1" ht="18.75" x14ac:dyDescent="0.3">
      <c r="A1053" s="83" t="s">
        <v>443</v>
      </c>
    </row>
    <row r="1054" spans="1:1" ht="18.75" x14ac:dyDescent="0.3">
      <c r="A1054" s="83" t="s">
        <v>444</v>
      </c>
    </row>
    <row r="1055" spans="1:1" ht="18.75" x14ac:dyDescent="0.3">
      <c r="A1055" s="83" t="s">
        <v>445</v>
      </c>
    </row>
    <row r="1056" spans="1:1" ht="18.75" x14ac:dyDescent="0.3">
      <c r="A1056" s="83" t="s">
        <v>446</v>
      </c>
    </row>
    <row r="1057" spans="1:1" ht="18.75" x14ac:dyDescent="0.3">
      <c r="A1057" s="83" t="s">
        <v>447</v>
      </c>
    </row>
    <row r="1058" spans="1:1" ht="18.75" x14ac:dyDescent="0.3">
      <c r="A1058" s="83" t="s">
        <v>448</v>
      </c>
    </row>
    <row r="1059" spans="1:1" ht="18.75" x14ac:dyDescent="0.3">
      <c r="A1059" s="83" t="s">
        <v>449</v>
      </c>
    </row>
    <row r="1060" spans="1:1" ht="18.75" x14ac:dyDescent="0.3">
      <c r="A1060" s="83" t="s">
        <v>450</v>
      </c>
    </row>
    <row r="1061" spans="1:1" ht="18.75" x14ac:dyDescent="0.3">
      <c r="A1061" s="83" t="s">
        <v>451</v>
      </c>
    </row>
    <row r="1062" spans="1:1" ht="18.75" x14ac:dyDescent="0.3">
      <c r="A1062" s="83" t="s">
        <v>444</v>
      </c>
    </row>
    <row r="1063" spans="1:1" ht="18.75" x14ac:dyDescent="0.3">
      <c r="A1063" s="83" t="s">
        <v>452</v>
      </c>
    </row>
    <row r="1064" spans="1:1" ht="18.75" x14ac:dyDescent="0.3">
      <c r="A1064" s="83" t="s">
        <v>453</v>
      </c>
    </row>
    <row r="1065" spans="1:1" ht="18.75" x14ac:dyDescent="0.3">
      <c r="A1065" s="83" t="s">
        <v>454</v>
      </c>
    </row>
    <row r="1066" spans="1:1" ht="18.75" x14ac:dyDescent="0.3">
      <c r="A1066" s="83" t="s">
        <v>455</v>
      </c>
    </row>
    <row r="1067" spans="1:1" ht="18.75" x14ac:dyDescent="0.3">
      <c r="A1067" s="83" t="s">
        <v>456</v>
      </c>
    </row>
    <row r="1068" spans="1:1" ht="18.75" x14ac:dyDescent="0.3">
      <c r="A1068" s="83" t="s">
        <v>457</v>
      </c>
    </row>
    <row r="1069" spans="1:1" ht="18.75" x14ac:dyDescent="0.3">
      <c r="A1069" s="83" t="s">
        <v>458</v>
      </c>
    </row>
    <row r="1070" spans="1:1" ht="18.75" x14ac:dyDescent="0.3">
      <c r="A1070" s="83" t="s">
        <v>459</v>
      </c>
    </row>
    <row r="1071" spans="1:1" ht="18.75" x14ac:dyDescent="0.3">
      <c r="A1071" s="83" t="s">
        <v>460</v>
      </c>
    </row>
    <row r="1072" spans="1:1" ht="18.75" x14ac:dyDescent="0.3">
      <c r="A1072" s="83" t="s">
        <v>461</v>
      </c>
    </row>
    <row r="1073" spans="1:1" ht="18.75" x14ac:dyDescent="0.3">
      <c r="A1073" s="83" t="s">
        <v>462</v>
      </c>
    </row>
    <row r="1074" spans="1:1" ht="18.75" x14ac:dyDescent="0.3">
      <c r="A1074" s="83" t="s">
        <v>463</v>
      </c>
    </row>
    <row r="1075" spans="1:1" ht="18.75" x14ac:dyDescent="0.3">
      <c r="A1075" s="83" t="s">
        <v>464</v>
      </c>
    </row>
    <row r="1076" spans="1:1" ht="18.75" x14ac:dyDescent="0.3">
      <c r="A1076" s="83" t="s">
        <v>465</v>
      </c>
    </row>
    <row r="1077" spans="1:1" ht="18.75" x14ac:dyDescent="0.3">
      <c r="A1077" s="83" t="s">
        <v>466</v>
      </c>
    </row>
    <row r="1078" spans="1:1" ht="18.75" x14ac:dyDescent="0.3">
      <c r="A1078" s="83" t="s">
        <v>467</v>
      </c>
    </row>
    <row r="1079" spans="1:1" ht="18.75" x14ac:dyDescent="0.3">
      <c r="A1079" s="83" t="s">
        <v>458</v>
      </c>
    </row>
    <row r="1080" spans="1:1" ht="18.75" x14ac:dyDescent="0.3">
      <c r="A1080" s="83" t="s">
        <v>468</v>
      </c>
    </row>
    <row r="1081" spans="1:1" ht="15" x14ac:dyDescent="0.25">
      <c r="A1081" s="84"/>
    </row>
    <row r="1082" spans="1:1" ht="18.75" x14ac:dyDescent="0.3">
      <c r="A1082" s="83" t="s">
        <v>791</v>
      </c>
    </row>
    <row r="1083" spans="1:1" ht="18.75" x14ac:dyDescent="0.3">
      <c r="A1083" s="83" t="s">
        <v>470</v>
      </c>
    </row>
    <row r="1084" spans="1:1" ht="18.75" x14ac:dyDescent="0.3">
      <c r="A1084" s="83" t="s">
        <v>471</v>
      </c>
    </row>
    <row r="1085" spans="1:1" ht="18.75" x14ac:dyDescent="0.3">
      <c r="A1085" s="83" t="s">
        <v>472</v>
      </c>
    </row>
    <row r="1086" spans="1:1" ht="18.75" x14ac:dyDescent="0.3">
      <c r="A1086" s="83" t="s">
        <v>473</v>
      </c>
    </row>
    <row r="1087" spans="1:1" ht="18.75" x14ac:dyDescent="0.3">
      <c r="A1087" s="83" t="s">
        <v>474</v>
      </c>
    </row>
    <row r="1088" spans="1:1" x14ac:dyDescent="0.25">
      <c r="A1088" s="82" t="s">
        <v>792</v>
      </c>
    </row>
    <row r="1089" spans="1:2" x14ac:dyDescent="0.25">
      <c r="A1089" s="82" t="s">
        <v>476</v>
      </c>
    </row>
    <row r="1090" spans="1:2" x14ac:dyDescent="0.25">
      <c r="A1090" s="82" t="s">
        <v>486</v>
      </c>
    </row>
    <row r="1091" spans="1:2" x14ac:dyDescent="0.25">
      <c r="A1091" s="82" t="s">
        <v>793</v>
      </c>
    </row>
    <row r="1092" spans="1:2" x14ac:dyDescent="0.25">
      <c r="A1092" s="82" t="s">
        <v>693</v>
      </c>
    </row>
    <row r="1093" spans="1:2" x14ac:dyDescent="0.25">
      <c r="A1093" s="82" t="s">
        <v>488</v>
      </c>
    </row>
    <row r="1094" spans="1:2" x14ac:dyDescent="0.25">
      <c r="A1094" s="82" t="s">
        <v>489</v>
      </c>
    </row>
    <row r="1095" spans="1:2" x14ac:dyDescent="0.25">
      <c r="A1095" s="82" t="s">
        <v>794</v>
      </c>
    </row>
    <row r="1096" spans="1:2" x14ac:dyDescent="0.25">
      <c r="A1096" s="82" t="s">
        <v>795</v>
      </c>
    </row>
    <row r="1097" spans="1:2" x14ac:dyDescent="0.25">
      <c r="A1097" s="82" t="s">
        <v>796</v>
      </c>
    </row>
    <row r="1098" spans="1:2" x14ac:dyDescent="0.25">
      <c r="A1098" s="82" t="s">
        <v>797</v>
      </c>
    </row>
    <row r="1103" spans="1:2" x14ac:dyDescent="0.2">
      <c r="A1103" s="86" t="s">
        <v>268</v>
      </c>
      <c r="B1103"/>
    </row>
    <row r="1104" spans="1:2" x14ac:dyDescent="0.2">
      <c r="A1104" s="86" t="s">
        <v>798</v>
      </c>
      <c r="B1104"/>
    </row>
    <row r="1105" spans="1:2" x14ac:dyDescent="0.2">
      <c r="A1105" s="86"/>
      <c r="B1105"/>
    </row>
    <row r="1106" spans="1:2" x14ac:dyDescent="0.2">
      <c r="A1106" s="86"/>
      <c r="B1106"/>
    </row>
    <row r="1107" spans="1:2" x14ac:dyDescent="0.2">
      <c r="A1107" s="88" t="s">
        <v>799</v>
      </c>
      <c r="B1107" s="89" t="s">
        <v>800</v>
      </c>
    </row>
    <row r="1108" spans="1:2" x14ac:dyDescent="0.2">
      <c r="A1108" s="86"/>
      <c r="B1108"/>
    </row>
    <row r="1109" spans="1:2" x14ac:dyDescent="0.2">
      <c r="A1109" s="86"/>
      <c r="B1109"/>
    </row>
    <row r="1110" spans="1:2" ht="47.25" x14ac:dyDescent="0.2">
      <c r="A1110" s="90" t="s">
        <v>801</v>
      </c>
      <c r="B1110"/>
    </row>
    <row r="1111" spans="1:2" ht="31.5" x14ac:dyDescent="0.2">
      <c r="A1111" s="90" t="s">
        <v>802</v>
      </c>
      <c r="B1111"/>
    </row>
    <row r="1112" spans="1:2" x14ac:dyDescent="0.2">
      <c r="A1112" s="91" t="s">
        <v>803</v>
      </c>
      <c r="B1112"/>
    </row>
    <row r="1113" spans="1:2" ht="47.25" x14ac:dyDescent="0.2">
      <c r="A1113" s="91" t="s">
        <v>804</v>
      </c>
      <c r="B1113"/>
    </row>
    <row r="1114" spans="1:2" x14ac:dyDescent="0.2">
      <c r="A1114" s="86" t="s">
        <v>805</v>
      </c>
      <c r="B1114"/>
    </row>
    <row r="1115" spans="1:2" x14ac:dyDescent="0.2">
      <c r="A1115" s="91" t="s">
        <v>806</v>
      </c>
      <c r="B1115"/>
    </row>
    <row r="1116" spans="1:2" ht="47.25" x14ac:dyDescent="0.2">
      <c r="A1116" s="92" t="s">
        <v>807</v>
      </c>
      <c r="B1116"/>
    </row>
    <row r="1117" spans="1:2" ht="47.25" x14ac:dyDescent="0.2">
      <c r="A1117" s="92" t="s">
        <v>808</v>
      </c>
      <c r="B1117"/>
    </row>
    <row r="1118" spans="1:2" ht="63" x14ac:dyDescent="0.2">
      <c r="A1118" s="92" t="s">
        <v>809</v>
      </c>
      <c r="B1118"/>
    </row>
    <row r="1119" spans="1:2" ht="31.5" x14ac:dyDescent="0.2">
      <c r="A1119" s="92" t="s">
        <v>810</v>
      </c>
      <c r="B1119"/>
    </row>
    <row r="1120" spans="1:2" x14ac:dyDescent="0.2">
      <c r="A1120" s="91" t="s">
        <v>811</v>
      </c>
      <c r="B1120"/>
    </row>
    <row r="1121" spans="1:2" ht="63" x14ac:dyDescent="0.2">
      <c r="A1121" s="92" t="s">
        <v>812</v>
      </c>
      <c r="B1121"/>
    </row>
    <row r="1122" spans="1:2" ht="94.5" x14ac:dyDescent="0.2">
      <c r="A1122" s="92" t="s">
        <v>813</v>
      </c>
      <c r="B1122"/>
    </row>
    <row r="1123" spans="1:2" ht="47.25" x14ac:dyDescent="0.2">
      <c r="A1123" s="91" t="s">
        <v>814</v>
      </c>
      <c r="B1123"/>
    </row>
    <row r="1124" spans="1:2" ht="31.5" x14ac:dyDescent="0.2">
      <c r="A1124" s="91" t="s">
        <v>815</v>
      </c>
      <c r="B1124"/>
    </row>
    <row r="1125" spans="1:2" ht="63" x14ac:dyDescent="0.2">
      <c r="A1125" s="92" t="s">
        <v>816</v>
      </c>
      <c r="B1125"/>
    </row>
    <row r="1126" spans="1:2" ht="47.25" x14ac:dyDescent="0.2">
      <c r="A1126" s="92" t="s">
        <v>817</v>
      </c>
      <c r="B1126"/>
    </row>
    <row r="1127" spans="1:2" ht="31.5" x14ac:dyDescent="0.2">
      <c r="A1127" s="93" t="s">
        <v>818</v>
      </c>
      <c r="B1127"/>
    </row>
    <row r="1128" spans="1:2" ht="47.25" x14ac:dyDescent="0.2">
      <c r="A1128" s="92" t="s">
        <v>819</v>
      </c>
      <c r="B1128"/>
    </row>
    <row r="1129" spans="1:2" ht="126" x14ac:dyDescent="0.2">
      <c r="A1129" s="91" t="s">
        <v>820</v>
      </c>
      <c r="B1129"/>
    </row>
    <row r="1130" spans="1:2" ht="157.5" x14ac:dyDescent="0.2">
      <c r="A1130" s="91" t="s">
        <v>821</v>
      </c>
      <c r="B1130"/>
    </row>
    <row r="1131" spans="1:2" ht="31.5" x14ac:dyDescent="0.2">
      <c r="A1131" s="91" t="s">
        <v>822</v>
      </c>
      <c r="B1131"/>
    </row>
    <row r="1132" spans="1:2" ht="47.25" x14ac:dyDescent="0.2">
      <c r="A1132" s="91" t="s">
        <v>823</v>
      </c>
      <c r="B1132"/>
    </row>
    <row r="1133" spans="1:2" ht="94.5" x14ac:dyDescent="0.2">
      <c r="A1133" s="91" t="s">
        <v>824</v>
      </c>
      <c r="B1133"/>
    </row>
    <row r="1134" spans="1:2" ht="78.75" x14ac:dyDescent="0.2">
      <c r="A1134" s="91" t="s">
        <v>825</v>
      </c>
      <c r="B1134"/>
    </row>
    <row r="1135" spans="1:2" ht="63" x14ac:dyDescent="0.2">
      <c r="A1135" s="91" t="s">
        <v>826</v>
      </c>
      <c r="B1135"/>
    </row>
    <row r="1136" spans="1:2" x14ac:dyDescent="0.2">
      <c r="A1136" s="86" t="s">
        <v>827</v>
      </c>
      <c r="B1136"/>
    </row>
    <row r="1137" spans="1:2" ht="78.75" x14ac:dyDescent="0.2">
      <c r="A1137" s="91" t="s">
        <v>828</v>
      </c>
      <c r="B1137"/>
    </row>
    <row r="1138" spans="1:2" x14ac:dyDescent="0.2">
      <c r="A1138" s="91" t="s">
        <v>829</v>
      </c>
      <c r="B1138"/>
    </row>
    <row r="1139" spans="1:2" ht="31.5" x14ac:dyDescent="0.2">
      <c r="A1139" s="91" t="s">
        <v>830</v>
      </c>
      <c r="B1139"/>
    </row>
    <row r="1140" spans="1:2" ht="31.5" x14ac:dyDescent="0.2">
      <c r="A1140" s="91" t="s">
        <v>831</v>
      </c>
      <c r="B1140"/>
    </row>
    <row r="1141" spans="1:2" x14ac:dyDescent="0.2">
      <c r="A1141" s="91" t="s">
        <v>832</v>
      </c>
      <c r="B1141"/>
    </row>
    <row r="1142" spans="1:2" x14ac:dyDescent="0.2">
      <c r="A1142" s="91" t="s">
        <v>833</v>
      </c>
      <c r="B1142"/>
    </row>
    <row r="1143" spans="1:2" ht="31.5" x14ac:dyDescent="0.2">
      <c r="A1143" s="91" t="s">
        <v>834</v>
      </c>
      <c r="B1143"/>
    </row>
    <row r="1144" spans="1:2" ht="110.25" x14ac:dyDescent="0.2">
      <c r="A1144" s="91" t="s">
        <v>835</v>
      </c>
      <c r="B1144"/>
    </row>
    <row r="1145" spans="1:2" x14ac:dyDescent="0.2">
      <c r="A1145" s="91" t="s">
        <v>836</v>
      </c>
      <c r="B1145"/>
    </row>
    <row r="1146" spans="1:2" ht="78.75" x14ac:dyDescent="0.2">
      <c r="A1146" s="91" t="s">
        <v>837</v>
      </c>
      <c r="B1146"/>
    </row>
    <row r="1147" spans="1:2" ht="51" x14ac:dyDescent="0.2">
      <c r="A1147" s="94" t="s">
        <v>838</v>
      </c>
      <c r="B1147"/>
    </row>
    <row r="1148" spans="1:2" ht="94.5" x14ac:dyDescent="0.2">
      <c r="A1148" s="91" t="s">
        <v>839</v>
      </c>
      <c r="B1148"/>
    </row>
    <row r="1149" spans="1:2" ht="31.5" x14ac:dyDescent="0.2">
      <c r="A1149" s="91" t="s">
        <v>840</v>
      </c>
      <c r="B1149"/>
    </row>
    <row r="1150" spans="1:2" x14ac:dyDescent="0.2">
      <c r="A1150" s="91" t="s">
        <v>841</v>
      </c>
      <c r="B1150"/>
    </row>
    <row r="1151" spans="1:2" ht="31.5" x14ac:dyDescent="0.2">
      <c r="A1151" s="91" t="s">
        <v>842</v>
      </c>
      <c r="B1151"/>
    </row>
    <row r="1152" spans="1:2" ht="31.5" x14ac:dyDescent="0.2">
      <c r="A1152" s="91" t="s">
        <v>843</v>
      </c>
      <c r="B1152"/>
    </row>
    <row r="1153" spans="1:2" ht="31.5" x14ac:dyDescent="0.2">
      <c r="A1153" s="91" t="s">
        <v>844</v>
      </c>
      <c r="B1153"/>
    </row>
    <row r="1154" spans="1:2" ht="31.5" x14ac:dyDescent="0.2">
      <c r="A1154" s="91" t="s">
        <v>845</v>
      </c>
      <c r="B1154"/>
    </row>
    <row r="1155" spans="1:2" ht="63" x14ac:dyDescent="0.2">
      <c r="A1155" s="91" t="s">
        <v>846</v>
      </c>
      <c r="B1155"/>
    </row>
    <row r="1156" spans="1:2" ht="31.5" x14ac:dyDescent="0.2">
      <c r="A1156" s="91" t="s">
        <v>847</v>
      </c>
      <c r="B1156"/>
    </row>
    <row r="1157" spans="1:2" x14ac:dyDescent="0.2">
      <c r="A1157" s="86" t="s">
        <v>848</v>
      </c>
      <c r="B1157"/>
    </row>
    <row r="1158" spans="1:2" x14ac:dyDescent="0.2">
      <c r="A1158" s="91" t="s">
        <v>849</v>
      </c>
      <c r="B1158"/>
    </row>
    <row r="1159" spans="1:2" ht="31.5" x14ac:dyDescent="0.2">
      <c r="A1159" s="91" t="s">
        <v>850</v>
      </c>
      <c r="B1159"/>
    </row>
    <row r="1160" spans="1:2" ht="47.25" x14ac:dyDescent="0.2">
      <c r="A1160" s="91" t="s">
        <v>851</v>
      </c>
      <c r="B1160"/>
    </row>
    <row r="1161" spans="1:2" ht="47.25" x14ac:dyDescent="0.2">
      <c r="A1161" s="91" t="s">
        <v>852</v>
      </c>
      <c r="B1161"/>
    </row>
    <row r="1162" spans="1:2" ht="63" x14ac:dyDescent="0.2">
      <c r="A1162" s="91" t="s">
        <v>853</v>
      </c>
      <c r="B1162"/>
    </row>
    <row r="1163" spans="1:2" ht="94.5" x14ac:dyDescent="0.2">
      <c r="A1163" s="91" t="s">
        <v>854</v>
      </c>
      <c r="B1163"/>
    </row>
    <row r="1164" spans="1:2" ht="63" x14ac:dyDescent="0.2">
      <c r="A1164" s="91" t="s">
        <v>855</v>
      </c>
      <c r="B1164"/>
    </row>
    <row r="1165" spans="1:2" ht="78.75" x14ac:dyDescent="0.2">
      <c r="A1165" s="91" t="s">
        <v>856</v>
      </c>
      <c r="B1165"/>
    </row>
    <row r="1166" spans="1:2" ht="31.5" x14ac:dyDescent="0.2">
      <c r="A1166" s="91" t="s">
        <v>857</v>
      </c>
      <c r="B1166"/>
    </row>
    <row r="1167" spans="1:2" ht="110.25" x14ac:dyDescent="0.2">
      <c r="A1167" s="91" t="s">
        <v>858</v>
      </c>
      <c r="B1167"/>
    </row>
    <row r="1168" spans="1:2" ht="47.25" x14ac:dyDescent="0.2">
      <c r="A1168" s="91" t="s">
        <v>859</v>
      </c>
      <c r="B1168"/>
    </row>
    <row r="1169" spans="1:2" x14ac:dyDescent="0.2">
      <c r="A1169" s="91" t="s">
        <v>860</v>
      </c>
      <c r="B1169"/>
    </row>
    <row r="1170" spans="1:2" ht="47.25" x14ac:dyDescent="0.2">
      <c r="A1170" s="91" t="s">
        <v>861</v>
      </c>
      <c r="B1170"/>
    </row>
    <row r="1171" spans="1:2" ht="47.25" x14ac:dyDescent="0.2">
      <c r="A1171" s="91" t="s">
        <v>862</v>
      </c>
      <c r="B1171"/>
    </row>
    <row r="1172" spans="1:2" ht="31.5" x14ac:dyDescent="0.2">
      <c r="A1172" s="91" t="s">
        <v>863</v>
      </c>
      <c r="B1172"/>
    </row>
    <row r="1173" spans="1:2" ht="31.5" x14ac:dyDescent="0.2">
      <c r="A1173" s="91" t="s">
        <v>864</v>
      </c>
      <c r="B1173"/>
    </row>
    <row r="1174" spans="1:2" ht="31.5" x14ac:dyDescent="0.2">
      <c r="A1174" s="91" t="s">
        <v>865</v>
      </c>
      <c r="B1174"/>
    </row>
    <row r="1175" spans="1:2" ht="47.25" x14ac:dyDescent="0.2">
      <c r="A1175" s="91" t="s">
        <v>866</v>
      </c>
      <c r="B1175"/>
    </row>
    <row r="1176" spans="1:2" x14ac:dyDescent="0.2">
      <c r="A1176" s="91"/>
      <c r="B1176"/>
    </row>
    <row r="1177" spans="1:2" ht="31.5" x14ac:dyDescent="0.2">
      <c r="A1177" s="91" t="s">
        <v>867</v>
      </c>
      <c r="B1177"/>
    </row>
    <row r="1178" spans="1:2" x14ac:dyDescent="0.2">
      <c r="A1178" s="91" t="s">
        <v>868</v>
      </c>
      <c r="B1178"/>
    </row>
    <row r="1179" spans="1:2" x14ac:dyDescent="0.2">
      <c r="A1179" s="91" t="s">
        <v>869</v>
      </c>
      <c r="B1179"/>
    </row>
    <row r="1180" spans="1:2" x14ac:dyDescent="0.2">
      <c r="A1180" s="91" t="s">
        <v>870</v>
      </c>
      <c r="B1180"/>
    </row>
    <row r="1181" spans="1:2" x14ac:dyDescent="0.2">
      <c r="A1181" s="91" t="s">
        <v>871</v>
      </c>
      <c r="B1181"/>
    </row>
    <row r="1182" spans="1:2" x14ac:dyDescent="0.2">
      <c r="A1182" s="90" t="s">
        <v>872</v>
      </c>
      <c r="B1182"/>
    </row>
    <row r="1183" spans="1:2" ht="63" x14ac:dyDescent="0.2">
      <c r="A1183" s="91" t="s">
        <v>873</v>
      </c>
      <c r="B1183"/>
    </row>
    <row r="1184" spans="1:2" ht="63" x14ac:dyDescent="0.2">
      <c r="A1184" s="91" t="s">
        <v>874</v>
      </c>
      <c r="B1184"/>
    </row>
    <row r="1185" spans="1:2" ht="31.5" x14ac:dyDescent="0.2">
      <c r="A1185" s="91" t="s">
        <v>875</v>
      </c>
      <c r="B1185"/>
    </row>
    <row r="1186" spans="1:2" ht="47.25" x14ac:dyDescent="0.2">
      <c r="A1186" s="91" t="s">
        <v>876</v>
      </c>
      <c r="B1186"/>
    </row>
    <row r="1187" spans="1:2" x14ac:dyDescent="0.2">
      <c r="A1187" s="91" t="s">
        <v>877</v>
      </c>
      <c r="B1187"/>
    </row>
    <row r="1188" spans="1:2" x14ac:dyDescent="0.2">
      <c r="A1188" s="91" t="s">
        <v>878</v>
      </c>
      <c r="B1188"/>
    </row>
    <row r="1189" spans="1:2" ht="31.5" x14ac:dyDescent="0.2">
      <c r="A1189" s="91" t="s">
        <v>879</v>
      </c>
      <c r="B1189"/>
    </row>
    <row r="1190" spans="1:2" ht="31.5" x14ac:dyDescent="0.2">
      <c r="A1190" s="91" t="s">
        <v>880</v>
      </c>
      <c r="B1190"/>
    </row>
    <row r="1191" spans="1:2" x14ac:dyDescent="0.2">
      <c r="A1191" s="91" t="s">
        <v>881</v>
      </c>
      <c r="B1191"/>
    </row>
    <row r="1192" spans="1:2" x14ac:dyDescent="0.2">
      <c r="A1192" s="91" t="s">
        <v>882</v>
      </c>
      <c r="B1192"/>
    </row>
    <row r="1193" spans="1:2" x14ac:dyDescent="0.2">
      <c r="A1193" s="91"/>
      <c r="B1193"/>
    </row>
    <row r="1194" spans="1:2" x14ac:dyDescent="0.2">
      <c r="A1194" s="90" t="s">
        <v>883</v>
      </c>
      <c r="B1194"/>
    </row>
    <row r="1195" spans="1:2" x14ac:dyDescent="0.2">
      <c r="A1195" s="91" t="s">
        <v>884</v>
      </c>
      <c r="B1195"/>
    </row>
    <row r="1196" spans="1:2" ht="31.5" x14ac:dyDescent="0.2">
      <c r="A1196" s="91" t="s">
        <v>885</v>
      </c>
      <c r="B1196"/>
    </row>
    <row r="1197" spans="1:2" ht="31.5" x14ac:dyDescent="0.2">
      <c r="A1197" s="91" t="s">
        <v>886</v>
      </c>
      <c r="B1197"/>
    </row>
    <row r="1198" spans="1:2" ht="47.25" x14ac:dyDescent="0.2">
      <c r="A1198" s="91" t="s">
        <v>887</v>
      </c>
      <c r="B1198"/>
    </row>
    <row r="1199" spans="1:2" ht="31.5" x14ac:dyDescent="0.2">
      <c r="A1199" s="91" t="s">
        <v>888</v>
      </c>
      <c r="B1199"/>
    </row>
    <row r="1200" spans="1:2" ht="63" x14ac:dyDescent="0.2">
      <c r="A1200" s="91" t="s">
        <v>889</v>
      </c>
      <c r="B1200"/>
    </row>
    <row r="1201" spans="1:2" ht="47.25" x14ac:dyDescent="0.2">
      <c r="A1201" s="91" t="s">
        <v>890</v>
      </c>
      <c r="B1201"/>
    </row>
    <row r="1202" spans="1:2" ht="47.25" x14ac:dyDescent="0.2">
      <c r="A1202" s="91" t="s">
        <v>891</v>
      </c>
      <c r="B1202"/>
    </row>
    <row r="1203" spans="1:2" ht="31.5" x14ac:dyDescent="0.2">
      <c r="A1203" s="91" t="s">
        <v>892</v>
      </c>
      <c r="B1203"/>
    </row>
    <row r="1204" spans="1:2" x14ac:dyDescent="0.2">
      <c r="A1204" s="91" t="s">
        <v>893</v>
      </c>
      <c r="B1204"/>
    </row>
    <row r="1205" spans="1:2" x14ac:dyDescent="0.2">
      <c r="A1205" s="91"/>
      <c r="B1205"/>
    </row>
    <row r="1206" spans="1:2" x14ac:dyDescent="0.2">
      <c r="A1206" s="91"/>
      <c r="B1206"/>
    </row>
    <row r="1207" spans="1:2" x14ac:dyDescent="0.2">
      <c r="A1207" s="91"/>
      <c r="B1207"/>
    </row>
    <row r="1208" spans="1:2" x14ac:dyDescent="0.2">
      <c r="A1208" s="91"/>
      <c r="B1208"/>
    </row>
    <row r="1209" spans="1:2" x14ac:dyDescent="0.2">
      <c r="A1209" s="102" t="s">
        <v>1177</v>
      </c>
      <c r="B1209" s="90"/>
    </row>
    <row r="1210" spans="1:2" x14ac:dyDescent="0.2">
      <c r="A1210" s="91" t="s">
        <v>894</v>
      </c>
      <c r="B1210"/>
    </row>
    <row r="1211" spans="1:2" x14ac:dyDescent="0.2">
      <c r="A1211" s="91" t="s">
        <v>895</v>
      </c>
      <c r="B1211"/>
    </row>
    <row r="1212" spans="1:2" x14ac:dyDescent="0.2">
      <c r="A1212" s="91"/>
      <c r="B1212"/>
    </row>
    <row r="1213" spans="1:2" x14ac:dyDescent="0.2">
      <c r="A1213" s="102" t="s">
        <v>1178</v>
      </c>
      <c r="B1213" s="90"/>
    </row>
    <row r="1214" spans="1:2" ht="63" x14ac:dyDescent="0.2">
      <c r="A1214" s="91" t="s">
        <v>896</v>
      </c>
      <c r="B1214"/>
    </row>
    <row r="1215" spans="1:2" ht="63" x14ac:dyDescent="0.2">
      <c r="A1215" s="91" t="s">
        <v>897</v>
      </c>
      <c r="B1215"/>
    </row>
    <row r="1216" spans="1:2" ht="31.5" x14ac:dyDescent="0.2">
      <c r="A1216" s="91" t="s">
        <v>898</v>
      </c>
      <c r="B1216"/>
    </row>
    <row r="1217" spans="1:2" ht="47.25" x14ac:dyDescent="0.2">
      <c r="A1217" s="91" t="s">
        <v>899</v>
      </c>
      <c r="B1217"/>
    </row>
    <row r="1218" spans="1:2" ht="31.5" x14ac:dyDescent="0.2">
      <c r="A1218" s="91" t="s">
        <v>900</v>
      </c>
      <c r="B1218"/>
    </row>
    <row r="1219" spans="1:2" ht="31.5" x14ac:dyDescent="0.2">
      <c r="A1219" s="91" t="s">
        <v>901</v>
      </c>
      <c r="B1219"/>
    </row>
    <row r="1220" spans="1:2" ht="47.25" x14ac:dyDescent="0.2">
      <c r="A1220" s="91" t="s">
        <v>902</v>
      </c>
      <c r="B1220"/>
    </row>
    <row r="1221" spans="1:2" x14ac:dyDescent="0.2">
      <c r="A1221" s="91" t="s">
        <v>903</v>
      </c>
      <c r="B1221"/>
    </row>
    <row r="1222" spans="1:2" x14ac:dyDescent="0.2">
      <c r="A1222" s="91" t="s">
        <v>904</v>
      </c>
      <c r="B1222"/>
    </row>
    <row r="1223" spans="1:2" ht="31.5" x14ac:dyDescent="0.2">
      <c r="A1223" s="91" t="s">
        <v>905</v>
      </c>
      <c r="B1223"/>
    </row>
    <row r="1224" spans="1:2" ht="63" x14ac:dyDescent="0.2">
      <c r="A1224" s="91" t="s">
        <v>906</v>
      </c>
      <c r="B1224"/>
    </row>
    <row r="1225" spans="1:2" ht="31.5" x14ac:dyDescent="0.2">
      <c r="A1225" s="91" t="s">
        <v>907</v>
      </c>
      <c r="B1225"/>
    </row>
    <row r="1226" spans="1:2" ht="47.25" x14ac:dyDescent="0.2">
      <c r="A1226" s="91" t="s">
        <v>908</v>
      </c>
      <c r="B1226"/>
    </row>
    <row r="1227" spans="1:2" ht="110.25" x14ac:dyDescent="0.2">
      <c r="A1227" s="91" t="s">
        <v>909</v>
      </c>
      <c r="B1227"/>
    </row>
    <row r="1228" spans="1:2" ht="63" x14ac:dyDescent="0.2">
      <c r="A1228" s="91" t="s">
        <v>910</v>
      </c>
      <c r="B1228"/>
    </row>
    <row r="1229" spans="1:2" x14ac:dyDescent="0.2">
      <c r="A1229" s="91" t="s">
        <v>911</v>
      </c>
      <c r="B1229"/>
    </row>
    <row r="1230" spans="1:2" ht="47.25" x14ac:dyDescent="0.2">
      <c r="A1230" s="91" t="s">
        <v>912</v>
      </c>
      <c r="B1230"/>
    </row>
    <row r="1231" spans="1:2" ht="47.25" x14ac:dyDescent="0.2">
      <c r="A1231" s="91" t="s">
        <v>913</v>
      </c>
      <c r="B1231"/>
    </row>
    <row r="1232" spans="1:2" ht="47.25" x14ac:dyDescent="0.2">
      <c r="A1232" s="91" t="s">
        <v>914</v>
      </c>
      <c r="B1232"/>
    </row>
    <row r="1233" spans="1:2" ht="31.5" x14ac:dyDescent="0.2">
      <c r="A1233" s="91" t="s">
        <v>915</v>
      </c>
      <c r="B1233"/>
    </row>
    <row r="1234" spans="1:2" ht="63" x14ac:dyDescent="0.2">
      <c r="A1234" s="91" t="s">
        <v>916</v>
      </c>
      <c r="B1234"/>
    </row>
    <row r="1235" spans="1:2" ht="126" x14ac:dyDescent="0.2">
      <c r="A1235" s="91" t="s">
        <v>917</v>
      </c>
      <c r="B1235"/>
    </row>
    <row r="1236" spans="1:2" ht="47.25" x14ac:dyDescent="0.2">
      <c r="A1236" s="91" t="s">
        <v>918</v>
      </c>
      <c r="B1236"/>
    </row>
    <row r="1237" spans="1:2" x14ac:dyDescent="0.2">
      <c r="A1237" s="91" t="s">
        <v>1179</v>
      </c>
      <c r="B1237" s="91"/>
    </row>
    <row r="1238" spans="1:2" x14ac:dyDescent="0.2">
      <c r="A1238" s="91" t="s">
        <v>1180</v>
      </c>
      <c r="B1238" s="91"/>
    </row>
    <row r="1239" spans="1:2" ht="47.25" x14ac:dyDescent="0.2">
      <c r="A1239" s="91" t="s">
        <v>1181</v>
      </c>
      <c r="B1239" s="91"/>
    </row>
    <row r="1240" spans="1:2" ht="31.5" x14ac:dyDescent="0.2">
      <c r="A1240" s="91" t="s">
        <v>919</v>
      </c>
      <c r="B1240"/>
    </row>
    <row r="1241" spans="1:2" ht="78.75" x14ac:dyDescent="0.2">
      <c r="A1241" s="91" t="s">
        <v>920</v>
      </c>
      <c r="B1241"/>
    </row>
    <row r="1242" spans="1:2" ht="94.5" x14ac:dyDescent="0.2">
      <c r="A1242" s="91" t="s">
        <v>921</v>
      </c>
      <c r="B1242"/>
    </row>
    <row r="1243" spans="1:2" ht="110.25" x14ac:dyDescent="0.2">
      <c r="A1243" s="91" t="s">
        <v>922</v>
      </c>
      <c r="B1243"/>
    </row>
    <row r="1244" spans="1:2" ht="31.5" x14ac:dyDescent="0.2">
      <c r="A1244" s="91" t="s">
        <v>923</v>
      </c>
      <c r="B1244"/>
    </row>
    <row r="1245" spans="1:2" ht="47.25" x14ac:dyDescent="0.2">
      <c r="A1245" s="91" t="s">
        <v>924</v>
      </c>
      <c r="B1245"/>
    </row>
    <row r="1246" spans="1:2" ht="94.5" x14ac:dyDescent="0.2">
      <c r="A1246" s="91" t="s">
        <v>925</v>
      </c>
      <c r="B1246"/>
    </row>
    <row r="1247" spans="1:2" ht="31.5" x14ac:dyDescent="0.2">
      <c r="A1247" s="91" t="s">
        <v>926</v>
      </c>
      <c r="B1247"/>
    </row>
    <row r="1248" spans="1:2" ht="47.25" x14ac:dyDescent="0.2">
      <c r="A1248" s="91" t="s">
        <v>927</v>
      </c>
      <c r="B1248"/>
    </row>
    <row r="1249" spans="1:2" ht="63" x14ac:dyDescent="0.2">
      <c r="A1249" s="91" t="s">
        <v>928</v>
      </c>
      <c r="B1249"/>
    </row>
    <row r="1250" spans="1:2" ht="63" x14ac:dyDescent="0.2">
      <c r="A1250" s="91" t="s">
        <v>929</v>
      </c>
      <c r="B1250"/>
    </row>
    <row r="1251" spans="1:2" ht="63" x14ac:dyDescent="0.2">
      <c r="A1251" s="91" t="s">
        <v>930</v>
      </c>
      <c r="B1251"/>
    </row>
    <row r="1252" spans="1:2" ht="47.25" x14ac:dyDescent="0.2">
      <c r="A1252" s="91" t="s">
        <v>931</v>
      </c>
      <c r="B1252"/>
    </row>
    <row r="1253" spans="1:2" ht="31.5" x14ac:dyDescent="0.2">
      <c r="A1253" s="91" t="s">
        <v>932</v>
      </c>
      <c r="B1253"/>
    </row>
    <row r="1254" spans="1:2" ht="31.5" x14ac:dyDescent="0.2">
      <c r="A1254" s="91" t="s">
        <v>933</v>
      </c>
      <c r="B1254"/>
    </row>
    <row r="1255" spans="1:2" ht="31.5" x14ac:dyDescent="0.2">
      <c r="A1255" s="91" t="s">
        <v>934</v>
      </c>
      <c r="B1255"/>
    </row>
    <row r="1256" spans="1:2" ht="110.25" x14ac:dyDescent="0.2">
      <c r="A1256" s="91" t="s">
        <v>935</v>
      </c>
      <c r="B1256"/>
    </row>
    <row r="1257" spans="1:2" ht="141.75" x14ac:dyDescent="0.2">
      <c r="A1257" s="91" t="s">
        <v>936</v>
      </c>
      <c r="B1257"/>
    </row>
    <row r="1258" spans="1:2" x14ac:dyDescent="0.2">
      <c r="A1258" s="91" t="s">
        <v>937</v>
      </c>
      <c r="B1258"/>
    </row>
    <row r="1259" spans="1:2" ht="31.5" x14ac:dyDescent="0.2">
      <c r="A1259" s="91" t="s">
        <v>938</v>
      </c>
      <c r="B1259"/>
    </row>
    <row r="1260" spans="1:2" ht="47.25" x14ac:dyDescent="0.2">
      <c r="A1260" s="91" t="s">
        <v>939</v>
      </c>
      <c r="B1260"/>
    </row>
    <row r="1261" spans="1:2" ht="31.5" x14ac:dyDescent="0.2">
      <c r="A1261" s="91" t="s">
        <v>940</v>
      </c>
      <c r="B1261"/>
    </row>
    <row r="1262" spans="1:2" x14ac:dyDescent="0.2">
      <c r="A1262" s="91" t="s">
        <v>941</v>
      </c>
      <c r="B1262"/>
    </row>
    <row r="1263" spans="1:2" ht="63" x14ac:dyDescent="0.2">
      <c r="A1263" s="91" t="s">
        <v>942</v>
      </c>
      <c r="B1263"/>
    </row>
    <row r="1264" spans="1:2" x14ac:dyDescent="0.2">
      <c r="A1264" s="91" t="s">
        <v>943</v>
      </c>
      <c r="B1264"/>
    </row>
    <row r="1265" spans="1:2" x14ac:dyDescent="0.2">
      <c r="A1265" s="91" t="s">
        <v>944</v>
      </c>
      <c r="B1265"/>
    </row>
    <row r="1266" spans="1:2" ht="63" x14ac:dyDescent="0.2">
      <c r="A1266" s="91" t="s">
        <v>945</v>
      </c>
      <c r="B1266"/>
    </row>
    <row r="1267" spans="1:2" ht="78.75" x14ac:dyDescent="0.2">
      <c r="A1267" s="91" t="s">
        <v>946</v>
      </c>
      <c r="B1267"/>
    </row>
    <row r="1268" spans="1:2" ht="31.5" x14ac:dyDescent="0.2">
      <c r="A1268" s="91" t="s">
        <v>947</v>
      </c>
      <c r="B1268"/>
    </row>
    <row r="1269" spans="1:2" ht="63" x14ac:dyDescent="0.2">
      <c r="A1269" s="91" t="s">
        <v>948</v>
      </c>
      <c r="B1269"/>
    </row>
    <row r="1270" spans="1:2" ht="31.5" x14ac:dyDescent="0.2">
      <c r="A1270" s="91" t="s">
        <v>949</v>
      </c>
      <c r="B1270"/>
    </row>
    <row r="1271" spans="1:2" x14ac:dyDescent="0.2">
      <c r="A1271" s="90"/>
      <c r="B1271"/>
    </row>
    <row r="1272" spans="1:2" ht="31.5" x14ac:dyDescent="0.2">
      <c r="A1272" s="90" t="s">
        <v>950</v>
      </c>
      <c r="B1272"/>
    </row>
    <row r="1273" spans="1:2" ht="94.5" x14ac:dyDescent="0.2">
      <c r="A1273" s="91" t="s">
        <v>951</v>
      </c>
      <c r="B1273"/>
    </row>
    <row r="1274" spans="1:2" x14ac:dyDescent="0.2">
      <c r="A1274" s="91" t="s">
        <v>952</v>
      </c>
      <c r="B1274"/>
    </row>
    <row r="1275" spans="1:2" x14ac:dyDescent="0.2">
      <c r="A1275" s="91" t="s">
        <v>953</v>
      </c>
      <c r="B1275"/>
    </row>
    <row r="1276" spans="1:2" x14ac:dyDescent="0.2">
      <c r="A1276" s="91" t="s">
        <v>954</v>
      </c>
      <c r="B1276"/>
    </row>
    <row r="1277" spans="1:2" ht="110.25" x14ac:dyDescent="0.2">
      <c r="A1277" s="91" t="s">
        <v>955</v>
      </c>
      <c r="B1277"/>
    </row>
    <row r="1278" spans="1:2" ht="94.5" x14ac:dyDescent="0.2">
      <c r="A1278" s="91" t="s">
        <v>956</v>
      </c>
      <c r="B1278"/>
    </row>
    <row r="1279" spans="1:2" x14ac:dyDescent="0.2">
      <c r="A1279" s="91" t="s">
        <v>957</v>
      </c>
      <c r="B1279"/>
    </row>
    <row r="1280" spans="1:2" ht="31.5" x14ac:dyDescent="0.2">
      <c r="A1280" s="91" t="s">
        <v>958</v>
      </c>
      <c r="B1280"/>
    </row>
    <row r="1281" spans="1:2" ht="31.5" x14ac:dyDescent="0.2">
      <c r="A1281" s="91" t="s">
        <v>959</v>
      </c>
      <c r="B1281"/>
    </row>
    <row r="1282" spans="1:2" ht="63" x14ac:dyDescent="0.2">
      <c r="A1282" s="91" t="s">
        <v>960</v>
      </c>
      <c r="B1282"/>
    </row>
    <row r="1283" spans="1:2" x14ac:dyDescent="0.2">
      <c r="A1283" s="91" t="s">
        <v>961</v>
      </c>
      <c r="B1283"/>
    </row>
    <row r="1284" spans="1:2" ht="63" x14ac:dyDescent="0.2">
      <c r="A1284" s="91" t="s">
        <v>962</v>
      </c>
      <c r="B1284"/>
    </row>
    <row r="1285" spans="1:2" x14ac:dyDescent="0.2">
      <c r="A1285" s="91" t="s">
        <v>963</v>
      </c>
      <c r="B1285"/>
    </row>
    <row r="1286" spans="1:2" ht="31.5" x14ac:dyDescent="0.2">
      <c r="A1286" s="91" t="s">
        <v>964</v>
      </c>
      <c r="B1286"/>
    </row>
    <row r="1287" spans="1:2" x14ac:dyDescent="0.2">
      <c r="A1287" s="91" t="s">
        <v>965</v>
      </c>
      <c r="B1287"/>
    </row>
    <row r="1288" spans="1:2" x14ac:dyDescent="0.2">
      <c r="A1288" s="91" t="s">
        <v>966</v>
      </c>
      <c r="B1288"/>
    </row>
    <row r="1289" spans="1:2" x14ac:dyDescent="0.2">
      <c r="A1289" s="91" t="s">
        <v>967</v>
      </c>
      <c r="B1289"/>
    </row>
    <row r="1290" spans="1:2" x14ac:dyDescent="0.2">
      <c r="A1290" s="91" t="s">
        <v>968</v>
      </c>
      <c r="B1290"/>
    </row>
    <row r="1291" spans="1:2" x14ac:dyDescent="0.2">
      <c r="A1291" s="91" t="s">
        <v>969</v>
      </c>
      <c r="B1291"/>
    </row>
    <row r="1292" spans="1:2" ht="31.5" x14ac:dyDescent="0.2">
      <c r="A1292" s="91" t="s">
        <v>970</v>
      </c>
      <c r="B1292"/>
    </row>
    <row r="1293" spans="1:2" x14ac:dyDescent="0.2">
      <c r="A1293" s="91" t="s">
        <v>971</v>
      </c>
      <c r="B1293"/>
    </row>
    <row r="1294" spans="1:2" ht="31.5" x14ac:dyDescent="0.2">
      <c r="A1294" s="91" t="s">
        <v>972</v>
      </c>
      <c r="B1294"/>
    </row>
    <row r="1295" spans="1:2" ht="47.25" x14ac:dyDescent="0.2">
      <c r="A1295" s="91" t="s">
        <v>973</v>
      </c>
      <c r="B1295"/>
    </row>
    <row r="1296" spans="1:2" ht="31.5" x14ac:dyDescent="0.2">
      <c r="A1296" s="91" t="s">
        <v>974</v>
      </c>
      <c r="B1296"/>
    </row>
    <row r="1297" spans="1:2" x14ac:dyDescent="0.2">
      <c r="A1297" s="91" t="s">
        <v>975</v>
      </c>
      <c r="B1297"/>
    </row>
    <row r="1298" spans="1:2" x14ac:dyDescent="0.2">
      <c r="A1298" s="91" t="s">
        <v>976</v>
      </c>
      <c r="B1298"/>
    </row>
    <row r="1299" spans="1:2" ht="78.75" x14ac:dyDescent="0.2">
      <c r="A1299" s="91" t="s">
        <v>977</v>
      </c>
      <c r="B1299"/>
    </row>
    <row r="1300" spans="1:2" ht="31.5" x14ac:dyDescent="0.2">
      <c r="A1300" s="91" t="s">
        <v>978</v>
      </c>
      <c r="B1300"/>
    </row>
    <row r="1301" spans="1:2" ht="63" x14ac:dyDescent="0.2">
      <c r="A1301" s="91" t="s">
        <v>979</v>
      </c>
      <c r="B1301"/>
    </row>
    <row r="1302" spans="1:2" ht="31.5" x14ac:dyDescent="0.2">
      <c r="A1302" s="91" t="s">
        <v>980</v>
      </c>
      <c r="B1302"/>
    </row>
    <row r="1303" spans="1:2" x14ac:dyDescent="0.2">
      <c r="A1303" s="86" t="s">
        <v>981</v>
      </c>
      <c r="B1303"/>
    </row>
    <row r="1304" spans="1:2" ht="47.25" x14ac:dyDescent="0.2">
      <c r="A1304" s="91" t="s">
        <v>982</v>
      </c>
      <c r="B1304"/>
    </row>
    <row r="1305" spans="1:2" ht="31.5" x14ac:dyDescent="0.2">
      <c r="A1305" s="91" t="s">
        <v>983</v>
      </c>
      <c r="B1305"/>
    </row>
    <row r="1306" spans="1:2" ht="31.5" x14ac:dyDescent="0.2">
      <c r="A1306" s="91" t="s">
        <v>984</v>
      </c>
      <c r="B1306"/>
    </row>
    <row r="1307" spans="1:2" ht="63" x14ac:dyDescent="0.2">
      <c r="A1307" s="91" t="s">
        <v>985</v>
      </c>
      <c r="B1307"/>
    </row>
    <row r="1308" spans="1:2" ht="63" x14ac:dyDescent="0.2">
      <c r="A1308" s="91" t="s">
        <v>986</v>
      </c>
      <c r="B1308"/>
    </row>
    <row r="1309" spans="1:2" ht="47.25" x14ac:dyDescent="0.2">
      <c r="A1309" s="91" t="s">
        <v>987</v>
      </c>
      <c r="B1309"/>
    </row>
    <row r="1310" spans="1:2" x14ac:dyDescent="0.2">
      <c r="A1310" s="86" t="s">
        <v>988</v>
      </c>
      <c r="B1310"/>
    </row>
    <row r="1311" spans="1:2" ht="47.25" x14ac:dyDescent="0.2">
      <c r="A1311" s="91" t="s">
        <v>989</v>
      </c>
      <c r="B1311"/>
    </row>
    <row r="1312" spans="1:2" ht="63" x14ac:dyDescent="0.2">
      <c r="A1312" s="91" t="s">
        <v>990</v>
      </c>
      <c r="B1312"/>
    </row>
    <row r="1313" spans="1:2" ht="31.5" x14ac:dyDescent="0.2">
      <c r="A1313" s="91" t="s">
        <v>991</v>
      </c>
      <c r="B1313"/>
    </row>
    <row r="1314" spans="1:2" x14ac:dyDescent="0.2">
      <c r="A1314" s="91" t="s">
        <v>992</v>
      </c>
      <c r="B1314"/>
    </row>
    <row r="1315" spans="1:2" x14ac:dyDescent="0.2">
      <c r="A1315" s="86" t="s">
        <v>993</v>
      </c>
      <c r="B1315"/>
    </row>
    <row r="1316" spans="1:2" ht="47.25" x14ac:dyDescent="0.2">
      <c r="A1316" s="91" t="s">
        <v>994</v>
      </c>
      <c r="B1316"/>
    </row>
    <row r="1317" spans="1:2" ht="47.25" x14ac:dyDescent="0.2">
      <c r="A1317" s="91" t="s">
        <v>995</v>
      </c>
      <c r="B1317"/>
    </row>
    <row r="1318" spans="1:2" ht="47.25" x14ac:dyDescent="0.2">
      <c r="A1318" s="91" t="s">
        <v>996</v>
      </c>
      <c r="B1318"/>
    </row>
    <row r="1319" spans="1:2" x14ac:dyDescent="0.2">
      <c r="A1319" s="91"/>
      <c r="B1319"/>
    </row>
    <row r="1320" spans="1:2" x14ac:dyDescent="0.2">
      <c r="A1320" s="86" t="s">
        <v>997</v>
      </c>
      <c r="B1320"/>
    </row>
    <row r="1321" spans="1:2" x14ac:dyDescent="0.2">
      <c r="A1321" s="86" t="s">
        <v>998</v>
      </c>
      <c r="B1321"/>
    </row>
    <row r="1322" spans="1:2" ht="126" x14ac:dyDescent="0.2">
      <c r="A1322" s="91" t="s">
        <v>999</v>
      </c>
      <c r="B1322"/>
    </row>
    <row r="1323" spans="1:2" ht="63" x14ac:dyDescent="0.2">
      <c r="A1323" s="91" t="s">
        <v>1000</v>
      </c>
      <c r="B1323"/>
    </row>
    <row r="1324" spans="1:2" ht="78.75" x14ac:dyDescent="0.2">
      <c r="A1324" s="91" t="s">
        <v>1001</v>
      </c>
      <c r="B1324"/>
    </row>
    <row r="1325" spans="1:2" ht="110.25" x14ac:dyDescent="0.2">
      <c r="A1325" s="91" t="s">
        <v>1002</v>
      </c>
      <c r="B1325"/>
    </row>
    <row r="1326" spans="1:2" ht="47.25" x14ac:dyDescent="0.2">
      <c r="A1326" s="91" t="s">
        <v>1003</v>
      </c>
      <c r="B1326"/>
    </row>
    <row r="1327" spans="1:2" ht="31.5" x14ac:dyDescent="0.2">
      <c r="A1327" s="91" t="s">
        <v>1004</v>
      </c>
      <c r="B1327"/>
    </row>
    <row r="1328" spans="1:2" ht="31.5" x14ac:dyDescent="0.2">
      <c r="A1328" s="91" t="s">
        <v>1005</v>
      </c>
      <c r="B1328"/>
    </row>
    <row r="1329" spans="1:2" ht="94.5" x14ac:dyDescent="0.2">
      <c r="A1329" s="91" t="s">
        <v>1006</v>
      </c>
      <c r="B1329"/>
    </row>
    <row r="1330" spans="1:2" ht="31.5" x14ac:dyDescent="0.2">
      <c r="A1330" s="91" t="s">
        <v>1007</v>
      </c>
      <c r="B1330"/>
    </row>
    <row r="1331" spans="1:2" x14ac:dyDescent="0.2">
      <c r="A1331" s="91" t="s">
        <v>992</v>
      </c>
      <c r="B1331"/>
    </row>
    <row r="1332" spans="1:2" ht="173.25" x14ac:dyDescent="0.2">
      <c r="A1332" s="91" t="s">
        <v>1008</v>
      </c>
      <c r="B1332"/>
    </row>
    <row r="1333" spans="1:2" ht="63" x14ac:dyDescent="0.2">
      <c r="A1333" s="91" t="s">
        <v>1009</v>
      </c>
      <c r="B1333"/>
    </row>
    <row r="1334" spans="1:2" x14ac:dyDescent="0.2">
      <c r="A1334" s="91"/>
      <c r="B1334"/>
    </row>
    <row r="1335" spans="1:2" x14ac:dyDescent="0.2">
      <c r="A1335" s="91"/>
      <c r="B1335"/>
    </row>
    <row r="1336" spans="1:2" ht="31.5" x14ac:dyDescent="0.2">
      <c r="A1336" s="90" t="s">
        <v>1010</v>
      </c>
      <c r="B1336"/>
    </row>
    <row r="1337" spans="1:2" ht="110.25" x14ac:dyDescent="0.2">
      <c r="A1337" s="91" t="s">
        <v>1011</v>
      </c>
      <c r="B1337"/>
    </row>
    <row r="1338" spans="1:2" ht="78.75" x14ac:dyDescent="0.2">
      <c r="A1338" s="91" t="s">
        <v>1012</v>
      </c>
      <c r="B1338"/>
    </row>
    <row r="1339" spans="1:2" ht="47.25" x14ac:dyDescent="0.2">
      <c r="A1339" s="91" t="s">
        <v>1013</v>
      </c>
      <c r="B1339"/>
    </row>
    <row r="1340" spans="1:2" ht="78.75" x14ac:dyDescent="0.2">
      <c r="A1340" s="91" t="s">
        <v>1014</v>
      </c>
      <c r="B1340"/>
    </row>
    <row r="1341" spans="1:2" ht="63" x14ac:dyDescent="0.2">
      <c r="A1341" s="91" t="s">
        <v>1015</v>
      </c>
      <c r="B1341"/>
    </row>
    <row r="1342" spans="1:2" ht="31.5" x14ac:dyDescent="0.2">
      <c r="A1342" s="91" t="s">
        <v>1016</v>
      </c>
      <c r="B1342"/>
    </row>
    <row r="1343" spans="1:2" ht="63" x14ac:dyDescent="0.2">
      <c r="A1343" s="91" t="s">
        <v>1017</v>
      </c>
      <c r="B1343"/>
    </row>
    <row r="1344" spans="1:2" ht="31.5" x14ac:dyDescent="0.2">
      <c r="A1344" s="91" t="s">
        <v>1018</v>
      </c>
      <c r="B1344"/>
    </row>
    <row r="1345" spans="1:2" ht="47.25" x14ac:dyDescent="0.2">
      <c r="A1345" s="91" t="s">
        <v>1019</v>
      </c>
      <c r="B1345"/>
    </row>
    <row r="1346" spans="1:2" ht="47.25" x14ac:dyDescent="0.2">
      <c r="A1346" s="91" t="s">
        <v>1020</v>
      </c>
      <c r="B1346"/>
    </row>
    <row r="1347" spans="1:2" ht="47.25" x14ac:dyDescent="0.2">
      <c r="A1347" s="91" t="s">
        <v>1021</v>
      </c>
      <c r="B1347"/>
    </row>
    <row r="1348" spans="1:2" x14ac:dyDescent="0.2">
      <c r="A1348" s="91"/>
      <c r="B1348"/>
    </row>
    <row r="1349" spans="1:2" x14ac:dyDescent="0.2">
      <c r="A1349" s="90" t="s">
        <v>1022</v>
      </c>
      <c r="B1349"/>
    </row>
    <row r="1350" spans="1:2" ht="31.5" x14ac:dyDescent="0.2">
      <c r="A1350" s="91" t="s">
        <v>1023</v>
      </c>
      <c r="B1350"/>
    </row>
    <row r="1351" spans="1:2" ht="31.5" x14ac:dyDescent="0.2">
      <c r="A1351" s="91" t="s">
        <v>1024</v>
      </c>
      <c r="B1351"/>
    </row>
    <row r="1352" spans="1:2" ht="31.5" x14ac:dyDescent="0.2">
      <c r="A1352" s="91" t="s">
        <v>1025</v>
      </c>
      <c r="B1352"/>
    </row>
    <row r="1353" spans="1:2" ht="47.25" x14ac:dyDescent="0.2">
      <c r="A1353" s="91" t="s">
        <v>1026</v>
      </c>
      <c r="B1353"/>
    </row>
    <row r="1354" spans="1:2" ht="31.5" x14ac:dyDescent="0.2">
      <c r="A1354" s="95" t="s">
        <v>1027</v>
      </c>
      <c r="B1354"/>
    </row>
    <row r="1355" spans="1:2" ht="47.25" x14ac:dyDescent="0.2">
      <c r="A1355" s="95" t="s">
        <v>1028</v>
      </c>
      <c r="B1355"/>
    </row>
    <row r="1356" spans="1:2" ht="47.25" x14ac:dyDescent="0.2">
      <c r="A1356" s="91" t="s">
        <v>1029</v>
      </c>
      <c r="B1356"/>
    </row>
    <row r="1357" spans="1:2" ht="31.5" x14ac:dyDescent="0.2">
      <c r="A1357" s="91" t="s">
        <v>1030</v>
      </c>
      <c r="B1357"/>
    </row>
    <row r="1358" spans="1:2" ht="31.5" x14ac:dyDescent="0.2">
      <c r="A1358" s="91" t="s">
        <v>1031</v>
      </c>
      <c r="B1358"/>
    </row>
    <row r="1359" spans="1:2" ht="31.5" x14ac:dyDescent="0.2">
      <c r="A1359" s="91" t="s">
        <v>1032</v>
      </c>
      <c r="B1359"/>
    </row>
    <row r="1360" spans="1:2" ht="31.5" x14ac:dyDescent="0.2">
      <c r="A1360" s="91" t="s">
        <v>1033</v>
      </c>
      <c r="B1360"/>
    </row>
    <row r="1361" spans="1:2" x14ac:dyDescent="0.2">
      <c r="A1361" s="91"/>
      <c r="B1361"/>
    </row>
    <row r="1362" spans="1:2" x14ac:dyDescent="0.2">
      <c r="A1362" s="91"/>
      <c r="B1362"/>
    </row>
    <row r="1363" spans="1:2" x14ac:dyDescent="0.2">
      <c r="A1363" s="86" t="s">
        <v>1034</v>
      </c>
      <c r="B1363"/>
    </row>
    <row r="1364" spans="1:2" x14ac:dyDescent="0.2">
      <c r="A1364" s="96"/>
      <c r="B1364"/>
    </row>
    <row r="1365" spans="1:2" x14ac:dyDescent="0.2">
      <c r="A1365" s="91" t="s">
        <v>1035</v>
      </c>
      <c r="B1365"/>
    </row>
    <row r="1366" spans="1:2" x14ac:dyDescent="0.2">
      <c r="A1366" s="91" t="s">
        <v>1182</v>
      </c>
      <c r="B1366" s="91"/>
    </row>
    <row r="1367" spans="1:2" ht="63" x14ac:dyDescent="0.2">
      <c r="A1367" s="91" t="s">
        <v>1036</v>
      </c>
      <c r="B1367"/>
    </row>
    <row r="1368" spans="1:2" ht="47.25" x14ac:dyDescent="0.2">
      <c r="A1368" s="91" t="s">
        <v>1037</v>
      </c>
      <c r="B1368"/>
    </row>
    <row r="1369" spans="1:2" ht="31.5" x14ac:dyDescent="0.2">
      <c r="A1369" s="91" t="s">
        <v>1038</v>
      </c>
      <c r="B1369"/>
    </row>
    <row r="1370" spans="1:2" x14ac:dyDescent="0.2">
      <c r="A1370" s="91" t="s">
        <v>1039</v>
      </c>
      <c r="B1370"/>
    </row>
    <row r="1371" spans="1:2" x14ac:dyDescent="0.2">
      <c r="A1371" s="91"/>
      <c r="B1371"/>
    </row>
    <row r="1372" spans="1:2" ht="152.25" customHeight="1" x14ac:dyDescent="0.2">
      <c r="A1372" s="91" t="s">
        <v>1183</v>
      </c>
      <c r="B1372" s="91"/>
    </row>
    <row r="1373" spans="1:2" ht="30.75" customHeight="1" x14ac:dyDescent="0.2">
      <c r="A1373" s="91" t="s">
        <v>1040</v>
      </c>
      <c r="B1373"/>
    </row>
    <row r="1374" spans="1:2" ht="74.25" customHeight="1" x14ac:dyDescent="0.2">
      <c r="A1374" s="91" t="s">
        <v>1041</v>
      </c>
      <c r="B1374"/>
    </row>
    <row r="1375" spans="1:2" ht="91.5" customHeight="1" x14ac:dyDescent="0.2">
      <c r="A1375" s="91" t="s">
        <v>1042</v>
      </c>
      <c r="B1375"/>
    </row>
    <row r="1376" spans="1:2" ht="86.25" customHeight="1" x14ac:dyDescent="0.2">
      <c r="A1376" s="91" t="s">
        <v>1043</v>
      </c>
      <c r="B1376"/>
    </row>
    <row r="1377" spans="1:2" ht="69" customHeight="1" x14ac:dyDescent="0.2">
      <c r="A1377" s="91" t="s">
        <v>1044</v>
      </c>
      <c r="B1377"/>
    </row>
    <row r="1378" spans="1:2" ht="47.25" x14ac:dyDescent="0.2">
      <c r="A1378" s="91" t="s">
        <v>1045</v>
      </c>
      <c r="B1378"/>
    </row>
    <row r="1379" spans="1:2" x14ac:dyDescent="0.2">
      <c r="A1379" s="91"/>
      <c r="B1379"/>
    </row>
    <row r="1380" spans="1:2" x14ac:dyDescent="0.2">
      <c r="A1380" s="91"/>
      <c r="B1380"/>
    </row>
    <row r="1381" spans="1:2" ht="31.5" x14ac:dyDescent="0.2">
      <c r="A1381" s="91" t="s">
        <v>1046</v>
      </c>
      <c r="B1381"/>
    </row>
    <row r="1382" spans="1:2" x14ac:dyDescent="0.2">
      <c r="A1382" s="91" t="s">
        <v>1047</v>
      </c>
      <c r="B1382"/>
    </row>
    <row r="1383" spans="1:2" x14ac:dyDescent="0.2">
      <c r="A1383" s="91"/>
      <c r="B1383"/>
    </row>
    <row r="1384" spans="1:2" ht="39.75" customHeight="1" x14ac:dyDescent="0.2">
      <c r="A1384" s="91" t="s">
        <v>1048</v>
      </c>
      <c r="B1384"/>
    </row>
    <row r="1385" spans="1:2" ht="69" customHeight="1" x14ac:dyDescent="0.2">
      <c r="A1385" s="91" t="s">
        <v>1049</v>
      </c>
      <c r="B1385"/>
    </row>
    <row r="1386" spans="1:2" ht="74.25" customHeight="1" x14ac:dyDescent="0.2">
      <c r="A1386" s="91" t="s">
        <v>1050</v>
      </c>
      <c r="B1386"/>
    </row>
    <row r="1387" spans="1:2" ht="69" customHeight="1" x14ac:dyDescent="0.2">
      <c r="A1387" s="91" t="s">
        <v>1051</v>
      </c>
      <c r="B1387"/>
    </row>
    <row r="1388" spans="1:2" ht="47.25" x14ac:dyDescent="0.2">
      <c r="A1388" s="91" t="s">
        <v>1052</v>
      </c>
      <c r="B1388"/>
    </row>
    <row r="1389" spans="1:2" ht="31.5" x14ac:dyDescent="0.2">
      <c r="A1389" s="91" t="s">
        <v>1053</v>
      </c>
      <c r="B1389"/>
    </row>
    <row r="1390" spans="1:2" ht="47.25" x14ac:dyDescent="0.2">
      <c r="A1390" s="91" t="s">
        <v>1054</v>
      </c>
      <c r="B1390"/>
    </row>
    <row r="1391" spans="1:2" ht="47.25" x14ac:dyDescent="0.2">
      <c r="A1391" s="91" t="s">
        <v>1055</v>
      </c>
      <c r="B1391"/>
    </row>
    <row r="1392" spans="1:2" x14ac:dyDescent="0.2">
      <c r="A1392" s="91"/>
      <c r="B1392"/>
    </row>
    <row r="1393" spans="1:2" x14ac:dyDescent="0.2">
      <c r="A1393" s="91" t="s">
        <v>1056</v>
      </c>
      <c r="B1393"/>
    </row>
    <row r="1394" spans="1:2" ht="31.5" x14ac:dyDescent="0.2">
      <c r="A1394" s="91" t="s">
        <v>1057</v>
      </c>
      <c r="B1394"/>
    </row>
    <row r="1395" spans="1:2" ht="94.5" x14ac:dyDescent="0.2">
      <c r="A1395" s="91" t="s">
        <v>1058</v>
      </c>
      <c r="B1395"/>
    </row>
    <row r="1396" spans="1:2" ht="47.25" x14ac:dyDescent="0.2">
      <c r="A1396" s="91" t="s">
        <v>1059</v>
      </c>
      <c r="B1396"/>
    </row>
    <row r="1397" spans="1:2" x14ac:dyDescent="0.2">
      <c r="A1397" s="91"/>
      <c r="B1397"/>
    </row>
    <row r="1398" spans="1:2" ht="31.5" x14ac:dyDescent="0.2">
      <c r="A1398" s="91" t="s">
        <v>1060</v>
      </c>
      <c r="B1398"/>
    </row>
    <row r="1399" spans="1:2" ht="31.5" x14ac:dyDescent="0.2">
      <c r="A1399" s="91" t="s">
        <v>1061</v>
      </c>
      <c r="B1399" s="91"/>
    </row>
    <row r="1400" spans="1:2" ht="47.25" x14ac:dyDescent="0.2">
      <c r="A1400" s="91" t="s">
        <v>1062</v>
      </c>
      <c r="B1400" s="91"/>
    </row>
    <row r="1401" spans="1:2" x14ac:dyDescent="0.2">
      <c r="A1401" s="91" t="s">
        <v>1063</v>
      </c>
    </row>
    <row r="1402" spans="1:2" ht="31.5" x14ac:dyDescent="0.2">
      <c r="A1402" s="91" t="s">
        <v>1064</v>
      </c>
    </row>
    <row r="1403" spans="1:2" ht="78.75" x14ac:dyDescent="0.2">
      <c r="A1403" s="91" t="s">
        <v>1065</v>
      </c>
    </row>
    <row r="1404" spans="1:2" ht="47.25" x14ac:dyDescent="0.2">
      <c r="A1404" s="91" t="s">
        <v>1066</v>
      </c>
    </row>
    <row r="1405" spans="1:2" ht="204.75" x14ac:dyDescent="0.2">
      <c r="A1405"/>
      <c r="B1405" s="91" t="s">
        <v>1067</v>
      </c>
    </row>
    <row r="1406" spans="1:2" ht="157.5" x14ac:dyDescent="0.2">
      <c r="A1406" s="91" t="s">
        <v>1068</v>
      </c>
    </row>
    <row r="1407" spans="1:2" ht="78.75" x14ac:dyDescent="0.2">
      <c r="A1407" s="91" t="s">
        <v>1069</v>
      </c>
      <c r="B1407"/>
    </row>
    <row r="1408" spans="1:2" ht="31.5" x14ac:dyDescent="0.2">
      <c r="A1408" s="91" t="s">
        <v>1070</v>
      </c>
      <c r="B1408"/>
    </row>
    <row r="1409" spans="1:2" ht="47.25" x14ac:dyDescent="0.2">
      <c r="A1409" s="95" t="s">
        <v>1071</v>
      </c>
      <c r="B1409"/>
    </row>
    <row r="1410" spans="1:2" ht="63" x14ac:dyDescent="0.2">
      <c r="A1410" s="91" t="s">
        <v>1072</v>
      </c>
      <c r="B1410"/>
    </row>
    <row r="1411" spans="1:2" ht="47.25" x14ac:dyDescent="0.2">
      <c r="A1411" s="91" t="s">
        <v>1073</v>
      </c>
    </row>
    <row r="1412" spans="1:2" ht="94.5" x14ac:dyDescent="0.2">
      <c r="A1412" s="91" t="s">
        <v>1074</v>
      </c>
      <c r="B1412"/>
    </row>
    <row r="1413" spans="1:2" ht="47.25" x14ac:dyDescent="0.2">
      <c r="A1413" s="91" t="s">
        <v>1075</v>
      </c>
      <c r="B1413"/>
    </row>
    <row r="1414" spans="1:2" ht="63" x14ac:dyDescent="0.2">
      <c r="A1414" s="91" t="s">
        <v>1076</v>
      </c>
      <c r="B1414"/>
    </row>
    <row r="1415" spans="1:2" x14ac:dyDescent="0.2">
      <c r="A1415" s="91" t="s">
        <v>1077</v>
      </c>
      <c r="B1415"/>
    </row>
    <row r="1416" spans="1:2" x14ac:dyDescent="0.2">
      <c r="A1416" s="91" t="s">
        <v>1078</v>
      </c>
      <c r="B1416"/>
    </row>
    <row r="1417" spans="1:2" x14ac:dyDescent="0.2">
      <c r="A1417" s="91" t="s">
        <v>1079</v>
      </c>
      <c r="B1417"/>
    </row>
    <row r="1418" spans="1:2" x14ac:dyDescent="0.2">
      <c r="A1418" s="97" t="s">
        <v>1080</v>
      </c>
      <c r="B1418"/>
    </row>
    <row r="1419" spans="1:2" ht="34.5" customHeight="1" x14ac:dyDescent="0.2">
      <c r="A1419" s="98" t="s">
        <v>1081</v>
      </c>
      <c r="B1419"/>
    </row>
    <row r="1420" spans="1:2" ht="45" customHeight="1" x14ac:dyDescent="0.2">
      <c r="A1420" s="91" t="s">
        <v>1082</v>
      </c>
      <c r="B1420"/>
    </row>
    <row r="1421" spans="1:2" x14ac:dyDescent="0.2">
      <c r="A1421" s="98" t="s">
        <v>1081</v>
      </c>
      <c r="B1421"/>
    </row>
    <row r="1422" spans="1:2" ht="69.75" customHeight="1" x14ac:dyDescent="0.2">
      <c r="A1422" s="91" t="s">
        <v>1083</v>
      </c>
      <c r="B1422"/>
    </row>
    <row r="1423" spans="1:2" hidden="1" x14ac:dyDescent="0.2">
      <c r="A1423" s="98" t="s">
        <v>1081</v>
      </c>
      <c r="B1423"/>
    </row>
    <row r="1424" spans="1:2" ht="46.5" customHeight="1" x14ac:dyDescent="0.2">
      <c r="A1424" s="91" t="s">
        <v>1084</v>
      </c>
      <c r="B1424"/>
    </row>
    <row r="1425" spans="1:2" x14ac:dyDescent="0.2">
      <c r="A1425" s="98" t="s">
        <v>1085</v>
      </c>
      <c r="B1425"/>
    </row>
    <row r="1426" spans="1:2" ht="31.5" x14ac:dyDescent="0.2">
      <c r="A1426" s="91" t="s">
        <v>1086</v>
      </c>
      <c r="B1426"/>
    </row>
    <row r="1427" spans="1:2" x14ac:dyDescent="0.2">
      <c r="A1427" s="91"/>
      <c r="B1427"/>
    </row>
    <row r="1428" spans="1:2" x14ac:dyDescent="0.2">
      <c r="A1428" s="91" t="s">
        <v>1087</v>
      </c>
      <c r="B1428"/>
    </row>
    <row r="1429" spans="1:2" x14ac:dyDescent="0.2">
      <c r="A1429" s="91"/>
      <c r="B1429"/>
    </row>
    <row r="1430" spans="1:2" x14ac:dyDescent="0.2">
      <c r="A1430" s="87" t="s">
        <v>1088</v>
      </c>
      <c r="B1430"/>
    </row>
    <row r="1431" spans="1:2" x14ac:dyDescent="0.2">
      <c r="A1431" s="98" t="s">
        <v>1089</v>
      </c>
      <c r="B1431"/>
    </row>
    <row r="1432" spans="1:2" ht="31.5" x14ac:dyDescent="0.2">
      <c r="A1432" s="92" t="s">
        <v>1090</v>
      </c>
      <c r="B1432"/>
    </row>
    <row r="1433" spans="1:2" x14ac:dyDescent="0.2">
      <c r="A1433" s="98" t="s">
        <v>1091</v>
      </c>
      <c r="B1433"/>
    </row>
    <row r="1434" spans="1:2" ht="76.5" customHeight="1" x14ac:dyDescent="0.2">
      <c r="A1434" s="91" t="s">
        <v>1092</v>
      </c>
      <c r="B1434"/>
    </row>
    <row r="1435" spans="1:2" x14ac:dyDescent="0.2">
      <c r="A1435" s="91" t="s">
        <v>1093</v>
      </c>
      <c r="B1435"/>
    </row>
    <row r="1436" spans="1:2" ht="47.25" x14ac:dyDescent="0.2">
      <c r="A1436" s="91" t="s">
        <v>1094</v>
      </c>
      <c r="B1436"/>
    </row>
    <row r="1437" spans="1:2" ht="126" x14ac:dyDescent="0.2">
      <c r="A1437" s="91" t="s">
        <v>1095</v>
      </c>
      <c r="B1437"/>
    </row>
    <row r="1438" spans="1:2" ht="78.75" x14ac:dyDescent="0.2">
      <c r="A1438" s="91" t="s">
        <v>1096</v>
      </c>
      <c r="B1438"/>
    </row>
    <row r="1439" spans="1:2" ht="47.25" x14ac:dyDescent="0.2">
      <c r="A1439" s="91" t="s">
        <v>1097</v>
      </c>
      <c r="B1439"/>
    </row>
    <row r="1440" spans="1:2" ht="31.5" x14ac:dyDescent="0.2">
      <c r="A1440" s="91" t="s">
        <v>1098</v>
      </c>
      <c r="B1440"/>
    </row>
    <row r="1441" spans="1:2" ht="31.5" x14ac:dyDescent="0.2">
      <c r="A1441" s="91" t="s">
        <v>1099</v>
      </c>
      <c r="B1441"/>
    </row>
    <row r="1442" spans="1:2" x14ac:dyDescent="0.2">
      <c r="A1442" s="91"/>
      <c r="B1442"/>
    </row>
    <row r="1443" spans="1:2" x14ac:dyDescent="0.2">
      <c r="A1443" s="86" t="s">
        <v>1100</v>
      </c>
      <c r="B1443"/>
    </row>
    <row r="1444" spans="1:2" ht="31.5" x14ac:dyDescent="0.2">
      <c r="A1444" s="91" t="s">
        <v>1101</v>
      </c>
      <c r="B1444"/>
    </row>
    <row r="1445" spans="1:2" x14ac:dyDescent="0.2">
      <c r="A1445" s="91" t="s">
        <v>1102</v>
      </c>
      <c r="B1445"/>
    </row>
    <row r="1446" spans="1:2" ht="31.5" x14ac:dyDescent="0.2">
      <c r="A1446" s="91" t="s">
        <v>1103</v>
      </c>
      <c r="B1446"/>
    </row>
    <row r="1447" spans="1:2" ht="31.5" x14ac:dyDescent="0.2">
      <c r="A1447" s="91" t="s">
        <v>1104</v>
      </c>
      <c r="B1447"/>
    </row>
    <row r="1448" spans="1:2" ht="47.25" x14ac:dyDescent="0.2">
      <c r="A1448" s="91" t="s">
        <v>1105</v>
      </c>
      <c r="B1448"/>
    </row>
    <row r="1449" spans="1:2" x14ac:dyDescent="0.2">
      <c r="A1449" s="91" t="s">
        <v>1106</v>
      </c>
      <c r="B1449"/>
    </row>
    <row r="1450" spans="1:2" ht="31.5" x14ac:dyDescent="0.2">
      <c r="A1450" s="91" t="s">
        <v>1107</v>
      </c>
      <c r="B1450"/>
    </row>
    <row r="1451" spans="1:2" ht="31.5" x14ac:dyDescent="0.2">
      <c r="A1451" s="91" t="s">
        <v>1108</v>
      </c>
      <c r="B1451"/>
    </row>
    <row r="1452" spans="1:2" ht="31.5" x14ac:dyDescent="0.2">
      <c r="A1452" s="91" t="s">
        <v>1109</v>
      </c>
      <c r="B1452"/>
    </row>
    <row r="1453" spans="1:2" ht="31.5" x14ac:dyDescent="0.2">
      <c r="A1453" s="91" t="s">
        <v>1110</v>
      </c>
      <c r="B1453"/>
    </row>
    <row r="1454" spans="1:2" ht="47.25" x14ac:dyDescent="0.2">
      <c r="A1454" s="91" t="s">
        <v>1111</v>
      </c>
      <c r="B1454"/>
    </row>
    <row r="1455" spans="1:2" ht="47.25" x14ac:dyDescent="0.2">
      <c r="A1455" s="91" t="s">
        <v>1112</v>
      </c>
      <c r="B1455"/>
    </row>
    <row r="1456" spans="1:2" ht="63" x14ac:dyDescent="0.2">
      <c r="A1456" s="91" t="s">
        <v>1113</v>
      </c>
      <c r="B1456"/>
    </row>
    <row r="1457" spans="1:2" ht="63" x14ac:dyDescent="0.2">
      <c r="A1457" s="91" t="s">
        <v>1114</v>
      </c>
      <c r="B1457"/>
    </row>
    <row r="1458" spans="1:2" ht="47.25" x14ac:dyDescent="0.2">
      <c r="A1458" s="91" t="s">
        <v>1115</v>
      </c>
      <c r="B1458"/>
    </row>
    <row r="1459" spans="1:2" ht="126" x14ac:dyDescent="0.2">
      <c r="A1459" s="91" t="s">
        <v>1116</v>
      </c>
      <c r="B1459"/>
    </row>
    <row r="1460" spans="1:2" ht="78.75" x14ac:dyDescent="0.2">
      <c r="A1460" s="91" t="s">
        <v>1117</v>
      </c>
      <c r="B1460"/>
    </row>
    <row r="1461" spans="1:2" ht="47.25" x14ac:dyDescent="0.2">
      <c r="A1461" s="91" t="s">
        <v>1118</v>
      </c>
      <c r="B1461"/>
    </row>
    <row r="1462" spans="1:2" ht="110.25" x14ac:dyDescent="0.2">
      <c r="A1462" s="91" t="s">
        <v>1119</v>
      </c>
      <c r="B1462"/>
    </row>
    <row r="1463" spans="1:2" ht="110.25" x14ac:dyDescent="0.2">
      <c r="A1463" s="91" t="s">
        <v>1120</v>
      </c>
      <c r="B1463"/>
    </row>
    <row r="1464" spans="1:2" ht="47.25" x14ac:dyDescent="0.2">
      <c r="A1464" s="91" t="s">
        <v>1121</v>
      </c>
      <c r="B1464"/>
    </row>
    <row r="1465" spans="1:2" ht="31.5" x14ac:dyDescent="0.2">
      <c r="A1465" s="91" t="s">
        <v>1122</v>
      </c>
      <c r="B1465"/>
    </row>
    <row r="1466" spans="1:2" ht="31.5" x14ac:dyDescent="0.2">
      <c r="A1466" s="91" t="s">
        <v>1123</v>
      </c>
      <c r="B1466"/>
    </row>
    <row r="1467" spans="1:2" ht="47.25" x14ac:dyDescent="0.2">
      <c r="A1467" s="91" t="s">
        <v>1124</v>
      </c>
      <c r="B1467"/>
    </row>
    <row r="1468" spans="1:2" ht="31.5" x14ac:dyDescent="0.2">
      <c r="A1468" s="91" t="s">
        <v>1125</v>
      </c>
      <c r="B1468"/>
    </row>
    <row r="1469" spans="1:2" x14ac:dyDescent="0.2">
      <c r="A1469" s="86" t="s">
        <v>1126</v>
      </c>
      <c r="B1469"/>
    </row>
    <row r="1470" spans="1:2" ht="63" x14ac:dyDescent="0.2">
      <c r="A1470" s="91" t="s">
        <v>1127</v>
      </c>
      <c r="B1470"/>
    </row>
    <row r="1471" spans="1:2" x14ac:dyDescent="0.2">
      <c r="A1471" s="91"/>
      <c r="B1471"/>
    </row>
    <row r="1472" spans="1:2" ht="47.25" x14ac:dyDescent="0.2">
      <c r="A1472" s="91" t="s">
        <v>1128</v>
      </c>
      <c r="B1472"/>
    </row>
    <row r="1473" spans="1:2" ht="31.5" x14ac:dyDescent="0.2">
      <c r="A1473" s="91" t="s">
        <v>1129</v>
      </c>
      <c r="B1473"/>
    </row>
    <row r="1474" spans="1:2" ht="47.25" x14ac:dyDescent="0.2">
      <c r="A1474" s="91" t="s">
        <v>1130</v>
      </c>
      <c r="B1474"/>
    </row>
    <row r="1475" spans="1:2" ht="47.25" x14ac:dyDescent="0.2">
      <c r="A1475" s="91" t="s">
        <v>1131</v>
      </c>
      <c r="B1475"/>
    </row>
    <row r="1476" spans="1:2" ht="31.5" x14ac:dyDescent="0.2">
      <c r="A1476" s="91" t="s">
        <v>1132</v>
      </c>
      <c r="B1476"/>
    </row>
    <row r="1477" spans="1:2" x14ac:dyDescent="0.2">
      <c r="A1477" s="86" t="s">
        <v>1133</v>
      </c>
      <c r="B1477"/>
    </row>
    <row r="1478" spans="1:2" ht="63" x14ac:dyDescent="0.2">
      <c r="A1478" s="91" t="s">
        <v>1134</v>
      </c>
      <c r="B1478"/>
    </row>
    <row r="1479" spans="1:2" ht="63" x14ac:dyDescent="0.2">
      <c r="A1479" s="91" t="s">
        <v>1135</v>
      </c>
      <c r="B1479"/>
    </row>
    <row r="1480" spans="1:2" ht="94.5" x14ac:dyDescent="0.2">
      <c r="A1480" s="91" t="s">
        <v>1136</v>
      </c>
      <c r="B1480"/>
    </row>
    <row r="1481" spans="1:2" ht="31.5" x14ac:dyDescent="0.2">
      <c r="A1481" s="91" t="s">
        <v>1137</v>
      </c>
      <c r="B1481"/>
    </row>
    <row r="1482" spans="1:2" ht="63" x14ac:dyDescent="0.2">
      <c r="A1482" s="91" t="s">
        <v>1138</v>
      </c>
      <c r="B1482"/>
    </row>
    <row r="1483" spans="1:2" x14ac:dyDescent="0.2">
      <c r="A1483" s="91" t="s">
        <v>1139</v>
      </c>
      <c r="B1483"/>
    </row>
    <row r="1484" spans="1:2" x14ac:dyDescent="0.2">
      <c r="A1484" s="91"/>
      <c r="B1484"/>
    </row>
    <row r="1485" spans="1:2" x14ac:dyDescent="0.2">
      <c r="A1485" s="86" t="s">
        <v>1140</v>
      </c>
      <c r="B1485"/>
    </row>
    <row r="1486" spans="1:2" x14ac:dyDescent="0.2">
      <c r="A1486" s="91" t="s">
        <v>1141</v>
      </c>
      <c r="B1486"/>
    </row>
    <row r="1487" spans="1:2" x14ac:dyDescent="0.2">
      <c r="A1487" s="91" t="s">
        <v>1142</v>
      </c>
      <c r="B1487"/>
    </row>
    <row r="1488" spans="1:2" x14ac:dyDescent="0.2">
      <c r="A1488" s="91" t="s">
        <v>1143</v>
      </c>
      <c r="B1488"/>
    </row>
    <row r="1489" spans="1:2" x14ac:dyDescent="0.2">
      <c r="A1489" s="91" t="s">
        <v>1144</v>
      </c>
      <c r="B1489"/>
    </row>
    <row r="1490" spans="1:2" x14ac:dyDescent="0.2">
      <c r="A1490" s="91" t="s">
        <v>1145</v>
      </c>
      <c r="B1490"/>
    </row>
    <row r="1491" spans="1:2" x14ac:dyDescent="0.2">
      <c r="A1491" s="91" t="s">
        <v>1146</v>
      </c>
      <c r="B1491"/>
    </row>
    <row r="1492" spans="1:2" x14ac:dyDescent="0.2">
      <c r="A1492" s="91" t="s">
        <v>1147</v>
      </c>
      <c r="B1492"/>
    </row>
    <row r="1493" spans="1:2" x14ac:dyDescent="0.2">
      <c r="A1493" s="91" t="s">
        <v>1148</v>
      </c>
      <c r="B1493"/>
    </row>
    <row r="1494" spans="1:2" x14ac:dyDescent="0.2">
      <c r="A1494" s="91" t="s">
        <v>1149</v>
      </c>
      <c r="B1494"/>
    </row>
    <row r="1495" spans="1:2" x14ac:dyDescent="0.2">
      <c r="A1495" s="91" t="s">
        <v>1150</v>
      </c>
      <c r="B1495"/>
    </row>
    <row r="1496" spans="1:2" x14ac:dyDescent="0.2">
      <c r="A1496" s="91" t="s">
        <v>1151</v>
      </c>
      <c r="B1496"/>
    </row>
    <row r="1497" spans="1:2" x14ac:dyDescent="0.2">
      <c r="A1497" s="91" t="s">
        <v>1152</v>
      </c>
      <c r="B1497"/>
    </row>
    <row r="1498" spans="1:2" x14ac:dyDescent="0.2">
      <c r="A1498" s="91" t="s">
        <v>1153</v>
      </c>
      <c r="B1498"/>
    </row>
    <row r="1499" spans="1:2" x14ac:dyDescent="0.2">
      <c r="A1499" s="91" t="s">
        <v>1154</v>
      </c>
      <c r="B1499"/>
    </row>
    <row r="1500" spans="1:2" x14ac:dyDescent="0.2">
      <c r="A1500" s="91" t="s">
        <v>1155</v>
      </c>
      <c r="B1500"/>
    </row>
    <row r="1501" spans="1:2" x14ac:dyDescent="0.2">
      <c r="A1501" s="91" t="s">
        <v>1156</v>
      </c>
      <c r="B1501"/>
    </row>
    <row r="1502" spans="1:2" x14ac:dyDescent="0.2">
      <c r="A1502" s="91" t="s">
        <v>1157</v>
      </c>
      <c r="B1502"/>
    </row>
    <row r="1503" spans="1:2" x14ac:dyDescent="0.2">
      <c r="A1503" s="91"/>
      <c r="B1503"/>
    </row>
    <row r="1504" spans="1:2" x14ac:dyDescent="0.2">
      <c r="A1504" s="91"/>
      <c r="B1504"/>
    </row>
    <row r="1505" spans="1:2" x14ac:dyDescent="0.2">
      <c r="A1505" s="91"/>
      <c r="B1505"/>
    </row>
    <row r="1506" spans="1:2" x14ac:dyDescent="0.2">
      <c r="A1506" s="91"/>
      <c r="B1506"/>
    </row>
    <row r="1507" spans="1:2" x14ac:dyDescent="0.2">
      <c r="A1507" s="91"/>
      <c r="B1507"/>
    </row>
    <row r="1508" spans="1:2" x14ac:dyDescent="0.2">
      <c r="A1508" s="91"/>
      <c r="B1508"/>
    </row>
    <row r="1509" spans="1:2" x14ac:dyDescent="0.2">
      <c r="A1509" s="86" t="s">
        <v>1158</v>
      </c>
      <c r="B1509"/>
    </row>
    <row r="1510" spans="1:2" x14ac:dyDescent="0.2">
      <c r="A1510" s="484" t="s">
        <v>1159</v>
      </c>
      <c r="B1510" s="99" t="s">
        <v>1160</v>
      </c>
    </row>
    <row r="1511" spans="1:2" ht="31.5" customHeight="1" x14ac:dyDescent="0.2">
      <c r="A1511" s="484"/>
      <c r="B1511" s="99" t="s">
        <v>1161</v>
      </c>
    </row>
    <row r="1512" spans="1:2" ht="54" customHeight="1" x14ac:dyDescent="0.2">
      <c r="A1512" s="99" t="s">
        <v>1162</v>
      </c>
      <c r="B1512" s="99" t="s">
        <v>1163</v>
      </c>
    </row>
    <row r="1513" spans="1:2" x14ac:dyDescent="0.2">
      <c r="A1513" s="99" t="s">
        <v>1164</v>
      </c>
      <c r="B1513" s="99" t="s">
        <v>1164</v>
      </c>
    </row>
    <row r="1514" spans="1:2" x14ac:dyDescent="0.2">
      <c r="A1514" s="99" t="s">
        <v>1165</v>
      </c>
      <c r="B1514" s="99" t="s">
        <v>1167</v>
      </c>
    </row>
    <row r="1515" spans="1:2" x14ac:dyDescent="0.2">
      <c r="A1515" s="99" t="s">
        <v>1166</v>
      </c>
      <c r="B1515" s="99" t="s">
        <v>1166</v>
      </c>
    </row>
    <row r="1516" spans="1:2" ht="23.25" customHeight="1" x14ac:dyDescent="0.2">
      <c r="A1516" s="99" t="s">
        <v>1168</v>
      </c>
      <c r="B1516" s="99" t="s">
        <v>1169</v>
      </c>
    </row>
    <row r="1517" spans="1:2" x14ac:dyDescent="0.2">
      <c r="A1517" s="99" t="s">
        <v>1170</v>
      </c>
      <c r="B1517" s="99" t="s">
        <v>1170</v>
      </c>
    </row>
    <row r="1518" spans="1:2" x14ac:dyDescent="0.2">
      <c r="A1518" s="99" t="s">
        <v>1171</v>
      </c>
      <c r="B1518" s="99" t="s">
        <v>1171</v>
      </c>
    </row>
    <row r="1519" spans="1:2" x14ac:dyDescent="0.2">
      <c r="A1519" s="99" t="s">
        <v>1172</v>
      </c>
      <c r="B1519" s="99" t="s">
        <v>1172</v>
      </c>
    </row>
    <row r="1520" spans="1:2" x14ac:dyDescent="0.2">
      <c r="A1520" s="86" t="s">
        <v>1173</v>
      </c>
      <c r="B1520"/>
    </row>
    <row r="1521" spans="1:2" ht="12.75" x14ac:dyDescent="0.2">
      <c r="A1521" s="97"/>
      <c r="B1521"/>
    </row>
    <row r="1522" spans="1:2" x14ac:dyDescent="0.2">
      <c r="A1522" s="484" t="s">
        <v>1159</v>
      </c>
      <c r="B1522" s="99" t="s">
        <v>1160</v>
      </c>
    </row>
    <row r="1523" spans="1:2" ht="32.25" customHeight="1" x14ac:dyDescent="0.2">
      <c r="A1523" s="484"/>
      <c r="B1523" s="99" t="s">
        <v>1161</v>
      </c>
    </row>
    <row r="1524" spans="1:2" x14ac:dyDescent="0.2">
      <c r="A1524" s="484"/>
      <c r="B1524" s="99"/>
    </row>
    <row r="1525" spans="1:2" x14ac:dyDescent="0.2">
      <c r="A1525" s="99"/>
      <c r="B1525" s="101"/>
    </row>
    <row r="1526" spans="1:2" x14ac:dyDescent="0.2">
      <c r="A1526" s="101" t="s">
        <v>1174</v>
      </c>
      <c r="B1526" s="101" t="s">
        <v>1174</v>
      </c>
    </row>
    <row r="1527" spans="1:2" x14ac:dyDescent="0.2">
      <c r="A1527" s="101" t="s">
        <v>1175</v>
      </c>
      <c r="B1527" s="101" t="s">
        <v>1175</v>
      </c>
    </row>
    <row r="1528" spans="1:2" x14ac:dyDescent="0.2">
      <c r="A1528" s="101" t="s">
        <v>1176</v>
      </c>
      <c r="B1528" s="101" t="s">
        <v>1176</v>
      </c>
    </row>
    <row r="1529" spans="1:2" x14ac:dyDescent="0.2">
      <c r="A1529" s="99"/>
      <c r="B1529" s="99"/>
    </row>
    <row r="1530" spans="1:2" x14ac:dyDescent="0.2">
      <c r="A1530" s="99"/>
      <c r="B1530" s="100"/>
    </row>
    <row r="1531" spans="1:2" x14ac:dyDescent="0.2">
      <c r="A1531" s="87"/>
      <c r="B1531"/>
    </row>
  </sheetData>
  <mergeCells count="6">
    <mergeCell ref="A1522:A1524"/>
    <mergeCell ref="A58:A61"/>
    <mergeCell ref="A62:A63"/>
    <mergeCell ref="A71:A73"/>
    <mergeCell ref="A76:A77"/>
    <mergeCell ref="A1510:A1511"/>
  </mergeCells>
  <hyperlinks>
    <hyperlink ref="A1147" r:id="rId1" display="consultantplus://offline/ref=E593790F00D1302174895DA2745046EEE44788881D87678AE20756CF716E1D3ED7B6C2A55A0884ZAeFJ"/>
  </hyperlinks>
  <pageMargins left="0.19685039370078741" right="0.19685039370078741" top="0.19685039370078741" bottom="0.19685039370078741" header="0.31496062992125984" footer="0.31496062992125984"/>
  <pageSetup paperSize="9" orientation="portrait" r:id="rId2"/>
  <drawing r:id="rId3"/>
  <legacyDrawing r:id="rId4"/>
  <oleObjects>
    <mc:AlternateContent xmlns:mc="http://schemas.openxmlformats.org/markup-compatibility/2006">
      <mc:Choice Requires="x14">
        <oleObject progId="Equation.3" shapeId="3110" r:id="rId5">
          <objectPr defaultSize="0" autoPict="0" r:id="rId6">
            <anchor moveWithCells="1" sizeWithCells="1">
              <from>
                <xdr:col>0</xdr:col>
                <xdr:colOff>19050</xdr:colOff>
                <xdr:row>1370</xdr:row>
                <xdr:rowOff>171450</xdr:rowOff>
              </from>
              <to>
                <xdr:col>0</xdr:col>
                <xdr:colOff>5591175</xdr:colOff>
                <xdr:row>1371</xdr:row>
                <xdr:rowOff>561975</xdr:rowOff>
              </to>
            </anchor>
          </objectPr>
        </oleObject>
      </mc:Choice>
      <mc:Fallback>
        <oleObject progId="Equation.3" shapeId="3110" r:id="rId5"/>
      </mc:Fallback>
    </mc:AlternateContent>
    <mc:AlternateContent xmlns:mc="http://schemas.openxmlformats.org/markup-compatibility/2006">
      <mc:Choice Requires="x14">
        <oleObject progId="Equation.3" shapeId="3109" r:id="rId7">
          <objectPr defaultSize="0" autoPict="0" r:id="rId8">
            <anchor moveWithCells="1" sizeWithCells="1">
              <from>
                <xdr:col>0</xdr:col>
                <xdr:colOff>104775</xdr:colOff>
                <xdr:row>1371</xdr:row>
                <xdr:rowOff>1162050</xdr:rowOff>
              </from>
              <to>
                <xdr:col>0</xdr:col>
                <xdr:colOff>1190625</xdr:colOff>
                <xdr:row>1371</xdr:row>
                <xdr:rowOff>1628775</xdr:rowOff>
              </to>
            </anchor>
          </objectPr>
        </oleObject>
      </mc:Choice>
      <mc:Fallback>
        <oleObject progId="Equation.3" shapeId="3109" r:id="rId7"/>
      </mc:Fallback>
    </mc:AlternateContent>
    <mc:AlternateContent xmlns:mc="http://schemas.openxmlformats.org/markup-compatibility/2006">
      <mc:Choice Requires="x14">
        <oleObject progId="Equation.3" shapeId="3108" r:id="rId9">
          <objectPr defaultSize="0" autoPict="0" r:id="rId10">
            <anchor moveWithCells="1" sizeWithCells="1">
              <from>
                <xdr:col>0</xdr:col>
                <xdr:colOff>0</xdr:colOff>
                <xdr:row>1371</xdr:row>
                <xdr:rowOff>2705100</xdr:rowOff>
              </from>
              <to>
                <xdr:col>0</xdr:col>
                <xdr:colOff>638175</xdr:colOff>
                <xdr:row>1371</xdr:row>
                <xdr:rowOff>3181350</xdr:rowOff>
              </to>
            </anchor>
          </objectPr>
        </oleObject>
      </mc:Choice>
      <mc:Fallback>
        <oleObject progId="Equation.3" shapeId="3108" r:id="rId9"/>
      </mc:Fallback>
    </mc:AlternateContent>
    <mc:AlternateContent xmlns:mc="http://schemas.openxmlformats.org/markup-compatibility/2006">
      <mc:Choice Requires="x14">
        <oleObject progId="Equation.3" shapeId="3107" r:id="rId11">
          <objectPr defaultSize="0" autoPict="0" r:id="rId12">
            <anchor moveWithCells="1" sizeWithCells="1">
              <from>
                <xdr:col>0</xdr:col>
                <xdr:colOff>0</xdr:colOff>
                <xdr:row>1373</xdr:row>
                <xdr:rowOff>0</xdr:rowOff>
              </from>
              <to>
                <xdr:col>0</xdr:col>
                <xdr:colOff>533400</xdr:colOff>
                <xdr:row>1373</xdr:row>
                <xdr:rowOff>390525</xdr:rowOff>
              </to>
            </anchor>
          </objectPr>
        </oleObject>
      </mc:Choice>
      <mc:Fallback>
        <oleObject progId="Equation.3" shapeId="3107" r:id="rId11"/>
      </mc:Fallback>
    </mc:AlternateContent>
    <mc:AlternateContent xmlns:mc="http://schemas.openxmlformats.org/markup-compatibility/2006">
      <mc:Choice Requires="x14">
        <oleObject progId="Equation.3" shapeId="3106" r:id="rId13">
          <objectPr defaultSize="0" autoPict="0" r:id="rId14">
            <anchor moveWithCells="1" sizeWithCells="1">
              <from>
                <xdr:col>0</xdr:col>
                <xdr:colOff>0</xdr:colOff>
                <xdr:row>1374</xdr:row>
                <xdr:rowOff>0</xdr:rowOff>
              </from>
              <to>
                <xdr:col>0</xdr:col>
                <xdr:colOff>800100</xdr:colOff>
                <xdr:row>1374</xdr:row>
                <xdr:rowOff>266700</xdr:rowOff>
              </to>
            </anchor>
          </objectPr>
        </oleObject>
      </mc:Choice>
      <mc:Fallback>
        <oleObject progId="Equation.3" shapeId="3106" r:id="rId13"/>
      </mc:Fallback>
    </mc:AlternateContent>
    <mc:AlternateContent xmlns:mc="http://schemas.openxmlformats.org/markup-compatibility/2006">
      <mc:Choice Requires="x14">
        <oleObject progId="Equation.3" shapeId="3105" r:id="rId15">
          <objectPr defaultSize="0" autoPict="0" r:id="rId16">
            <anchor moveWithCells="1" sizeWithCells="1">
              <from>
                <xdr:col>0</xdr:col>
                <xdr:colOff>0</xdr:colOff>
                <xdr:row>1375</xdr:row>
                <xdr:rowOff>0</xdr:rowOff>
              </from>
              <to>
                <xdr:col>0</xdr:col>
                <xdr:colOff>876300</xdr:colOff>
                <xdr:row>1375</xdr:row>
                <xdr:rowOff>314325</xdr:rowOff>
              </to>
            </anchor>
          </objectPr>
        </oleObject>
      </mc:Choice>
      <mc:Fallback>
        <oleObject progId="Equation.3" shapeId="3105" r:id="rId15"/>
      </mc:Fallback>
    </mc:AlternateContent>
    <mc:AlternateContent xmlns:mc="http://schemas.openxmlformats.org/markup-compatibility/2006">
      <mc:Choice Requires="x14">
        <oleObject progId="Equation.3" shapeId="3104" r:id="rId17">
          <objectPr defaultSize="0" autoPict="0" r:id="rId18">
            <anchor moveWithCells="1" sizeWithCells="1">
              <from>
                <xdr:col>0</xdr:col>
                <xdr:colOff>0</xdr:colOff>
                <xdr:row>1376</xdr:row>
                <xdr:rowOff>0</xdr:rowOff>
              </from>
              <to>
                <xdr:col>0</xdr:col>
                <xdr:colOff>676275</xdr:colOff>
                <xdr:row>1376</xdr:row>
                <xdr:rowOff>342900</xdr:rowOff>
              </to>
            </anchor>
          </objectPr>
        </oleObject>
      </mc:Choice>
      <mc:Fallback>
        <oleObject progId="Equation.3" shapeId="3104" r:id="rId17"/>
      </mc:Fallback>
    </mc:AlternateContent>
    <mc:AlternateContent xmlns:mc="http://schemas.openxmlformats.org/markup-compatibility/2006">
      <mc:Choice Requires="x14">
        <oleObject progId="Equation.3" shapeId="3103" r:id="rId19">
          <objectPr defaultSize="0" autoPict="0" r:id="rId20">
            <anchor moveWithCells="1" sizeWithCells="1">
              <from>
                <xdr:col>0</xdr:col>
                <xdr:colOff>0</xdr:colOff>
                <xdr:row>1382</xdr:row>
                <xdr:rowOff>0</xdr:rowOff>
              </from>
              <to>
                <xdr:col>0</xdr:col>
                <xdr:colOff>4552950</xdr:colOff>
                <xdr:row>1383</xdr:row>
                <xdr:rowOff>190500</xdr:rowOff>
              </to>
            </anchor>
          </objectPr>
        </oleObject>
      </mc:Choice>
      <mc:Fallback>
        <oleObject progId="Equation.3" shapeId="3103" r:id="rId19"/>
      </mc:Fallback>
    </mc:AlternateContent>
    <mc:AlternateContent xmlns:mc="http://schemas.openxmlformats.org/markup-compatibility/2006">
      <mc:Choice Requires="x14">
        <oleObject progId="Equation.3" shapeId="3102" r:id="rId21">
          <objectPr defaultSize="0" autoPict="0" r:id="rId22">
            <anchor moveWithCells="1" sizeWithCells="1">
              <from>
                <xdr:col>0</xdr:col>
                <xdr:colOff>0</xdr:colOff>
                <xdr:row>1384</xdr:row>
                <xdr:rowOff>0</xdr:rowOff>
              </from>
              <to>
                <xdr:col>0</xdr:col>
                <xdr:colOff>733425</xdr:colOff>
                <xdr:row>1384</xdr:row>
                <xdr:rowOff>257175</xdr:rowOff>
              </to>
            </anchor>
          </objectPr>
        </oleObject>
      </mc:Choice>
      <mc:Fallback>
        <oleObject progId="Equation.3" shapeId="3102" r:id="rId21"/>
      </mc:Fallback>
    </mc:AlternateContent>
    <mc:AlternateContent xmlns:mc="http://schemas.openxmlformats.org/markup-compatibility/2006">
      <mc:Choice Requires="x14">
        <oleObject progId="Equation.3" shapeId="3101" r:id="rId23">
          <objectPr defaultSize="0" autoPict="0" r:id="rId24">
            <anchor moveWithCells="1" sizeWithCells="1">
              <from>
                <xdr:col>0</xdr:col>
                <xdr:colOff>0</xdr:colOff>
                <xdr:row>1385</xdr:row>
                <xdr:rowOff>0</xdr:rowOff>
              </from>
              <to>
                <xdr:col>0</xdr:col>
                <xdr:colOff>714375</xdr:colOff>
                <xdr:row>1385</xdr:row>
                <xdr:rowOff>257175</xdr:rowOff>
              </to>
            </anchor>
          </objectPr>
        </oleObject>
      </mc:Choice>
      <mc:Fallback>
        <oleObject progId="Equation.3" shapeId="3101" r:id="rId23"/>
      </mc:Fallback>
    </mc:AlternateContent>
    <mc:AlternateContent xmlns:mc="http://schemas.openxmlformats.org/markup-compatibility/2006">
      <mc:Choice Requires="x14">
        <oleObject progId="Equation.3" shapeId="3100" r:id="rId25">
          <objectPr defaultSize="0" autoPict="0" r:id="rId26">
            <anchor moveWithCells="1" sizeWithCells="1">
              <from>
                <xdr:col>0</xdr:col>
                <xdr:colOff>0</xdr:colOff>
                <xdr:row>1386</xdr:row>
                <xdr:rowOff>0</xdr:rowOff>
              </from>
              <to>
                <xdr:col>0</xdr:col>
                <xdr:colOff>561975</xdr:colOff>
                <xdr:row>1386</xdr:row>
                <xdr:rowOff>257175</xdr:rowOff>
              </to>
            </anchor>
          </objectPr>
        </oleObject>
      </mc:Choice>
      <mc:Fallback>
        <oleObject progId="Equation.3" shapeId="3100" r:id="rId25"/>
      </mc:Fallback>
    </mc:AlternateContent>
    <mc:AlternateContent xmlns:mc="http://schemas.openxmlformats.org/markup-compatibility/2006">
      <mc:Choice Requires="x14">
        <oleObject progId="Equation.3" shapeId="3099" r:id="rId27">
          <objectPr defaultSize="0" autoPict="0" r:id="rId28">
            <anchor moveWithCells="1" sizeWithCells="1">
              <from>
                <xdr:col>0</xdr:col>
                <xdr:colOff>0</xdr:colOff>
                <xdr:row>1417</xdr:row>
                <xdr:rowOff>0</xdr:rowOff>
              </from>
              <to>
                <xdr:col>0</xdr:col>
                <xdr:colOff>2085975</xdr:colOff>
                <xdr:row>1418</xdr:row>
                <xdr:rowOff>381000</xdr:rowOff>
              </to>
            </anchor>
          </objectPr>
        </oleObject>
      </mc:Choice>
      <mc:Fallback>
        <oleObject progId="Equation.3" shapeId="3099" r:id="rId27"/>
      </mc:Fallback>
    </mc:AlternateContent>
    <mc:AlternateContent xmlns:mc="http://schemas.openxmlformats.org/markup-compatibility/2006">
      <mc:Choice Requires="x14">
        <oleObject progId="Equation.3" shapeId="3098" r:id="rId29">
          <objectPr defaultSize="0" autoPict="0" r:id="rId30">
            <anchor moveWithCells="1" sizeWithCells="1">
              <from>
                <xdr:col>0</xdr:col>
                <xdr:colOff>0</xdr:colOff>
                <xdr:row>1419</xdr:row>
                <xdr:rowOff>0</xdr:rowOff>
              </from>
              <to>
                <xdr:col>0</xdr:col>
                <xdr:colOff>314325</xdr:colOff>
                <xdr:row>1419</xdr:row>
                <xdr:rowOff>257175</xdr:rowOff>
              </to>
            </anchor>
          </objectPr>
        </oleObject>
      </mc:Choice>
      <mc:Fallback>
        <oleObject progId="Equation.3" shapeId="3098" r:id="rId29"/>
      </mc:Fallback>
    </mc:AlternateContent>
    <mc:AlternateContent xmlns:mc="http://schemas.openxmlformats.org/markup-compatibility/2006">
      <mc:Choice Requires="x14">
        <oleObject progId="Equation.3" shapeId="3097" r:id="rId31">
          <objectPr defaultSize="0" autoPict="0" r:id="rId32">
            <anchor moveWithCells="1" sizeWithCells="1">
              <from>
                <xdr:col>0</xdr:col>
                <xdr:colOff>0</xdr:colOff>
                <xdr:row>1421</xdr:row>
                <xdr:rowOff>0</xdr:rowOff>
              </from>
              <to>
                <xdr:col>0</xdr:col>
                <xdr:colOff>342900</xdr:colOff>
                <xdr:row>1421</xdr:row>
                <xdr:rowOff>304800</xdr:rowOff>
              </to>
            </anchor>
          </objectPr>
        </oleObject>
      </mc:Choice>
      <mc:Fallback>
        <oleObject progId="Equation.3" shapeId="3097" r:id="rId31"/>
      </mc:Fallback>
    </mc:AlternateContent>
    <mc:AlternateContent xmlns:mc="http://schemas.openxmlformats.org/markup-compatibility/2006">
      <mc:Choice Requires="x14">
        <oleObject progId="Equation.3" shapeId="3096" r:id="rId33">
          <objectPr defaultSize="0" autoPict="0" r:id="rId34">
            <anchor moveWithCells="1" sizeWithCells="1">
              <from>
                <xdr:col>0</xdr:col>
                <xdr:colOff>0</xdr:colOff>
                <xdr:row>1422</xdr:row>
                <xdr:rowOff>0</xdr:rowOff>
              </from>
              <to>
                <xdr:col>0</xdr:col>
                <xdr:colOff>352425</xdr:colOff>
                <xdr:row>1423</xdr:row>
                <xdr:rowOff>295275</xdr:rowOff>
              </to>
            </anchor>
          </objectPr>
        </oleObject>
      </mc:Choice>
      <mc:Fallback>
        <oleObject progId="Equation.3" shapeId="3096" r:id="rId33"/>
      </mc:Fallback>
    </mc:AlternateContent>
    <mc:AlternateContent xmlns:mc="http://schemas.openxmlformats.org/markup-compatibility/2006">
      <mc:Choice Requires="x14">
        <oleObject progId="Equation.3" shapeId="3095" r:id="rId35">
          <objectPr defaultSize="0" autoPict="0" r:id="rId36">
            <anchor moveWithCells="1" sizeWithCells="1">
              <from>
                <xdr:col>0</xdr:col>
                <xdr:colOff>0</xdr:colOff>
                <xdr:row>1425</xdr:row>
                <xdr:rowOff>0</xdr:rowOff>
              </from>
              <to>
                <xdr:col>0</xdr:col>
                <xdr:colOff>295275</xdr:colOff>
                <xdr:row>1425</xdr:row>
                <xdr:rowOff>266700</xdr:rowOff>
              </to>
            </anchor>
          </objectPr>
        </oleObject>
      </mc:Choice>
      <mc:Fallback>
        <oleObject progId="Equation.3" shapeId="3095" r:id="rId35"/>
      </mc:Fallback>
    </mc:AlternateContent>
    <mc:AlternateContent xmlns:mc="http://schemas.openxmlformats.org/markup-compatibility/2006">
      <mc:Choice Requires="x14">
        <oleObject progId="Equation.3" shapeId="3094" r:id="rId37">
          <objectPr defaultSize="0" autoPict="0" r:id="rId38">
            <anchor moveWithCells="1" sizeWithCells="1">
              <from>
                <xdr:col>0</xdr:col>
                <xdr:colOff>0</xdr:colOff>
                <xdr:row>1429</xdr:row>
                <xdr:rowOff>0</xdr:rowOff>
              </from>
              <to>
                <xdr:col>0</xdr:col>
                <xdr:colOff>1228725</xdr:colOff>
                <xdr:row>1430</xdr:row>
                <xdr:rowOff>114300</xdr:rowOff>
              </to>
            </anchor>
          </objectPr>
        </oleObject>
      </mc:Choice>
      <mc:Fallback>
        <oleObject progId="Equation.3" shapeId="3094" r:id="rId37"/>
      </mc:Fallback>
    </mc:AlternateContent>
    <mc:AlternateContent xmlns:mc="http://schemas.openxmlformats.org/markup-compatibility/2006">
      <mc:Choice Requires="x14">
        <oleObject progId="Equation.3" shapeId="3093" r:id="rId39">
          <objectPr defaultSize="0" autoPict="0" r:id="rId40">
            <anchor moveWithCells="1" sizeWithCells="1">
              <from>
                <xdr:col>0</xdr:col>
                <xdr:colOff>0</xdr:colOff>
                <xdr:row>1431</xdr:row>
                <xdr:rowOff>0</xdr:rowOff>
              </from>
              <to>
                <xdr:col>0</xdr:col>
                <xdr:colOff>323850</xdr:colOff>
                <xdr:row>1431</xdr:row>
                <xdr:rowOff>257175</xdr:rowOff>
              </to>
            </anchor>
          </objectPr>
        </oleObject>
      </mc:Choice>
      <mc:Fallback>
        <oleObject progId="Equation.3" shapeId="3093" r:id="rId39"/>
      </mc:Fallback>
    </mc:AlternateContent>
    <mc:AlternateContent xmlns:mc="http://schemas.openxmlformats.org/markup-compatibility/2006">
      <mc:Choice Requires="x14">
        <oleObject progId="Equation.3" shapeId="3092" r:id="rId41">
          <objectPr defaultSize="0" autoPict="0" r:id="rId42">
            <anchor moveWithCells="1" sizeWithCells="1">
              <from>
                <xdr:col>0</xdr:col>
                <xdr:colOff>0</xdr:colOff>
                <xdr:row>1433</xdr:row>
                <xdr:rowOff>0</xdr:rowOff>
              </from>
              <to>
                <xdr:col>0</xdr:col>
                <xdr:colOff>571500</xdr:colOff>
                <xdr:row>1433</xdr:row>
                <xdr:rowOff>352425</xdr:rowOff>
              </to>
            </anchor>
          </objectPr>
        </oleObject>
      </mc:Choice>
      <mc:Fallback>
        <oleObject progId="Equation.3" shapeId="3092" r:id="rId41"/>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
  <sheetViews>
    <sheetView workbookViewId="0">
      <selection activeCell="K6" sqref="K6"/>
    </sheetView>
  </sheetViews>
  <sheetFormatPr defaultRowHeight="12.75" x14ac:dyDescent="0.2"/>
  <cols>
    <col min="1" max="1" width="5.5703125" customWidth="1"/>
    <col min="3" max="3" width="6.7109375" customWidth="1"/>
    <col min="5" max="5" width="6.140625" customWidth="1"/>
    <col min="9" max="9" width="3.28515625" customWidth="1"/>
  </cols>
  <sheetData>
    <row r="1" spans="1:11" ht="108.75" customHeight="1" x14ac:dyDescent="0.2">
      <c r="A1" s="485" t="s">
        <v>2049</v>
      </c>
      <c r="B1" s="485"/>
      <c r="C1" s="485"/>
      <c r="D1" s="485"/>
      <c r="E1" s="485"/>
      <c r="F1" s="485"/>
      <c r="G1" s="485"/>
      <c r="H1" s="485"/>
      <c r="I1" s="485"/>
      <c r="J1" s="485"/>
      <c r="K1" s="485"/>
    </row>
  </sheetData>
  <mergeCells count="1">
    <mergeCell ref="A1:K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0"/>
  <sheetViews>
    <sheetView workbookViewId="0">
      <selection activeCell="A3" sqref="A3:R3"/>
    </sheetView>
  </sheetViews>
  <sheetFormatPr defaultColWidth="8.85546875" defaultRowHeight="15.75" x14ac:dyDescent="0.25"/>
  <cols>
    <col min="1" max="1" width="13" style="11" customWidth="1"/>
    <col min="2" max="16384" width="8.85546875" style="3"/>
  </cols>
  <sheetData>
    <row r="1" spans="1:18" x14ac:dyDescent="0.25">
      <c r="A1" s="67" t="s">
        <v>1543</v>
      </c>
    </row>
    <row r="2" spans="1:18" x14ac:dyDescent="0.25">
      <c r="A2" s="67"/>
    </row>
    <row r="3" spans="1:18" ht="237.75" customHeight="1" x14ac:dyDescent="0.2">
      <c r="A3" s="486" t="s">
        <v>2051</v>
      </c>
      <c r="B3" s="487"/>
      <c r="C3" s="487"/>
      <c r="D3" s="487"/>
      <c r="E3" s="487"/>
      <c r="F3" s="487"/>
      <c r="G3" s="487"/>
      <c r="H3" s="487"/>
      <c r="I3" s="487"/>
      <c r="J3" s="487"/>
      <c r="K3" s="487"/>
      <c r="L3" s="487"/>
      <c r="M3" s="487"/>
      <c r="N3" s="487"/>
      <c r="O3" s="487"/>
      <c r="P3" s="487"/>
      <c r="Q3" s="487"/>
      <c r="R3" s="487"/>
    </row>
    <row r="4" spans="1:18" ht="12.75" customHeight="1" x14ac:dyDescent="0.2">
      <c r="A4" s="16"/>
      <c r="B4" s="66"/>
      <c r="C4" s="66"/>
      <c r="D4" s="66"/>
      <c r="E4" s="66"/>
      <c r="F4" s="66"/>
      <c r="G4" s="66"/>
      <c r="H4" s="66"/>
      <c r="I4" s="66"/>
      <c r="J4" s="66"/>
      <c r="K4" s="66"/>
      <c r="L4" s="66"/>
      <c r="M4" s="66"/>
      <c r="N4" s="66"/>
      <c r="O4" s="66"/>
      <c r="P4" s="66"/>
      <c r="Q4" s="66"/>
      <c r="R4" s="66"/>
    </row>
    <row r="5" spans="1:18" ht="16.5" customHeight="1" x14ac:dyDescent="0.2">
      <c r="A5" s="486" t="s">
        <v>2050</v>
      </c>
      <c r="B5" s="487"/>
      <c r="C5" s="487"/>
      <c r="D5" s="487"/>
      <c r="E5" s="487"/>
      <c r="F5" s="487"/>
      <c r="G5" s="487"/>
      <c r="H5" s="487"/>
      <c r="I5" s="487"/>
      <c r="J5" s="487"/>
      <c r="K5" s="487"/>
      <c r="L5" s="487"/>
      <c r="M5" s="487"/>
      <c r="N5" s="487"/>
      <c r="O5" s="487"/>
      <c r="P5" s="487"/>
      <c r="Q5" s="487"/>
      <c r="R5" s="487"/>
    </row>
    <row r="6" spans="1:18" ht="12.75" customHeight="1" x14ac:dyDescent="0.2">
      <c r="A6" s="16"/>
      <c r="B6" s="66"/>
      <c r="C6" s="66"/>
      <c r="D6" s="66"/>
      <c r="E6" s="66"/>
      <c r="F6" s="66"/>
      <c r="G6" s="66"/>
      <c r="H6" s="66"/>
      <c r="I6" s="66"/>
      <c r="J6" s="66"/>
      <c r="K6" s="66"/>
      <c r="L6" s="66"/>
      <c r="M6" s="66"/>
      <c r="N6" s="66"/>
      <c r="O6" s="66"/>
      <c r="P6" s="66"/>
      <c r="Q6" s="66"/>
      <c r="R6" s="66"/>
    </row>
    <row r="7" spans="1:18" x14ac:dyDescent="0.25">
      <c r="A7" s="22"/>
      <c r="B7" s="180"/>
      <c r="C7" s="180"/>
      <c r="D7" s="180"/>
      <c r="E7" s="180"/>
      <c r="F7" s="180"/>
      <c r="G7" s="180"/>
      <c r="H7" s="180"/>
      <c r="I7" s="180"/>
      <c r="J7" s="180"/>
      <c r="K7" s="180"/>
      <c r="L7" s="180"/>
      <c r="M7" s="180"/>
      <c r="N7" s="180"/>
      <c r="O7" s="180"/>
      <c r="P7" s="180"/>
      <c r="Q7" s="180"/>
      <c r="R7" s="180"/>
    </row>
    <row r="8" spans="1:18" ht="15.75" customHeight="1" x14ac:dyDescent="0.2">
      <c r="A8" s="312" t="s">
        <v>1976</v>
      </c>
      <c r="B8" s="312"/>
      <c r="C8" s="312"/>
      <c r="D8" s="312"/>
      <c r="E8" s="312"/>
      <c r="F8" s="312"/>
      <c r="G8" s="312"/>
      <c r="H8" s="312"/>
      <c r="I8" s="312"/>
      <c r="J8" s="312"/>
      <c r="K8" s="312"/>
      <c r="L8" s="312"/>
      <c r="M8" s="312"/>
      <c r="N8" s="312"/>
      <c r="O8" s="312"/>
      <c r="P8" s="312"/>
      <c r="Q8" s="312"/>
      <c r="R8" s="312"/>
    </row>
    <row r="9" spans="1:18" ht="12" customHeight="1" x14ac:dyDescent="0.2">
      <c r="A9" s="23"/>
    </row>
    <row r="10" spans="1:18" ht="66" customHeight="1" x14ac:dyDescent="0.2">
      <c r="A10" s="173"/>
      <c r="B10" s="5"/>
    </row>
    <row r="11" spans="1:18" ht="43.5" customHeight="1" x14ac:dyDescent="0.2">
      <c r="A11" s="173"/>
    </row>
    <row r="12" spans="1:18" x14ac:dyDescent="0.2">
      <c r="A12" s="173"/>
    </row>
    <row r="13" spans="1:18" ht="62.25" customHeight="1" x14ac:dyDescent="0.2">
      <c r="A13" s="173"/>
    </row>
    <row r="14" spans="1:18" x14ac:dyDescent="0.2">
      <c r="A14" s="173"/>
    </row>
    <row r="15" spans="1:18" ht="113.25" customHeight="1" x14ac:dyDescent="0.2">
      <c r="A15" s="173"/>
    </row>
    <row r="16" spans="1:18" ht="64.5" customHeight="1" x14ac:dyDescent="0.2">
      <c r="A16" s="23"/>
    </row>
    <row r="17" spans="1:1" x14ac:dyDescent="0.2">
      <c r="A17" s="23"/>
    </row>
    <row r="18" spans="1:1" ht="53.25" customHeight="1" x14ac:dyDescent="0.2">
      <c r="A18" s="23"/>
    </row>
    <row r="19" spans="1:1" x14ac:dyDescent="0.2">
      <c r="A19" s="23"/>
    </row>
    <row r="20" spans="1:1" ht="64.5" customHeight="1" x14ac:dyDescent="0.2">
      <c r="A20" s="23"/>
    </row>
    <row r="21" spans="1:1" x14ac:dyDescent="0.2">
      <c r="A21" s="23"/>
    </row>
    <row r="22" spans="1:1" ht="45.75" customHeight="1" x14ac:dyDescent="0.2">
      <c r="A22" s="23"/>
    </row>
    <row r="23" spans="1:1" x14ac:dyDescent="0.2">
      <c r="A23" s="23"/>
    </row>
    <row r="24" spans="1:1" ht="46.5" customHeight="1" x14ac:dyDescent="0.2">
      <c r="A24" s="23"/>
    </row>
    <row r="25" spans="1:1" x14ac:dyDescent="0.2">
      <c r="A25" s="23"/>
    </row>
    <row r="26" spans="1:1" x14ac:dyDescent="0.2">
      <c r="A26" s="23"/>
    </row>
    <row r="27" spans="1:1" x14ac:dyDescent="0.2">
      <c r="A27" s="23"/>
    </row>
    <row r="28" spans="1:1" x14ac:dyDescent="0.2">
      <c r="A28" s="23"/>
    </row>
    <row r="29" spans="1:1" x14ac:dyDescent="0.2">
      <c r="A29" s="23"/>
    </row>
    <row r="30" spans="1:1" ht="63" customHeight="1" x14ac:dyDescent="0.2">
      <c r="A30" s="23"/>
    </row>
    <row r="31" spans="1:1" x14ac:dyDescent="0.2">
      <c r="A31" s="23"/>
    </row>
    <row r="32" spans="1:1" ht="46.5" customHeight="1" x14ac:dyDescent="0.2">
      <c r="A32" s="23"/>
    </row>
    <row r="33" spans="1:1" x14ac:dyDescent="0.2">
      <c r="A33" s="23"/>
    </row>
    <row r="34" spans="1:1" x14ac:dyDescent="0.2">
      <c r="A34" s="23"/>
    </row>
    <row r="35" spans="1:1" x14ac:dyDescent="0.2">
      <c r="A35" s="23"/>
    </row>
    <row r="36" spans="1:1" x14ac:dyDescent="0.2">
      <c r="A36" s="23"/>
    </row>
    <row r="37" spans="1:1" x14ac:dyDescent="0.2">
      <c r="A37" s="23"/>
    </row>
    <row r="38" spans="1:1" ht="63.75" customHeight="1" x14ac:dyDescent="0.2">
      <c r="A38" s="23"/>
    </row>
    <row r="39" spans="1:1" x14ac:dyDescent="0.2">
      <c r="A39" s="23"/>
    </row>
    <row r="40" spans="1:1" ht="63" customHeight="1" x14ac:dyDescent="0.2">
      <c r="A40" s="23"/>
    </row>
    <row r="41" spans="1:1" ht="47.25" customHeight="1" x14ac:dyDescent="0.2">
      <c r="A41" s="23"/>
    </row>
    <row r="42" spans="1:1" ht="48" customHeight="1" x14ac:dyDescent="0.2">
      <c r="A42" s="23"/>
    </row>
    <row r="43" spans="1:1" x14ac:dyDescent="0.2">
      <c r="A43" s="23"/>
    </row>
    <row r="44" spans="1:1" x14ac:dyDescent="0.2">
      <c r="A44" s="23"/>
    </row>
    <row r="45" spans="1:1" ht="47.25" customHeight="1" x14ac:dyDescent="0.2">
      <c r="A45" s="23"/>
    </row>
    <row r="46" spans="1:1" ht="47.25" customHeight="1" x14ac:dyDescent="0.2">
      <c r="A46" s="23"/>
    </row>
    <row r="47" spans="1:1" ht="62.25" customHeight="1" x14ac:dyDescent="0.2">
      <c r="A47" s="23"/>
    </row>
    <row r="48" spans="1:1" ht="30.75" customHeight="1" x14ac:dyDescent="0.2">
      <c r="A48" s="23"/>
    </row>
    <row r="49" spans="1:1" ht="47.25" customHeight="1" x14ac:dyDescent="0.2">
      <c r="A49" s="23"/>
    </row>
    <row r="50" spans="1:1" ht="26.25" customHeight="1" x14ac:dyDescent="0.2">
      <c r="A50" s="23"/>
    </row>
    <row r="51" spans="1:1" x14ac:dyDescent="0.2">
      <c r="A51" s="23"/>
    </row>
    <row r="52" spans="1:1" x14ac:dyDescent="0.2">
      <c r="A52" s="23"/>
    </row>
    <row r="53" spans="1:1" x14ac:dyDescent="0.25">
      <c r="A53" s="22"/>
    </row>
    <row r="54" spans="1:1" x14ac:dyDescent="0.2">
      <c r="A54" s="23"/>
    </row>
    <row r="520" spans="1:11" x14ac:dyDescent="0.2">
      <c r="A520" s="312"/>
      <c r="B520" s="312"/>
      <c r="C520" s="312"/>
      <c r="D520" s="312"/>
      <c r="E520" s="312"/>
      <c r="F520" s="312"/>
      <c r="G520" s="312"/>
      <c r="H520" s="312"/>
      <c r="I520" s="312"/>
      <c r="J520" s="312"/>
      <c r="K520" s="312"/>
    </row>
  </sheetData>
  <mergeCells count="4">
    <mergeCell ref="A520:K520"/>
    <mergeCell ref="A8:R8"/>
    <mergeCell ref="A3:R3"/>
    <mergeCell ref="A5:R5"/>
  </mergeCells>
  <pageMargins left="0.19685039370078741" right="0.19685039370078741" top="0.19685039370078741" bottom="0.19685039370078741"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690"/>
  <sheetViews>
    <sheetView workbookViewId="0">
      <selection activeCell="J20" sqref="J20"/>
    </sheetView>
  </sheetViews>
  <sheetFormatPr defaultRowHeight="15" x14ac:dyDescent="0.25"/>
  <cols>
    <col min="1" max="1" width="11.28515625" bestFit="1" customWidth="1"/>
    <col min="2" max="2" width="21.42578125" bestFit="1" customWidth="1"/>
    <col min="3" max="3" width="12.42578125" bestFit="1" customWidth="1"/>
    <col min="4" max="4" width="23" bestFit="1" customWidth="1"/>
    <col min="5" max="5" width="19.28515625" bestFit="1" customWidth="1"/>
    <col min="6" max="6" width="42.7109375" bestFit="1" customWidth="1"/>
    <col min="7" max="7" width="6.7109375" customWidth="1"/>
    <col min="8" max="8" width="25.5703125" customWidth="1"/>
    <col min="9" max="9" width="25.7109375" bestFit="1" customWidth="1"/>
    <col min="10" max="16384" width="9.140625" style="179"/>
  </cols>
  <sheetData>
    <row r="3" spans="1:9" x14ac:dyDescent="0.25">
      <c r="A3" s="209"/>
      <c r="B3" s="210"/>
      <c r="C3" s="210"/>
      <c r="D3" s="210"/>
      <c r="E3" s="210"/>
      <c r="F3" s="210"/>
      <c r="G3" s="210"/>
      <c r="H3" s="223" t="s">
        <v>1561</v>
      </c>
      <c r="I3" s="211"/>
    </row>
    <row r="4" spans="1:9" x14ac:dyDescent="0.25">
      <c r="A4" s="223" t="s">
        <v>1562</v>
      </c>
      <c r="B4" s="223" t="s">
        <v>1563</v>
      </c>
      <c r="C4" s="223" t="s">
        <v>1564</v>
      </c>
      <c r="D4" s="223" t="s">
        <v>1565</v>
      </c>
      <c r="E4" s="223" t="s">
        <v>1566</v>
      </c>
      <c r="F4" s="223" t="s">
        <v>1567</v>
      </c>
      <c r="G4" s="223" t="s">
        <v>1568</v>
      </c>
      <c r="H4" s="209" t="s">
        <v>1569</v>
      </c>
      <c r="I4" s="212" t="s">
        <v>1570</v>
      </c>
    </row>
    <row r="5" spans="1:9" x14ac:dyDescent="0.25">
      <c r="A5" s="209" t="s">
        <v>1571</v>
      </c>
      <c r="B5" s="209" t="s">
        <v>1572</v>
      </c>
      <c r="C5" s="209" t="s">
        <v>1573</v>
      </c>
      <c r="D5" s="209" t="s">
        <v>1574</v>
      </c>
      <c r="E5" s="209" t="s">
        <v>2054</v>
      </c>
      <c r="F5" s="209" t="s">
        <v>2055</v>
      </c>
      <c r="G5" s="209" t="s">
        <v>1590</v>
      </c>
      <c r="H5" s="213">
        <v>100</v>
      </c>
      <c r="I5" s="214">
        <v>5764.02</v>
      </c>
    </row>
    <row r="6" spans="1:9" x14ac:dyDescent="0.25">
      <c r="A6" s="215"/>
      <c r="B6" s="215"/>
      <c r="C6" s="209" t="s">
        <v>2056</v>
      </c>
      <c r="D6" s="209" t="s">
        <v>2057</v>
      </c>
      <c r="E6" s="209" t="s">
        <v>2058</v>
      </c>
      <c r="F6" s="209" t="s">
        <v>2059</v>
      </c>
      <c r="G6" s="209" t="s">
        <v>1798</v>
      </c>
      <c r="H6" s="213">
        <v>1</v>
      </c>
      <c r="I6" s="214">
        <v>35900</v>
      </c>
    </row>
    <row r="7" spans="1:9" x14ac:dyDescent="0.25">
      <c r="A7" s="215"/>
      <c r="B7" s="215"/>
      <c r="C7" s="215"/>
      <c r="D7" s="215"/>
      <c r="E7" s="209" t="s">
        <v>2060</v>
      </c>
      <c r="F7" s="209" t="s">
        <v>2061</v>
      </c>
      <c r="G7" s="209" t="s">
        <v>1798</v>
      </c>
      <c r="H7" s="213">
        <v>1.5</v>
      </c>
      <c r="I7" s="214">
        <v>18750</v>
      </c>
    </row>
    <row r="8" spans="1:9" x14ac:dyDescent="0.25">
      <c r="A8" s="215"/>
      <c r="B8" s="215"/>
      <c r="C8" s="209" t="s">
        <v>1577</v>
      </c>
      <c r="D8" s="209" t="s">
        <v>1578</v>
      </c>
      <c r="E8" s="209" t="s">
        <v>2062</v>
      </c>
      <c r="F8" s="209" t="s">
        <v>2063</v>
      </c>
      <c r="G8" s="209" t="s">
        <v>1576</v>
      </c>
      <c r="H8" s="213">
        <v>90</v>
      </c>
      <c r="I8" s="214">
        <v>15386.71</v>
      </c>
    </row>
    <row r="9" spans="1:9" x14ac:dyDescent="0.25">
      <c r="A9" s="215"/>
      <c r="B9" s="215"/>
      <c r="C9" s="215"/>
      <c r="D9" s="215"/>
      <c r="E9" s="209" t="s">
        <v>1927</v>
      </c>
      <c r="F9" s="209" t="s">
        <v>1928</v>
      </c>
      <c r="G9" s="209" t="s">
        <v>1576</v>
      </c>
      <c r="H9" s="213">
        <v>50</v>
      </c>
      <c r="I9" s="214">
        <v>9223.6299999999992</v>
      </c>
    </row>
    <row r="10" spans="1:9" x14ac:dyDescent="0.25">
      <c r="A10" s="215"/>
      <c r="B10" s="215"/>
      <c r="C10" s="215"/>
      <c r="D10" s="215"/>
      <c r="E10" s="209" t="s">
        <v>2064</v>
      </c>
      <c r="F10" s="209" t="s">
        <v>2065</v>
      </c>
      <c r="G10" s="209" t="s">
        <v>1576</v>
      </c>
      <c r="H10" s="213">
        <v>1</v>
      </c>
      <c r="I10" s="214">
        <v>12019.97</v>
      </c>
    </row>
    <row r="11" spans="1:9" x14ac:dyDescent="0.25">
      <c r="A11" s="215"/>
      <c r="B11" s="215"/>
      <c r="C11" s="215"/>
      <c r="D11" s="215"/>
      <c r="E11" s="209" t="s">
        <v>2066</v>
      </c>
      <c r="F11" s="209" t="s">
        <v>2067</v>
      </c>
      <c r="G11" s="209" t="s">
        <v>1576</v>
      </c>
      <c r="H11" s="213">
        <v>3</v>
      </c>
      <c r="I11" s="214">
        <v>1419.24</v>
      </c>
    </row>
    <row r="12" spans="1:9" x14ac:dyDescent="0.25">
      <c r="A12" s="215"/>
      <c r="B12" s="215"/>
      <c r="C12" s="215"/>
      <c r="D12" s="215"/>
      <c r="E12" s="209" t="s">
        <v>2068</v>
      </c>
      <c r="F12" s="209" t="s">
        <v>2069</v>
      </c>
      <c r="G12" s="209" t="s">
        <v>1576</v>
      </c>
      <c r="H12" s="213">
        <v>3</v>
      </c>
      <c r="I12" s="214">
        <v>3852.34</v>
      </c>
    </row>
    <row r="13" spans="1:9" x14ac:dyDescent="0.25">
      <c r="A13" s="215"/>
      <c r="B13" s="215"/>
      <c r="C13" s="215"/>
      <c r="D13" s="215"/>
      <c r="E13" s="209" t="s">
        <v>2070</v>
      </c>
      <c r="F13" s="209" t="s">
        <v>2071</v>
      </c>
      <c r="G13" s="209" t="s">
        <v>1576</v>
      </c>
      <c r="H13" s="213">
        <v>1</v>
      </c>
      <c r="I13" s="214">
        <v>1269.24</v>
      </c>
    </row>
    <row r="14" spans="1:9" x14ac:dyDescent="0.25">
      <c r="A14" s="215"/>
      <c r="B14" s="215"/>
      <c r="C14" s="215"/>
      <c r="D14" s="215"/>
      <c r="E14" s="209" t="s">
        <v>2072</v>
      </c>
      <c r="F14" s="209" t="s">
        <v>2073</v>
      </c>
      <c r="G14" s="209" t="s">
        <v>1576</v>
      </c>
      <c r="H14" s="213">
        <v>1</v>
      </c>
      <c r="I14" s="214">
        <v>1500</v>
      </c>
    </row>
    <row r="15" spans="1:9" x14ac:dyDescent="0.25">
      <c r="A15" s="215"/>
      <c r="B15" s="215"/>
      <c r="C15" s="215"/>
      <c r="D15" s="215"/>
      <c r="E15" s="209" t="s">
        <v>1581</v>
      </c>
      <c r="F15" s="209" t="s">
        <v>2074</v>
      </c>
      <c r="G15" s="209" t="s">
        <v>1576</v>
      </c>
      <c r="H15" s="213">
        <v>3</v>
      </c>
      <c r="I15" s="214">
        <v>978</v>
      </c>
    </row>
    <row r="16" spans="1:9" x14ac:dyDescent="0.25">
      <c r="A16" s="215"/>
      <c r="B16" s="215"/>
      <c r="C16" s="215"/>
      <c r="D16" s="215"/>
      <c r="E16" s="209" t="s">
        <v>1760</v>
      </c>
      <c r="F16" s="209" t="s">
        <v>2075</v>
      </c>
      <c r="G16" s="209" t="s">
        <v>1576</v>
      </c>
      <c r="H16" s="213">
        <v>15</v>
      </c>
      <c r="I16" s="214">
        <v>140.18</v>
      </c>
    </row>
    <row r="17" spans="1:9" x14ac:dyDescent="0.25">
      <c r="A17" s="215"/>
      <c r="B17" s="215"/>
      <c r="C17" s="215"/>
      <c r="D17" s="215"/>
      <c r="E17" s="209" t="s">
        <v>1761</v>
      </c>
      <c r="F17" s="209" t="s">
        <v>2076</v>
      </c>
      <c r="G17" s="209" t="s">
        <v>1576</v>
      </c>
      <c r="H17" s="213">
        <v>5</v>
      </c>
      <c r="I17" s="214">
        <v>361.35</v>
      </c>
    </row>
    <row r="18" spans="1:9" x14ac:dyDescent="0.25">
      <c r="A18" s="215"/>
      <c r="B18" s="215"/>
      <c r="C18" s="215"/>
      <c r="D18" s="215"/>
      <c r="E18" s="209" t="s">
        <v>1582</v>
      </c>
      <c r="F18" s="209" t="s">
        <v>1583</v>
      </c>
      <c r="G18" s="209" t="s">
        <v>1576</v>
      </c>
      <c r="H18" s="213">
        <v>104</v>
      </c>
      <c r="I18" s="214">
        <v>11087.11</v>
      </c>
    </row>
    <row r="19" spans="1:9" x14ac:dyDescent="0.25">
      <c r="A19" s="215"/>
      <c r="B19" s="215"/>
      <c r="C19" s="215"/>
      <c r="D19" s="215"/>
      <c r="E19" s="209" t="s">
        <v>2077</v>
      </c>
      <c r="F19" s="209" t="s">
        <v>2078</v>
      </c>
      <c r="G19" s="209" t="s">
        <v>1576</v>
      </c>
      <c r="H19" s="213">
        <v>60</v>
      </c>
      <c r="I19" s="214">
        <v>8540.9699999999975</v>
      </c>
    </row>
    <row r="20" spans="1:9" x14ac:dyDescent="0.25">
      <c r="A20" s="215"/>
      <c r="B20" s="215"/>
      <c r="C20" s="215"/>
      <c r="D20" s="215"/>
      <c r="E20" s="209" t="s">
        <v>1584</v>
      </c>
      <c r="F20" s="209" t="s">
        <v>1585</v>
      </c>
      <c r="G20" s="209" t="s">
        <v>1576</v>
      </c>
      <c r="H20" s="213">
        <v>55</v>
      </c>
      <c r="I20" s="214">
        <v>22748.01</v>
      </c>
    </row>
    <row r="21" spans="1:9" x14ac:dyDescent="0.25">
      <c r="A21" s="215"/>
      <c r="B21" s="215"/>
      <c r="C21" s="215"/>
      <c r="D21" s="215"/>
      <c r="E21" s="209" t="s">
        <v>1586</v>
      </c>
      <c r="F21" s="209" t="s">
        <v>1587</v>
      </c>
      <c r="G21" s="209" t="s">
        <v>1576</v>
      </c>
      <c r="H21" s="213">
        <v>30</v>
      </c>
      <c r="I21" s="214">
        <v>296.73</v>
      </c>
    </row>
    <row r="22" spans="1:9" x14ac:dyDescent="0.25">
      <c r="A22" s="215"/>
      <c r="B22" s="215"/>
      <c r="C22" s="215"/>
      <c r="D22" s="215"/>
      <c r="E22" s="209" t="s">
        <v>1588</v>
      </c>
      <c r="F22" s="209" t="s">
        <v>1589</v>
      </c>
      <c r="G22" s="209" t="s">
        <v>1576</v>
      </c>
      <c r="H22" s="213">
        <v>25</v>
      </c>
      <c r="I22" s="214">
        <v>4945.6499999999996</v>
      </c>
    </row>
    <row r="23" spans="1:9" x14ac:dyDescent="0.25">
      <c r="A23" s="215"/>
      <c r="B23" s="215"/>
      <c r="C23" s="215"/>
      <c r="D23" s="215"/>
      <c r="E23" s="209" t="s">
        <v>2079</v>
      </c>
      <c r="F23" s="209" t="s">
        <v>2080</v>
      </c>
      <c r="G23" s="209" t="s">
        <v>1576</v>
      </c>
      <c r="H23" s="213">
        <v>7</v>
      </c>
      <c r="I23" s="214">
        <v>1261.33</v>
      </c>
    </row>
    <row r="24" spans="1:9" x14ac:dyDescent="0.25">
      <c r="A24" s="215"/>
      <c r="B24" s="215"/>
      <c r="C24" s="215"/>
      <c r="D24" s="215"/>
      <c r="E24" s="209" t="s">
        <v>2081</v>
      </c>
      <c r="F24" s="209" t="s">
        <v>2082</v>
      </c>
      <c r="G24" s="209" t="s">
        <v>1576</v>
      </c>
      <c r="H24" s="213">
        <v>1</v>
      </c>
      <c r="I24" s="214">
        <v>878.52</v>
      </c>
    </row>
    <row r="25" spans="1:9" x14ac:dyDescent="0.25">
      <c r="A25" s="215"/>
      <c r="B25" s="215"/>
      <c r="C25" s="215"/>
      <c r="D25" s="215"/>
      <c r="E25" s="209" t="s">
        <v>1784</v>
      </c>
      <c r="F25" s="209" t="s">
        <v>2083</v>
      </c>
      <c r="G25" s="209" t="s">
        <v>1576</v>
      </c>
      <c r="H25" s="213">
        <v>2</v>
      </c>
      <c r="I25" s="214">
        <v>8346.67</v>
      </c>
    </row>
    <row r="26" spans="1:9" x14ac:dyDescent="0.25">
      <c r="A26" s="215"/>
      <c r="B26" s="215"/>
      <c r="C26" s="215"/>
      <c r="D26" s="215"/>
      <c r="E26" s="209" t="s">
        <v>1591</v>
      </c>
      <c r="F26" s="209" t="s">
        <v>1592</v>
      </c>
      <c r="G26" s="209" t="s">
        <v>1576</v>
      </c>
      <c r="H26" s="213">
        <v>21</v>
      </c>
      <c r="I26" s="214">
        <v>3950.3199999999997</v>
      </c>
    </row>
    <row r="27" spans="1:9" x14ac:dyDescent="0.25">
      <c r="A27" s="215"/>
      <c r="B27" s="215"/>
      <c r="C27" s="215"/>
      <c r="D27" s="215"/>
      <c r="E27" s="209" t="s">
        <v>1593</v>
      </c>
      <c r="F27" s="209" t="s">
        <v>2084</v>
      </c>
      <c r="G27" s="209" t="s">
        <v>1576</v>
      </c>
      <c r="H27" s="213">
        <v>50</v>
      </c>
      <c r="I27" s="214">
        <v>1779.1200000000001</v>
      </c>
    </row>
    <row r="28" spans="1:9" x14ac:dyDescent="0.25">
      <c r="A28" s="215"/>
      <c r="B28" s="215"/>
      <c r="C28" s="215"/>
      <c r="D28" s="215"/>
      <c r="E28" s="209" t="s">
        <v>1594</v>
      </c>
      <c r="F28" s="209" t="s">
        <v>2085</v>
      </c>
      <c r="G28" s="209" t="s">
        <v>1580</v>
      </c>
      <c r="H28" s="213">
        <v>4.2</v>
      </c>
      <c r="I28" s="214">
        <v>452.36</v>
      </c>
    </row>
    <row r="29" spans="1:9" x14ac:dyDescent="0.25">
      <c r="A29" s="215"/>
      <c r="B29" s="215"/>
      <c r="C29" s="215"/>
      <c r="D29" s="215"/>
      <c r="E29" s="209" t="s">
        <v>1595</v>
      </c>
      <c r="F29" s="209" t="s">
        <v>1596</v>
      </c>
      <c r="G29" s="209" t="s">
        <v>1576</v>
      </c>
      <c r="H29" s="213">
        <v>135</v>
      </c>
      <c r="I29" s="214">
        <v>5833.95</v>
      </c>
    </row>
    <row r="30" spans="1:9" x14ac:dyDescent="0.25">
      <c r="A30" s="215"/>
      <c r="B30" s="215"/>
      <c r="C30" s="215"/>
      <c r="D30" s="215"/>
      <c r="E30" s="209" t="s">
        <v>2086</v>
      </c>
      <c r="F30" s="209" t="s">
        <v>2087</v>
      </c>
      <c r="G30" s="209" t="s">
        <v>1576</v>
      </c>
      <c r="H30" s="213">
        <v>17</v>
      </c>
      <c r="I30" s="214">
        <v>8310.91</v>
      </c>
    </row>
    <row r="31" spans="1:9" x14ac:dyDescent="0.25">
      <c r="A31" s="215"/>
      <c r="B31" s="215"/>
      <c r="C31" s="215"/>
      <c r="D31" s="215"/>
      <c r="E31" s="209" t="s">
        <v>1597</v>
      </c>
      <c r="F31" s="209" t="s">
        <v>1598</v>
      </c>
      <c r="G31" s="209" t="s">
        <v>1576</v>
      </c>
      <c r="H31" s="213">
        <v>125</v>
      </c>
      <c r="I31" s="214">
        <v>82414.23000000001</v>
      </c>
    </row>
    <row r="32" spans="1:9" x14ac:dyDescent="0.25">
      <c r="A32" s="215"/>
      <c r="B32" s="215"/>
      <c r="C32" s="215"/>
      <c r="D32" s="215"/>
      <c r="E32" s="209" t="s">
        <v>1599</v>
      </c>
      <c r="F32" s="209" t="s">
        <v>1600</v>
      </c>
      <c r="G32" s="209" t="s">
        <v>1576</v>
      </c>
      <c r="H32" s="213">
        <v>220</v>
      </c>
      <c r="I32" s="214">
        <v>15634.68</v>
      </c>
    </row>
    <row r="33" spans="1:9" x14ac:dyDescent="0.25">
      <c r="A33" s="215"/>
      <c r="B33" s="215"/>
      <c r="C33" s="215"/>
      <c r="D33" s="215"/>
      <c r="E33" s="209" t="s">
        <v>1601</v>
      </c>
      <c r="F33" s="209" t="s">
        <v>1602</v>
      </c>
      <c r="G33" s="209" t="s">
        <v>1576</v>
      </c>
      <c r="H33" s="213">
        <v>69</v>
      </c>
      <c r="I33" s="214">
        <v>5215.3999999999996</v>
      </c>
    </row>
    <row r="34" spans="1:9" x14ac:dyDescent="0.25">
      <c r="A34" s="215"/>
      <c r="B34" s="215"/>
      <c r="C34" s="215"/>
      <c r="D34" s="215"/>
      <c r="E34" s="209" t="s">
        <v>2088</v>
      </c>
      <c r="F34" s="209" t="s">
        <v>2089</v>
      </c>
      <c r="G34" s="209" t="s">
        <v>1580</v>
      </c>
      <c r="H34" s="213">
        <v>350</v>
      </c>
      <c r="I34" s="214">
        <v>45127.78</v>
      </c>
    </row>
    <row r="35" spans="1:9" x14ac:dyDescent="0.25">
      <c r="A35" s="215"/>
      <c r="B35" s="215"/>
      <c r="C35" s="215"/>
      <c r="D35" s="215"/>
      <c r="E35" s="209" t="s">
        <v>2090</v>
      </c>
      <c r="F35" s="209" t="s">
        <v>2091</v>
      </c>
      <c r="G35" s="209" t="s">
        <v>1576</v>
      </c>
      <c r="H35" s="213">
        <v>10</v>
      </c>
      <c r="I35" s="214">
        <v>1783.54</v>
      </c>
    </row>
    <row r="36" spans="1:9" x14ac:dyDescent="0.25">
      <c r="A36" s="215"/>
      <c r="B36" s="215"/>
      <c r="C36" s="215"/>
      <c r="D36" s="215"/>
      <c r="E36" s="209" t="s">
        <v>1603</v>
      </c>
      <c r="F36" s="209" t="s">
        <v>1604</v>
      </c>
      <c r="G36" s="209" t="s">
        <v>1576</v>
      </c>
      <c r="H36" s="213">
        <v>68</v>
      </c>
      <c r="I36" s="214">
        <v>10856</v>
      </c>
    </row>
    <row r="37" spans="1:9" x14ac:dyDescent="0.25">
      <c r="A37" s="215"/>
      <c r="B37" s="215"/>
      <c r="C37" s="215"/>
      <c r="D37" s="215"/>
      <c r="E37" s="209" t="s">
        <v>2092</v>
      </c>
      <c r="F37" s="209" t="s">
        <v>2093</v>
      </c>
      <c r="G37" s="209" t="s">
        <v>1576</v>
      </c>
      <c r="H37" s="213">
        <v>4</v>
      </c>
      <c r="I37" s="214">
        <v>26833.559999999998</v>
      </c>
    </row>
    <row r="38" spans="1:9" x14ac:dyDescent="0.25">
      <c r="A38" s="215"/>
      <c r="B38" s="215"/>
      <c r="C38" s="215"/>
      <c r="D38" s="215"/>
      <c r="E38" s="209" t="s">
        <v>2094</v>
      </c>
      <c r="F38" s="209" t="s">
        <v>2095</v>
      </c>
      <c r="G38" s="209" t="s">
        <v>1576</v>
      </c>
      <c r="H38" s="213">
        <v>4</v>
      </c>
      <c r="I38" s="214">
        <v>38443.519999999997</v>
      </c>
    </row>
    <row r="39" spans="1:9" x14ac:dyDescent="0.25">
      <c r="A39" s="215"/>
      <c r="B39" s="215"/>
      <c r="C39" s="215"/>
      <c r="D39" s="215"/>
      <c r="E39" s="209" t="s">
        <v>2096</v>
      </c>
      <c r="F39" s="209" t="s">
        <v>2097</v>
      </c>
      <c r="G39" s="209" t="s">
        <v>1576</v>
      </c>
      <c r="H39" s="213">
        <v>4</v>
      </c>
      <c r="I39" s="214">
        <v>28674</v>
      </c>
    </row>
    <row r="40" spans="1:9" x14ac:dyDescent="0.25">
      <c r="A40" s="215"/>
      <c r="B40" s="215"/>
      <c r="C40" s="215"/>
      <c r="D40" s="215"/>
      <c r="E40" s="209" t="s">
        <v>2098</v>
      </c>
      <c r="F40" s="209" t="s">
        <v>2099</v>
      </c>
      <c r="G40" s="209" t="s">
        <v>1576</v>
      </c>
      <c r="H40" s="213">
        <v>1</v>
      </c>
      <c r="I40" s="214">
        <v>315</v>
      </c>
    </row>
    <row r="41" spans="1:9" x14ac:dyDescent="0.25">
      <c r="A41" s="215"/>
      <c r="B41" s="215"/>
      <c r="C41" s="215"/>
      <c r="D41" s="215"/>
      <c r="E41" s="209" t="s">
        <v>2100</v>
      </c>
      <c r="F41" s="209" t="s">
        <v>2101</v>
      </c>
      <c r="G41" s="209" t="s">
        <v>1576</v>
      </c>
      <c r="H41" s="213">
        <v>1</v>
      </c>
      <c r="I41" s="214">
        <v>465</v>
      </c>
    </row>
    <row r="42" spans="1:9" x14ac:dyDescent="0.25">
      <c r="A42" s="215"/>
      <c r="B42" s="215"/>
      <c r="C42" s="215"/>
      <c r="D42" s="215"/>
      <c r="E42" s="209" t="s">
        <v>2102</v>
      </c>
      <c r="F42" s="209" t="s">
        <v>2103</v>
      </c>
      <c r="G42" s="209" t="s">
        <v>1576</v>
      </c>
      <c r="H42" s="213">
        <v>1</v>
      </c>
      <c r="I42" s="214">
        <v>220</v>
      </c>
    </row>
    <row r="43" spans="1:9" x14ac:dyDescent="0.25">
      <c r="A43" s="215"/>
      <c r="B43" s="215"/>
      <c r="C43" s="209" t="s">
        <v>1605</v>
      </c>
      <c r="D43" s="209" t="s">
        <v>1606</v>
      </c>
      <c r="E43" s="209" t="s">
        <v>2104</v>
      </c>
      <c r="F43" s="209" t="s">
        <v>2105</v>
      </c>
      <c r="G43" s="209" t="s">
        <v>1576</v>
      </c>
      <c r="H43" s="213">
        <v>3</v>
      </c>
      <c r="I43" s="214">
        <v>2893.08</v>
      </c>
    </row>
    <row r="44" spans="1:9" x14ac:dyDescent="0.25">
      <c r="A44" s="215"/>
      <c r="B44" s="215"/>
      <c r="C44" s="215"/>
      <c r="D44" s="215"/>
      <c r="E44" s="209" t="s">
        <v>1608</v>
      </c>
      <c r="F44" s="209" t="s">
        <v>2106</v>
      </c>
      <c r="G44" s="209" t="s">
        <v>1576</v>
      </c>
      <c r="H44" s="213">
        <v>5</v>
      </c>
      <c r="I44" s="214">
        <v>46.42</v>
      </c>
    </row>
    <row r="45" spans="1:9" x14ac:dyDescent="0.25">
      <c r="A45" s="215"/>
      <c r="B45" s="215"/>
      <c r="C45" s="215"/>
      <c r="D45" s="215"/>
      <c r="E45" s="209" t="s">
        <v>2107</v>
      </c>
      <c r="F45" s="209" t="s">
        <v>2108</v>
      </c>
      <c r="G45" s="209" t="s">
        <v>1576</v>
      </c>
      <c r="H45" s="213">
        <v>2</v>
      </c>
      <c r="I45" s="214">
        <v>1542.22</v>
      </c>
    </row>
    <row r="46" spans="1:9" x14ac:dyDescent="0.25">
      <c r="A46" s="215"/>
      <c r="B46" s="215"/>
      <c r="C46" s="215"/>
      <c r="D46" s="215"/>
      <c r="E46" s="209" t="s">
        <v>2109</v>
      </c>
      <c r="F46" s="209" t="s">
        <v>2110</v>
      </c>
      <c r="G46" s="209" t="s">
        <v>1576</v>
      </c>
      <c r="H46" s="213">
        <v>5</v>
      </c>
      <c r="I46" s="214">
        <v>2225</v>
      </c>
    </row>
    <row r="47" spans="1:9" x14ac:dyDescent="0.25">
      <c r="A47" s="215"/>
      <c r="B47" s="215"/>
      <c r="C47" s="215"/>
      <c r="D47" s="215"/>
      <c r="E47" s="209" t="s">
        <v>1851</v>
      </c>
      <c r="F47" s="209" t="s">
        <v>2111</v>
      </c>
      <c r="G47" s="209" t="s">
        <v>1576</v>
      </c>
      <c r="H47" s="213">
        <v>3</v>
      </c>
      <c r="I47" s="214">
        <v>5465.4</v>
      </c>
    </row>
    <row r="48" spans="1:9" x14ac:dyDescent="0.25">
      <c r="A48" s="215"/>
      <c r="B48" s="215"/>
      <c r="C48" s="215"/>
      <c r="D48" s="215"/>
      <c r="E48" s="209" t="s">
        <v>2112</v>
      </c>
      <c r="F48" s="209" t="s">
        <v>2113</v>
      </c>
      <c r="G48" s="209" t="s">
        <v>1576</v>
      </c>
      <c r="H48" s="213">
        <v>2</v>
      </c>
      <c r="I48" s="214">
        <v>1943.62</v>
      </c>
    </row>
    <row r="49" spans="1:9" x14ac:dyDescent="0.25">
      <c r="A49" s="215"/>
      <c r="B49" s="215"/>
      <c r="C49" s="215"/>
      <c r="D49" s="215"/>
      <c r="E49" s="209" t="s">
        <v>2114</v>
      </c>
      <c r="F49" s="209" t="s">
        <v>2115</v>
      </c>
      <c r="G49" s="209" t="s">
        <v>1576</v>
      </c>
      <c r="H49" s="213">
        <v>12</v>
      </c>
      <c r="I49" s="214">
        <v>9510.9</v>
      </c>
    </row>
    <row r="50" spans="1:9" x14ac:dyDescent="0.25">
      <c r="A50" s="215"/>
      <c r="B50" s="215"/>
      <c r="C50" s="215"/>
      <c r="D50" s="215"/>
      <c r="E50" s="209" t="s">
        <v>2116</v>
      </c>
      <c r="F50" s="209" t="s">
        <v>2117</v>
      </c>
      <c r="G50" s="209" t="s">
        <v>1576</v>
      </c>
      <c r="H50" s="213">
        <v>21</v>
      </c>
      <c r="I50" s="214">
        <v>5920.84</v>
      </c>
    </row>
    <row r="51" spans="1:9" x14ac:dyDescent="0.25">
      <c r="A51" s="215"/>
      <c r="B51" s="215"/>
      <c r="C51" s="215"/>
      <c r="D51" s="215"/>
      <c r="E51" s="209" t="s">
        <v>2118</v>
      </c>
      <c r="F51" s="209" t="s">
        <v>2119</v>
      </c>
      <c r="G51" s="209" t="s">
        <v>1576</v>
      </c>
      <c r="H51" s="213">
        <v>1</v>
      </c>
      <c r="I51" s="214">
        <v>9888.89</v>
      </c>
    </row>
    <row r="52" spans="1:9" x14ac:dyDescent="0.25">
      <c r="A52" s="215"/>
      <c r="B52" s="215"/>
      <c r="C52" s="215"/>
      <c r="D52" s="215"/>
      <c r="E52" s="209" t="s">
        <v>2120</v>
      </c>
      <c r="F52" s="209" t="s">
        <v>2121</v>
      </c>
      <c r="G52" s="209" t="s">
        <v>1576</v>
      </c>
      <c r="H52" s="213">
        <v>1</v>
      </c>
      <c r="I52" s="214">
        <v>5800</v>
      </c>
    </row>
    <row r="53" spans="1:9" x14ac:dyDescent="0.25">
      <c r="A53" s="215"/>
      <c r="B53" s="215"/>
      <c r="C53" s="215"/>
      <c r="D53" s="215"/>
      <c r="E53" s="209" t="s">
        <v>2122</v>
      </c>
      <c r="F53" s="209" t="s">
        <v>2123</v>
      </c>
      <c r="G53" s="209" t="s">
        <v>1576</v>
      </c>
      <c r="H53" s="213">
        <v>17</v>
      </c>
      <c r="I53" s="214">
        <v>9085.82</v>
      </c>
    </row>
    <row r="54" spans="1:9" x14ac:dyDescent="0.25">
      <c r="A54" s="215"/>
      <c r="B54" s="215"/>
      <c r="C54" s="215"/>
      <c r="D54" s="215"/>
      <c r="E54" s="209" t="s">
        <v>2124</v>
      </c>
      <c r="F54" s="209" t="s">
        <v>2125</v>
      </c>
      <c r="G54" s="209" t="s">
        <v>1576</v>
      </c>
      <c r="H54" s="213">
        <v>10</v>
      </c>
      <c r="I54" s="214">
        <v>681.3</v>
      </c>
    </row>
    <row r="55" spans="1:9" x14ac:dyDescent="0.25">
      <c r="A55" s="215"/>
      <c r="B55" s="215"/>
      <c r="C55" s="209" t="s">
        <v>1614</v>
      </c>
      <c r="D55" s="209" t="s">
        <v>1615</v>
      </c>
      <c r="E55" s="209" t="s">
        <v>1616</v>
      </c>
      <c r="F55" s="209" t="s">
        <v>2126</v>
      </c>
      <c r="G55" s="209" t="s">
        <v>1580</v>
      </c>
      <c r="H55" s="213">
        <v>70</v>
      </c>
      <c r="I55" s="214">
        <v>3196.6000000000004</v>
      </c>
    </row>
    <row r="56" spans="1:9" x14ac:dyDescent="0.25">
      <c r="A56" s="215"/>
      <c r="B56" s="215"/>
      <c r="C56" s="209" t="s">
        <v>1617</v>
      </c>
      <c r="D56" s="209" t="s">
        <v>1618</v>
      </c>
      <c r="E56" s="209" t="s">
        <v>2127</v>
      </c>
      <c r="F56" s="209" t="s">
        <v>2128</v>
      </c>
      <c r="G56" s="209" t="s">
        <v>1580</v>
      </c>
      <c r="H56" s="213">
        <v>1.8</v>
      </c>
      <c r="I56" s="214">
        <v>840.07</v>
      </c>
    </row>
    <row r="57" spans="1:9" x14ac:dyDescent="0.25">
      <c r="A57" s="215"/>
      <c r="B57" s="215"/>
      <c r="C57" s="209" t="s">
        <v>1620</v>
      </c>
      <c r="D57" s="209" t="s">
        <v>1621</v>
      </c>
      <c r="E57" s="209" t="s">
        <v>1623</v>
      </c>
      <c r="F57" s="209" t="s">
        <v>2129</v>
      </c>
      <c r="G57" s="209" t="s">
        <v>1576</v>
      </c>
      <c r="H57" s="213">
        <v>1</v>
      </c>
      <c r="I57" s="214">
        <v>1508</v>
      </c>
    </row>
    <row r="58" spans="1:9" x14ac:dyDescent="0.25">
      <c r="A58" s="215"/>
      <c r="B58" s="215"/>
      <c r="C58" s="215"/>
      <c r="D58" s="215"/>
      <c r="E58" s="209" t="s">
        <v>1624</v>
      </c>
      <c r="F58" s="209" t="s">
        <v>2130</v>
      </c>
      <c r="G58" s="209" t="s">
        <v>1576</v>
      </c>
      <c r="H58" s="213">
        <v>2</v>
      </c>
      <c r="I58" s="214">
        <v>3442.04</v>
      </c>
    </row>
    <row r="59" spans="1:9" x14ac:dyDescent="0.25">
      <c r="A59" s="215"/>
      <c r="B59" s="215"/>
      <c r="C59" s="215"/>
      <c r="D59" s="215"/>
      <c r="E59" s="209" t="s">
        <v>1625</v>
      </c>
      <c r="F59" s="209" t="s">
        <v>2131</v>
      </c>
      <c r="G59" s="209" t="s">
        <v>1576</v>
      </c>
      <c r="H59" s="213">
        <v>20</v>
      </c>
      <c r="I59" s="214">
        <v>41730</v>
      </c>
    </row>
    <row r="60" spans="1:9" x14ac:dyDescent="0.25">
      <c r="A60" s="215"/>
      <c r="B60" s="215"/>
      <c r="C60" s="215"/>
      <c r="D60" s="215"/>
      <c r="E60" s="209" t="s">
        <v>2132</v>
      </c>
      <c r="F60" s="209" t="s">
        <v>2133</v>
      </c>
      <c r="G60" s="209" t="s">
        <v>1576</v>
      </c>
      <c r="H60" s="213">
        <v>8</v>
      </c>
      <c r="I60" s="214">
        <v>9200</v>
      </c>
    </row>
    <row r="61" spans="1:9" x14ac:dyDescent="0.25">
      <c r="A61" s="215"/>
      <c r="B61" s="215"/>
      <c r="C61" s="209" t="s">
        <v>1626</v>
      </c>
      <c r="D61" s="209" t="s">
        <v>1627</v>
      </c>
      <c r="E61" s="209" t="s">
        <v>1628</v>
      </c>
      <c r="F61" s="209" t="s">
        <v>2134</v>
      </c>
      <c r="G61" s="209" t="s">
        <v>1576</v>
      </c>
      <c r="H61" s="213">
        <v>5</v>
      </c>
      <c r="I61" s="214">
        <v>2450.5199999999995</v>
      </c>
    </row>
    <row r="62" spans="1:9" x14ac:dyDescent="0.25">
      <c r="A62" s="215"/>
      <c r="B62" s="215"/>
      <c r="C62" s="215"/>
      <c r="D62" s="215"/>
      <c r="E62" s="209" t="s">
        <v>2135</v>
      </c>
      <c r="F62" s="209" t="s">
        <v>2136</v>
      </c>
      <c r="G62" s="209" t="s">
        <v>1630</v>
      </c>
      <c r="H62" s="213">
        <v>1</v>
      </c>
      <c r="I62" s="214">
        <v>610</v>
      </c>
    </row>
    <row r="63" spans="1:9" x14ac:dyDescent="0.25">
      <c r="A63" s="215"/>
      <c r="B63" s="215"/>
      <c r="C63" s="215"/>
      <c r="D63" s="215"/>
      <c r="E63" s="209" t="s">
        <v>1629</v>
      </c>
      <c r="F63" s="209" t="s">
        <v>2137</v>
      </c>
      <c r="G63" s="209" t="s">
        <v>1630</v>
      </c>
      <c r="H63" s="213">
        <v>36</v>
      </c>
      <c r="I63" s="214">
        <v>11390.35</v>
      </c>
    </row>
    <row r="64" spans="1:9" x14ac:dyDescent="0.25">
      <c r="A64" s="215"/>
      <c r="B64" s="215"/>
      <c r="C64" s="215"/>
      <c r="D64" s="215"/>
      <c r="E64" s="209" t="s">
        <v>1631</v>
      </c>
      <c r="F64" s="209" t="s">
        <v>2138</v>
      </c>
      <c r="G64" s="209" t="s">
        <v>1576</v>
      </c>
      <c r="H64" s="213">
        <v>1</v>
      </c>
      <c r="I64" s="214">
        <v>114.89</v>
      </c>
    </row>
    <row r="65" spans="1:9" x14ac:dyDescent="0.25">
      <c r="A65" s="215"/>
      <c r="B65" s="215"/>
      <c r="C65" s="215"/>
      <c r="D65" s="215"/>
      <c r="E65" s="209" t="s">
        <v>2139</v>
      </c>
      <c r="F65" s="209" t="s">
        <v>2140</v>
      </c>
      <c r="G65" s="209" t="s">
        <v>1576</v>
      </c>
      <c r="H65" s="213">
        <v>2</v>
      </c>
      <c r="I65" s="214">
        <v>7500</v>
      </c>
    </row>
    <row r="66" spans="1:9" x14ac:dyDescent="0.25">
      <c r="A66" s="215"/>
      <c r="B66" s="215"/>
      <c r="C66" s="215"/>
      <c r="D66" s="215"/>
      <c r="E66" s="209" t="s">
        <v>2141</v>
      </c>
      <c r="F66" s="209" t="s">
        <v>2142</v>
      </c>
      <c r="G66" s="209" t="s">
        <v>1576</v>
      </c>
      <c r="H66" s="213">
        <v>1</v>
      </c>
      <c r="I66" s="214">
        <v>2148.63</v>
      </c>
    </row>
    <row r="67" spans="1:9" x14ac:dyDescent="0.25">
      <c r="A67" s="215"/>
      <c r="B67" s="215"/>
      <c r="C67" s="215"/>
      <c r="D67" s="215"/>
      <c r="E67" s="209" t="s">
        <v>1632</v>
      </c>
      <c r="F67" s="209" t="s">
        <v>2143</v>
      </c>
      <c r="G67" s="209" t="s">
        <v>1630</v>
      </c>
      <c r="H67" s="213">
        <v>28</v>
      </c>
      <c r="I67" s="214">
        <v>2187.9700000000003</v>
      </c>
    </row>
    <row r="68" spans="1:9" x14ac:dyDescent="0.25">
      <c r="A68" s="215"/>
      <c r="B68" s="215"/>
      <c r="C68" s="215"/>
      <c r="D68" s="215"/>
      <c r="E68" s="209" t="s">
        <v>1633</v>
      </c>
      <c r="F68" s="209" t="s">
        <v>2144</v>
      </c>
      <c r="G68" s="209" t="s">
        <v>1630</v>
      </c>
      <c r="H68" s="213">
        <v>16</v>
      </c>
      <c r="I68" s="214">
        <v>414.08</v>
      </c>
    </row>
    <row r="69" spans="1:9" x14ac:dyDescent="0.25">
      <c r="A69" s="215"/>
      <c r="B69" s="215"/>
      <c r="C69" s="215"/>
      <c r="D69" s="215"/>
      <c r="E69" s="209" t="s">
        <v>1634</v>
      </c>
      <c r="F69" s="209" t="s">
        <v>1635</v>
      </c>
      <c r="G69" s="209" t="s">
        <v>1630</v>
      </c>
      <c r="H69" s="213">
        <v>20</v>
      </c>
      <c r="I69" s="214">
        <v>17466.149999999998</v>
      </c>
    </row>
    <row r="70" spans="1:9" x14ac:dyDescent="0.25">
      <c r="A70" s="215"/>
      <c r="B70" s="215"/>
      <c r="C70" s="215"/>
      <c r="D70" s="215"/>
      <c r="E70" s="209" t="s">
        <v>1636</v>
      </c>
      <c r="F70" s="209" t="s">
        <v>1637</v>
      </c>
      <c r="G70" s="209" t="s">
        <v>1630</v>
      </c>
      <c r="H70" s="213">
        <v>68</v>
      </c>
      <c r="I70" s="214">
        <v>60215.37</v>
      </c>
    </row>
    <row r="71" spans="1:9" x14ac:dyDescent="0.25">
      <c r="A71" s="215"/>
      <c r="B71" s="215"/>
      <c r="C71" s="215"/>
      <c r="D71" s="215"/>
      <c r="E71" s="209" t="s">
        <v>1638</v>
      </c>
      <c r="F71" s="209" t="s">
        <v>2145</v>
      </c>
      <c r="G71" s="209" t="s">
        <v>1576</v>
      </c>
      <c r="H71" s="213">
        <v>58</v>
      </c>
      <c r="I71" s="214">
        <v>6132.6299999999992</v>
      </c>
    </row>
    <row r="72" spans="1:9" x14ac:dyDescent="0.25">
      <c r="A72" s="215"/>
      <c r="B72" s="215"/>
      <c r="C72" s="215"/>
      <c r="D72" s="215"/>
      <c r="E72" s="209" t="s">
        <v>2146</v>
      </c>
      <c r="F72" s="209" t="s">
        <v>2147</v>
      </c>
      <c r="G72" s="209" t="s">
        <v>1576</v>
      </c>
      <c r="H72" s="213">
        <v>16</v>
      </c>
      <c r="I72" s="214">
        <v>2658.04</v>
      </c>
    </row>
    <row r="73" spans="1:9" x14ac:dyDescent="0.25">
      <c r="A73" s="215"/>
      <c r="B73" s="215"/>
      <c r="C73" s="215"/>
      <c r="D73" s="215"/>
      <c r="E73" s="209" t="s">
        <v>1639</v>
      </c>
      <c r="F73" s="209" t="s">
        <v>2148</v>
      </c>
      <c r="G73" s="209" t="s">
        <v>1640</v>
      </c>
      <c r="H73" s="213">
        <v>18</v>
      </c>
      <c r="I73" s="214">
        <v>9925.8300000000017</v>
      </c>
    </row>
    <row r="74" spans="1:9" x14ac:dyDescent="0.25">
      <c r="A74" s="215"/>
      <c r="B74" s="215"/>
      <c r="C74" s="215"/>
      <c r="D74" s="215"/>
      <c r="E74" s="209" t="s">
        <v>1641</v>
      </c>
      <c r="F74" s="209" t="s">
        <v>1642</v>
      </c>
      <c r="G74" s="209" t="s">
        <v>1640</v>
      </c>
      <c r="H74" s="213">
        <v>6</v>
      </c>
      <c r="I74" s="214">
        <v>5945.46</v>
      </c>
    </row>
    <row r="75" spans="1:9" x14ac:dyDescent="0.25">
      <c r="A75" s="215"/>
      <c r="B75" s="215"/>
      <c r="C75" s="215"/>
      <c r="D75" s="215"/>
      <c r="E75" s="209" t="s">
        <v>1643</v>
      </c>
      <c r="F75" s="209" t="s">
        <v>2149</v>
      </c>
      <c r="G75" s="209" t="s">
        <v>1576</v>
      </c>
      <c r="H75" s="213">
        <v>3</v>
      </c>
      <c r="I75" s="214">
        <v>5222.1000000000004</v>
      </c>
    </row>
    <row r="76" spans="1:9" x14ac:dyDescent="0.25">
      <c r="A76" s="215"/>
      <c r="B76" s="215"/>
      <c r="C76" s="215"/>
      <c r="D76" s="215"/>
      <c r="E76" s="209" t="s">
        <v>1644</v>
      </c>
      <c r="F76" s="209" t="s">
        <v>2150</v>
      </c>
      <c r="G76" s="209" t="s">
        <v>1640</v>
      </c>
      <c r="H76" s="213">
        <v>4</v>
      </c>
      <c r="I76" s="214">
        <v>9498.5400000000009</v>
      </c>
    </row>
    <row r="77" spans="1:9" x14ac:dyDescent="0.25">
      <c r="A77" s="215"/>
      <c r="B77" s="215"/>
      <c r="C77" s="215"/>
      <c r="D77" s="215"/>
      <c r="E77" s="209" t="s">
        <v>1645</v>
      </c>
      <c r="F77" s="209" t="s">
        <v>2151</v>
      </c>
      <c r="G77" s="209" t="s">
        <v>1630</v>
      </c>
      <c r="H77" s="213">
        <v>23</v>
      </c>
      <c r="I77" s="214">
        <v>3010.1599999999994</v>
      </c>
    </row>
    <row r="78" spans="1:9" x14ac:dyDescent="0.25">
      <c r="A78" s="215"/>
      <c r="B78" s="215"/>
      <c r="C78" s="215"/>
      <c r="D78" s="215"/>
      <c r="E78" s="209" t="s">
        <v>1646</v>
      </c>
      <c r="F78" s="209" t="s">
        <v>2152</v>
      </c>
      <c r="G78" s="209" t="s">
        <v>1630</v>
      </c>
      <c r="H78" s="213">
        <v>10</v>
      </c>
      <c r="I78" s="214">
        <v>3669.54</v>
      </c>
    </row>
    <row r="79" spans="1:9" x14ac:dyDescent="0.25">
      <c r="A79" s="215"/>
      <c r="B79" s="215"/>
      <c r="C79" s="215"/>
      <c r="D79" s="215"/>
      <c r="E79" s="209" t="s">
        <v>1647</v>
      </c>
      <c r="F79" s="209" t="s">
        <v>1648</v>
      </c>
      <c r="G79" s="209" t="s">
        <v>1630</v>
      </c>
      <c r="H79" s="213">
        <v>366</v>
      </c>
      <c r="I79" s="214">
        <v>3321.49</v>
      </c>
    </row>
    <row r="80" spans="1:9" x14ac:dyDescent="0.25">
      <c r="A80" s="215"/>
      <c r="B80" s="215"/>
      <c r="C80" s="215"/>
      <c r="D80" s="215"/>
      <c r="E80" s="209" t="s">
        <v>1649</v>
      </c>
      <c r="F80" s="209" t="s">
        <v>2153</v>
      </c>
      <c r="G80" s="209" t="s">
        <v>1630</v>
      </c>
      <c r="H80" s="213">
        <v>681</v>
      </c>
      <c r="I80" s="214">
        <v>7042.91</v>
      </c>
    </row>
    <row r="81" spans="1:9" x14ac:dyDescent="0.25">
      <c r="A81" s="215"/>
      <c r="B81" s="215"/>
      <c r="C81" s="215"/>
      <c r="D81" s="215"/>
      <c r="E81" s="209" t="s">
        <v>2154</v>
      </c>
      <c r="F81" s="209" t="s">
        <v>2155</v>
      </c>
      <c r="G81" s="209" t="s">
        <v>1576</v>
      </c>
      <c r="H81" s="213">
        <v>8</v>
      </c>
      <c r="I81" s="214">
        <v>3828.52</v>
      </c>
    </row>
    <row r="82" spans="1:9" x14ac:dyDescent="0.25">
      <c r="A82" s="215"/>
      <c r="B82" s="215"/>
      <c r="C82" s="215"/>
      <c r="D82" s="215"/>
      <c r="E82" s="209" t="s">
        <v>1650</v>
      </c>
      <c r="F82" s="209" t="s">
        <v>2156</v>
      </c>
      <c r="G82" s="209" t="s">
        <v>1576</v>
      </c>
      <c r="H82" s="213">
        <v>105</v>
      </c>
      <c r="I82" s="214">
        <v>9008.4399999999987</v>
      </c>
    </row>
    <row r="83" spans="1:9" x14ac:dyDescent="0.25">
      <c r="A83" s="215"/>
      <c r="B83" s="215"/>
      <c r="C83" s="215"/>
      <c r="D83" s="215"/>
      <c r="E83" s="209" t="s">
        <v>1651</v>
      </c>
      <c r="F83" s="209" t="s">
        <v>2157</v>
      </c>
      <c r="G83" s="209" t="s">
        <v>1630</v>
      </c>
      <c r="H83" s="213">
        <v>3</v>
      </c>
      <c r="I83" s="214">
        <v>12200.18</v>
      </c>
    </row>
    <row r="84" spans="1:9" x14ac:dyDescent="0.25">
      <c r="A84" s="215"/>
      <c r="B84" s="215"/>
      <c r="C84" s="215"/>
      <c r="D84" s="215"/>
      <c r="E84" s="209" t="s">
        <v>2158</v>
      </c>
      <c r="F84" s="209" t="s">
        <v>2159</v>
      </c>
      <c r="G84" s="209" t="s">
        <v>1576</v>
      </c>
      <c r="H84" s="213">
        <v>4</v>
      </c>
      <c r="I84" s="214">
        <v>5981.52</v>
      </c>
    </row>
    <row r="85" spans="1:9" x14ac:dyDescent="0.25">
      <c r="A85" s="215"/>
      <c r="B85" s="215"/>
      <c r="C85" s="215"/>
      <c r="D85" s="215"/>
      <c r="E85" s="209" t="s">
        <v>1652</v>
      </c>
      <c r="F85" s="209" t="s">
        <v>2160</v>
      </c>
      <c r="G85" s="209" t="s">
        <v>1576</v>
      </c>
      <c r="H85" s="213">
        <v>12</v>
      </c>
      <c r="I85" s="214">
        <v>1756.5700000000002</v>
      </c>
    </row>
    <row r="86" spans="1:9" x14ac:dyDescent="0.25">
      <c r="A86" s="215"/>
      <c r="B86" s="215"/>
      <c r="C86" s="215"/>
      <c r="D86" s="215"/>
      <c r="E86" s="209" t="s">
        <v>1653</v>
      </c>
      <c r="F86" s="209" t="s">
        <v>1654</v>
      </c>
      <c r="G86" s="209" t="s">
        <v>1630</v>
      </c>
      <c r="H86" s="213">
        <v>2</v>
      </c>
      <c r="I86" s="214">
        <v>432.51</v>
      </c>
    </row>
    <row r="87" spans="1:9" x14ac:dyDescent="0.25">
      <c r="A87" s="215"/>
      <c r="B87" s="215"/>
      <c r="C87" s="215"/>
      <c r="D87" s="215"/>
      <c r="E87" s="209" t="s">
        <v>1655</v>
      </c>
      <c r="F87" s="209" t="s">
        <v>2161</v>
      </c>
      <c r="G87" s="209" t="s">
        <v>1630</v>
      </c>
      <c r="H87" s="213">
        <v>10</v>
      </c>
      <c r="I87" s="214">
        <v>10612.36</v>
      </c>
    </row>
    <row r="88" spans="1:9" x14ac:dyDescent="0.25">
      <c r="A88" s="215"/>
      <c r="B88" s="215"/>
      <c r="C88" s="215"/>
      <c r="D88" s="215"/>
      <c r="E88" s="209" t="s">
        <v>1656</v>
      </c>
      <c r="F88" s="209" t="s">
        <v>2162</v>
      </c>
      <c r="G88" s="209" t="s">
        <v>1576</v>
      </c>
      <c r="H88" s="213">
        <v>2</v>
      </c>
      <c r="I88" s="214">
        <v>1545</v>
      </c>
    </row>
    <row r="89" spans="1:9" x14ac:dyDescent="0.25">
      <c r="A89" s="215"/>
      <c r="B89" s="215"/>
      <c r="C89" s="215"/>
      <c r="D89" s="215"/>
      <c r="E89" s="209" t="s">
        <v>1657</v>
      </c>
      <c r="F89" s="209" t="s">
        <v>2163</v>
      </c>
      <c r="G89" s="209" t="s">
        <v>1630</v>
      </c>
      <c r="H89" s="213">
        <v>13</v>
      </c>
      <c r="I89" s="214">
        <v>367.90999999999997</v>
      </c>
    </row>
    <row r="90" spans="1:9" x14ac:dyDescent="0.25">
      <c r="A90" s="215"/>
      <c r="B90" s="215"/>
      <c r="C90" s="215"/>
      <c r="D90" s="215"/>
      <c r="E90" s="209" t="s">
        <v>1658</v>
      </c>
      <c r="F90" s="209" t="s">
        <v>2164</v>
      </c>
      <c r="G90" s="209" t="s">
        <v>1630</v>
      </c>
      <c r="H90" s="213">
        <v>9</v>
      </c>
      <c r="I90" s="214">
        <v>6846.62</v>
      </c>
    </row>
    <row r="91" spans="1:9" x14ac:dyDescent="0.25">
      <c r="A91" s="215"/>
      <c r="B91" s="215"/>
      <c r="C91" s="215"/>
      <c r="D91" s="215"/>
      <c r="E91" s="209" t="s">
        <v>1659</v>
      </c>
      <c r="F91" s="209" t="s">
        <v>2165</v>
      </c>
      <c r="G91" s="209" t="s">
        <v>1630</v>
      </c>
      <c r="H91" s="213">
        <v>31</v>
      </c>
      <c r="I91" s="214">
        <v>40311.540000000008</v>
      </c>
    </row>
    <row r="92" spans="1:9" x14ac:dyDescent="0.25">
      <c r="A92" s="215"/>
      <c r="B92" s="215"/>
      <c r="C92" s="215"/>
      <c r="D92" s="215"/>
      <c r="E92" s="209" t="s">
        <v>2166</v>
      </c>
      <c r="F92" s="209" t="s">
        <v>2167</v>
      </c>
      <c r="G92" s="209" t="s">
        <v>1576</v>
      </c>
      <c r="H92" s="213">
        <v>13</v>
      </c>
      <c r="I92" s="214">
        <v>8770.06</v>
      </c>
    </row>
    <row r="93" spans="1:9" x14ac:dyDescent="0.25">
      <c r="A93" s="215"/>
      <c r="B93" s="215"/>
      <c r="C93" s="215"/>
      <c r="D93" s="215"/>
      <c r="E93" s="209" t="s">
        <v>1660</v>
      </c>
      <c r="F93" s="209" t="s">
        <v>1661</v>
      </c>
      <c r="G93" s="209" t="s">
        <v>1630</v>
      </c>
      <c r="H93" s="213">
        <v>118</v>
      </c>
      <c r="I93" s="214">
        <v>11395.430000000002</v>
      </c>
    </row>
    <row r="94" spans="1:9" x14ac:dyDescent="0.25">
      <c r="A94" s="215"/>
      <c r="B94" s="215"/>
      <c r="C94" s="215"/>
      <c r="D94" s="215"/>
      <c r="E94" s="209" t="s">
        <v>1662</v>
      </c>
      <c r="F94" s="209" t="s">
        <v>2168</v>
      </c>
      <c r="G94" s="209" t="s">
        <v>1630</v>
      </c>
      <c r="H94" s="213">
        <v>6</v>
      </c>
      <c r="I94" s="214">
        <v>365.61</v>
      </c>
    </row>
    <row r="95" spans="1:9" x14ac:dyDescent="0.25">
      <c r="A95" s="215"/>
      <c r="B95" s="215"/>
      <c r="C95" s="215"/>
      <c r="D95" s="215"/>
      <c r="E95" s="209" t="s">
        <v>1663</v>
      </c>
      <c r="F95" s="209" t="s">
        <v>1664</v>
      </c>
      <c r="G95" s="209" t="s">
        <v>1576</v>
      </c>
      <c r="H95" s="213">
        <v>92</v>
      </c>
      <c r="I95" s="214">
        <v>41985.909999999996</v>
      </c>
    </row>
    <row r="96" spans="1:9" x14ac:dyDescent="0.25">
      <c r="A96" s="215"/>
      <c r="B96" s="215"/>
      <c r="C96" s="215"/>
      <c r="D96" s="215"/>
      <c r="E96" s="209" t="s">
        <v>1665</v>
      </c>
      <c r="F96" s="209" t="s">
        <v>1666</v>
      </c>
      <c r="G96" s="209" t="s">
        <v>1630</v>
      </c>
      <c r="H96" s="213">
        <v>1338</v>
      </c>
      <c r="I96" s="214">
        <v>51731.210000000014</v>
      </c>
    </row>
    <row r="97" spans="1:9" x14ac:dyDescent="0.25">
      <c r="A97" s="215"/>
      <c r="B97" s="215"/>
      <c r="C97" s="215"/>
      <c r="D97" s="215"/>
      <c r="E97" s="209" t="s">
        <v>1667</v>
      </c>
      <c r="F97" s="209" t="s">
        <v>1668</v>
      </c>
      <c r="G97" s="209" t="s">
        <v>1640</v>
      </c>
      <c r="H97" s="213">
        <v>6</v>
      </c>
      <c r="I97" s="214">
        <v>17992.460000000003</v>
      </c>
    </row>
    <row r="98" spans="1:9" x14ac:dyDescent="0.25">
      <c r="A98" s="215"/>
      <c r="B98" s="215"/>
      <c r="C98" s="215"/>
      <c r="D98" s="215"/>
      <c r="E98" s="209" t="s">
        <v>1669</v>
      </c>
      <c r="F98" s="209" t="s">
        <v>2169</v>
      </c>
      <c r="G98" s="209" t="s">
        <v>1576</v>
      </c>
      <c r="H98" s="213">
        <v>4</v>
      </c>
      <c r="I98" s="214">
        <v>1317.1399999999999</v>
      </c>
    </row>
    <row r="99" spans="1:9" x14ac:dyDescent="0.25">
      <c r="A99" s="215"/>
      <c r="B99" s="215"/>
      <c r="C99" s="215"/>
      <c r="D99" s="215"/>
      <c r="E99" s="209" t="s">
        <v>1670</v>
      </c>
      <c r="F99" s="209" t="s">
        <v>2170</v>
      </c>
      <c r="G99" s="209" t="s">
        <v>1576</v>
      </c>
      <c r="H99" s="213">
        <v>13</v>
      </c>
      <c r="I99" s="214">
        <v>9086.08</v>
      </c>
    </row>
    <row r="100" spans="1:9" x14ac:dyDescent="0.25">
      <c r="A100" s="215"/>
      <c r="B100" s="215"/>
      <c r="C100" s="215"/>
      <c r="D100" s="215"/>
      <c r="E100" s="209" t="s">
        <v>1671</v>
      </c>
      <c r="F100" s="209" t="s">
        <v>2171</v>
      </c>
      <c r="G100" s="209" t="s">
        <v>1576</v>
      </c>
      <c r="H100" s="213">
        <v>4</v>
      </c>
      <c r="I100" s="214">
        <v>419.96</v>
      </c>
    </row>
    <row r="101" spans="1:9" x14ac:dyDescent="0.25">
      <c r="A101" s="215"/>
      <c r="B101" s="215"/>
      <c r="C101" s="215"/>
      <c r="D101" s="215"/>
      <c r="E101" s="209" t="s">
        <v>1672</v>
      </c>
      <c r="F101" s="209" t="s">
        <v>2172</v>
      </c>
      <c r="G101" s="209" t="s">
        <v>1576</v>
      </c>
      <c r="H101" s="213">
        <v>17</v>
      </c>
      <c r="I101" s="214">
        <v>1788.59</v>
      </c>
    </row>
    <row r="102" spans="1:9" x14ac:dyDescent="0.25">
      <c r="A102" s="215"/>
      <c r="B102" s="215"/>
      <c r="C102" s="215"/>
      <c r="D102" s="215"/>
      <c r="E102" s="209" t="s">
        <v>1673</v>
      </c>
      <c r="F102" s="209" t="s">
        <v>2173</v>
      </c>
      <c r="G102" s="209" t="s">
        <v>1576</v>
      </c>
      <c r="H102" s="213">
        <v>59</v>
      </c>
      <c r="I102" s="214">
        <v>900092.78000000026</v>
      </c>
    </row>
    <row r="103" spans="1:9" x14ac:dyDescent="0.25">
      <c r="A103" s="215"/>
      <c r="B103" s="215"/>
      <c r="C103" s="215"/>
      <c r="D103" s="215"/>
      <c r="E103" s="209" t="s">
        <v>1674</v>
      </c>
      <c r="F103" s="209" t="s">
        <v>2174</v>
      </c>
      <c r="G103" s="209" t="s">
        <v>1576</v>
      </c>
      <c r="H103" s="213">
        <v>461</v>
      </c>
      <c r="I103" s="214">
        <v>22203.55</v>
      </c>
    </row>
    <row r="104" spans="1:9" x14ac:dyDescent="0.25">
      <c r="A104" s="215"/>
      <c r="B104" s="215"/>
      <c r="C104" s="215"/>
      <c r="D104" s="215"/>
      <c r="E104" s="209" t="s">
        <v>1675</v>
      </c>
      <c r="F104" s="209" t="s">
        <v>2175</v>
      </c>
      <c r="G104" s="209" t="s">
        <v>1576</v>
      </c>
      <c r="H104" s="213">
        <v>2</v>
      </c>
      <c r="I104" s="214">
        <v>4516.5200000000004</v>
      </c>
    </row>
    <row r="105" spans="1:9" x14ac:dyDescent="0.25">
      <c r="A105" s="215"/>
      <c r="B105" s="215"/>
      <c r="C105" s="215"/>
      <c r="D105" s="215"/>
      <c r="E105" s="209" t="s">
        <v>1676</v>
      </c>
      <c r="F105" s="209" t="s">
        <v>2176</v>
      </c>
      <c r="G105" s="209" t="s">
        <v>1630</v>
      </c>
      <c r="H105" s="213">
        <v>20</v>
      </c>
      <c r="I105" s="214">
        <v>18680</v>
      </c>
    </row>
    <row r="106" spans="1:9" x14ac:dyDescent="0.25">
      <c r="A106" s="215"/>
      <c r="B106" s="215"/>
      <c r="C106" s="215"/>
      <c r="D106" s="215"/>
      <c r="E106" s="209" t="s">
        <v>1677</v>
      </c>
      <c r="F106" s="209" t="s">
        <v>2177</v>
      </c>
      <c r="G106" s="209" t="s">
        <v>1630</v>
      </c>
      <c r="H106" s="213">
        <v>4</v>
      </c>
      <c r="I106" s="214">
        <v>8044.17</v>
      </c>
    </row>
    <row r="107" spans="1:9" x14ac:dyDescent="0.25">
      <c r="A107" s="215"/>
      <c r="B107" s="215"/>
      <c r="C107" s="215"/>
      <c r="D107" s="215"/>
      <c r="E107" s="209" t="s">
        <v>1678</v>
      </c>
      <c r="F107" s="209" t="s">
        <v>2178</v>
      </c>
      <c r="G107" s="209" t="s">
        <v>1576</v>
      </c>
      <c r="H107" s="213">
        <v>166</v>
      </c>
      <c r="I107" s="214">
        <v>2836.079999999999</v>
      </c>
    </row>
    <row r="108" spans="1:9" x14ac:dyDescent="0.25">
      <c r="A108" s="215"/>
      <c r="B108" s="215"/>
      <c r="C108" s="215"/>
      <c r="D108" s="215"/>
      <c r="E108" s="209" t="s">
        <v>1679</v>
      </c>
      <c r="F108" s="209" t="s">
        <v>2179</v>
      </c>
      <c r="G108" s="209" t="s">
        <v>1576</v>
      </c>
      <c r="H108" s="213">
        <v>260</v>
      </c>
      <c r="I108" s="214">
        <v>4994.0499999999993</v>
      </c>
    </row>
    <row r="109" spans="1:9" x14ac:dyDescent="0.25">
      <c r="A109" s="215"/>
      <c r="B109" s="215"/>
      <c r="C109" s="215"/>
      <c r="D109" s="215"/>
      <c r="E109" s="209" t="s">
        <v>1680</v>
      </c>
      <c r="F109" s="209" t="s">
        <v>2180</v>
      </c>
      <c r="G109" s="209" t="s">
        <v>1576</v>
      </c>
      <c r="H109" s="213">
        <v>188</v>
      </c>
      <c r="I109" s="214">
        <v>5845.1799999999994</v>
      </c>
    </row>
    <row r="110" spans="1:9" x14ac:dyDescent="0.25">
      <c r="A110" s="215"/>
      <c r="B110" s="215"/>
      <c r="C110" s="215"/>
      <c r="D110" s="215"/>
      <c r="E110" s="209" t="s">
        <v>1681</v>
      </c>
      <c r="F110" s="209" t="s">
        <v>2181</v>
      </c>
      <c r="G110" s="209" t="s">
        <v>1576</v>
      </c>
      <c r="H110" s="213">
        <v>23</v>
      </c>
      <c r="I110" s="214">
        <v>501435.01</v>
      </c>
    </row>
    <row r="111" spans="1:9" x14ac:dyDescent="0.25">
      <c r="A111" s="215"/>
      <c r="B111" s="215"/>
      <c r="C111" s="215"/>
      <c r="D111" s="215"/>
      <c r="E111" s="209" t="s">
        <v>1682</v>
      </c>
      <c r="F111" s="209" t="s">
        <v>2182</v>
      </c>
      <c r="G111" s="209" t="s">
        <v>1576</v>
      </c>
      <c r="H111" s="213">
        <v>66</v>
      </c>
      <c r="I111" s="214">
        <v>1789.8100000000002</v>
      </c>
    </row>
    <row r="112" spans="1:9" x14ac:dyDescent="0.25">
      <c r="A112" s="215"/>
      <c r="B112" s="215"/>
      <c r="C112" s="215"/>
      <c r="D112" s="215"/>
      <c r="E112" s="209" t="s">
        <v>1683</v>
      </c>
      <c r="F112" s="209" t="s">
        <v>2183</v>
      </c>
      <c r="G112" s="209" t="s">
        <v>1576</v>
      </c>
      <c r="H112" s="213">
        <v>13</v>
      </c>
      <c r="I112" s="214">
        <v>333.77</v>
      </c>
    </row>
    <row r="113" spans="1:9" x14ac:dyDescent="0.25">
      <c r="A113" s="215"/>
      <c r="B113" s="215"/>
      <c r="C113" s="215"/>
      <c r="D113" s="215"/>
      <c r="E113" s="209" t="s">
        <v>1684</v>
      </c>
      <c r="F113" s="209" t="s">
        <v>1685</v>
      </c>
      <c r="G113" s="209" t="s">
        <v>1576</v>
      </c>
      <c r="H113" s="213">
        <v>18</v>
      </c>
      <c r="I113" s="214">
        <v>1739.15</v>
      </c>
    </row>
    <row r="114" spans="1:9" x14ac:dyDescent="0.25">
      <c r="A114" s="215"/>
      <c r="B114" s="215"/>
      <c r="C114" s="215"/>
      <c r="D114" s="215"/>
      <c r="E114" s="209" t="s">
        <v>1686</v>
      </c>
      <c r="F114" s="209" t="s">
        <v>1687</v>
      </c>
      <c r="G114" s="209" t="s">
        <v>1640</v>
      </c>
      <c r="H114" s="213">
        <v>10</v>
      </c>
      <c r="I114" s="214">
        <v>27190.39</v>
      </c>
    </row>
    <row r="115" spans="1:9" x14ac:dyDescent="0.25">
      <c r="A115" s="215"/>
      <c r="B115" s="215"/>
      <c r="C115" s="215"/>
      <c r="D115" s="215"/>
      <c r="E115" s="209" t="s">
        <v>1688</v>
      </c>
      <c r="F115" s="209" t="s">
        <v>2184</v>
      </c>
      <c r="G115" s="209" t="s">
        <v>1630</v>
      </c>
      <c r="H115" s="213">
        <v>4</v>
      </c>
      <c r="I115" s="214">
        <v>9820</v>
      </c>
    </row>
    <row r="116" spans="1:9" x14ac:dyDescent="0.25">
      <c r="A116" s="215"/>
      <c r="B116" s="215"/>
      <c r="C116" s="215"/>
      <c r="D116" s="215"/>
      <c r="E116" s="209" t="s">
        <v>1689</v>
      </c>
      <c r="F116" s="209" t="s">
        <v>2185</v>
      </c>
      <c r="G116" s="209" t="s">
        <v>1576</v>
      </c>
      <c r="H116" s="213">
        <v>10</v>
      </c>
      <c r="I116" s="214">
        <v>3326.63</v>
      </c>
    </row>
    <row r="117" spans="1:9" x14ac:dyDescent="0.25">
      <c r="A117" s="215"/>
      <c r="B117" s="215"/>
      <c r="C117" s="215"/>
      <c r="D117" s="215"/>
      <c r="E117" s="209" t="s">
        <v>1690</v>
      </c>
      <c r="F117" s="209" t="s">
        <v>2186</v>
      </c>
      <c r="G117" s="209" t="s">
        <v>1576</v>
      </c>
      <c r="H117" s="213">
        <v>31</v>
      </c>
      <c r="I117" s="214">
        <v>10844.220000000001</v>
      </c>
    </row>
    <row r="118" spans="1:9" x14ac:dyDescent="0.25">
      <c r="A118" s="215"/>
      <c r="B118" s="215"/>
      <c r="C118" s="215"/>
      <c r="D118" s="215"/>
      <c r="E118" s="209" t="s">
        <v>2187</v>
      </c>
      <c r="F118" s="209" t="s">
        <v>2188</v>
      </c>
      <c r="G118" s="209" t="s">
        <v>1576</v>
      </c>
      <c r="H118" s="213">
        <v>23</v>
      </c>
      <c r="I118" s="214">
        <v>8468.86</v>
      </c>
    </row>
    <row r="119" spans="1:9" x14ac:dyDescent="0.25">
      <c r="A119" s="215"/>
      <c r="B119" s="215"/>
      <c r="C119" s="215"/>
      <c r="D119" s="215"/>
      <c r="E119" s="209" t="s">
        <v>2189</v>
      </c>
      <c r="F119" s="209" t="s">
        <v>2190</v>
      </c>
      <c r="G119" s="209" t="s">
        <v>1576</v>
      </c>
      <c r="H119" s="213">
        <v>4919</v>
      </c>
      <c r="I119" s="214">
        <v>14153.82</v>
      </c>
    </row>
    <row r="120" spans="1:9" x14ac:dyDescent="0.25">
      <c r="A120" s="215"/>
      <c r="B120" s="215"/>
      <c r="C120" s="215"/>
      <c r="D120" s="215"/>
      <c r="E120" s="209" t="s">
        <v>1691</v>
      </c>
      <c r="F120" s="209" t="s">
        <v>1692</v>
      </c>
      <c r="G120" s="209" t="s">
        <v>1640</v>
      </c>
      <c r="H120" s="213">
        <v>58</v>
      </c>
      <c r="I120" s="214">
        <v>176889.93</v>
      </c>
    </row>
    <row r="121" spans="1:9" x14ac:dyDescent="0.25">
      <c r="A121" s="215"/>
      <c r="B121" s="215"/>
      <c r="C121" s="215"/>
      <c r="D121" s="215"/>
      <c r="E121" s="209" t="s">
        <v>1693</v>
      </c>
      <c r="F121" s="209" t="s">
        <v>1694</v>
      </c>
      <c r="G121" s="209" t="s">
        <v>1630</v>
      </c>
      <c r="H121" s="213">
        <v>192</v>
      </c>
      <c r="I121" s="214">
        <v>61412.999999999993</v>
      </c>
    </row>
    <row r="122" spans="1:9" x14ac:dyDescent="0.25">
      <c r="A122" s="215"/>
      <c r="B122" s="215"/>
      <c r="C122" s="215"/>
      <c r="D122" s="215"/>
      <c r="E122" s="209" t="s">
        <v>1695</v>
      </c>
      <c r="F122" s="209" t="s">
        <v>2191</v>
      </c>
      <c r="G122" s="209" t="s">
        <v>1630</v>
      </c>
      <c r="H122" s="213">
        <v>5</v>
      </c>
      <c r="I122" s="214">
        <v>1775</v>
      </c>
    </row>
    <row r="123" spans="1:9" x14ac:dyDescent="0.25">
      <c r="A123" s="215"/>
      <c r="B123" s="215"/>
      <c r="C123" s="215"/>
      <c r="D123" s="215"/>
      <c r="E123" s="209" t="s">
        <v>1696</v>
      </c>
      <c r="F123" s="209" t="s">
        <v>1697</v>
      </c>
      <c r="G123" s="209" t="s">
        <v>1576</v>
      </c>
      <c r="H123" s="213">
        <v>8</v>
      </c>
      <c r="I123" s="214">
        <v>2662.68</v>
      </c>
    </row>
    <row r="124" spans="1:9" x14ac:dyDescent="0.25">
      <c r="A124" s="215"/>
      <c r="B124" s="215"/>
      <c r="C124" s="215"/>
      <c r="D124" s="215"/>
      <c r="E124" s="209" t="s">
        <v>1698</v>
      </c>
      <c r="F124" s="209" t="s">
        <v>2192</v>
      </c>
      <c r="G124" s="209" t="s">
        <v>1640</v>
      </c>
      <c r="H124" s="213">
        <v>58</v>
      </c>
      <c r="I124" s="214">
        <v>54796.57</v>
      </c>
    </row>
    <row r="125" spans="1:9" x14ac:dyDescent="0.25">
      <c r="A125" s="215"/>
      <c r="B125" s="215"/>
      <c r="C125" s="215"/>
      <c r="D125" s="215"/>
      <c r="E125" s="209" t="s">
        <v>1699</v>
      </c>
      <c r="F125" s="209" t="s">
        <v>2193</v>
      </c>
      <c r="G125" s="209" t="s">
        <v>1640</v>
      </c>
      <c r="H125" s="213">
        <v>22</v>
      </c>
      <c r="I125" s="214">
        <v>20474.53</v>
      </c>
    </row>
    <row r="126" spans="1:9" x14ac:dyDescent="0.25">
      <c r="A126" s="215"/>
      <c r="B126" s="215"/>
      <c r="C126" s="215"/>
      <c r="D126" s="215"/>
      <c r="E126" s="209" t="s">
        <v>2194</v>
      </c>
      <c r="F126" s="209" t="s">
        <v>2195</v>
      </c>
      <c r="G126" s="209" t="s">
        <v>1576</v>
      </c>
      <c r="H126" s="213">
        <v>23</v>
      </c>
      <c r="I126" s="214">
        <v>4532.93</v>
      </c>
    </row>
    <row r="127" spans="1:9" x14ac:dyDescent="0.25">
      <c r="A127" s="215"/>
      <c r="B127" s="215"/>
      <c r="C127" s="215"/>
      <c r="D127" s="215"/>
      <c r="E127" s="209" t="s">
        <v>1700</v>
      </c>
      <c r="F127" s="209" t="s">
        <v>2196</v>
      </c>
      <c r="G127" s="209" t="s">
        <v>1576</v>
      </c>
      <c r="H127" s="213">
        <v>22</v>
      </c>
      <c r="I127" s="214">
        <v>3520.29</v>
      </c>
    </row>
    <row r="128" spans="1:9" x14ac:dyDescent="0.25">
      <c r="A128" s="215"/>
      <c r="B128" s="215"/>
      <c r="C128" s="215"/>
      <c r="D128" s="215"/>
      <c r="E128" s="209" t="s">
        <v>1701</v>
      </c>
      <c r="F128" s="209" t="s">
        <v>2197</v>
      </c>
      <c r="G128" s="209" t="s">
        <v>1576</v>
      </c>
      <c r="H128" s="213">
        <v>16</v>
      </c>
      <c r="I128" s="214">
        <v>3267.2</v>
      </c>
    </row>
    <row r="129" spans="1:9" x14ac:dyDescent="0.25">
      <c r="A129" s="215"/>
      <c r="B129" s="215"/>
      <c r="C129" s="215"/>
      <c r="D129" s="215"/>
      <c r="E129" s="209" t="s">
        <v>1702</v>
      </c>
      <c r="F129" s="209" t="s">
        <v>1703</v>
      </c>
      <c r="G129" s="209" t="s">
        <v>1640</v>
      </c>
      <c r="H129" s="213">
        <v>30</v>
      </c>
      <c r="I129" s="214">
        <v>97525.58</v>
      </c>
    </row>
    <row r="130" spans="1:9" x14ac:dyDescent="0.25">
      <c r="A130" s="215"/>
      <c r="B130" s="215"/>
      <c r="C130" s="215"/>
      <c r="D130" s="215"/>
      <c r="E130" s="209" t="s">
        <v>1704</v>
      </c>
      <c r="F130" s="209" t="s">
        <v>2198</v>
      </c>
      <c r="G130" s="209" t="s">
        <v>1576</v>
      </c>
      <c r="H130" s="213">
        <v>6</v>
      </c>
      <c r="I130" s="214">
        <v>24460</v>
      </c>
    </row>
    <row r="131" spans="1:9" x14ac:dyDescent="0.25">
      <c r="A131" s="215"/>
      <c r="B131" s="215"/>
      <c r="C131" s="215"/>
      <c r="D131" s="215"/>
      <c r="E131" s="209" t="s">
        <v>1705</v>
      </c>
      <c r="F131" s="209" t="s">
        <v>2199</v>
      </c>
      <c r="G131" s="209" t="s">
        <v>1640</v>
      </c>
      <c r="H131" s="213">
        <v>21</v>
      </c>
      <c r="I131" s="214">
        <v>13792.93</v>
      </c>
    </row>
    <row r="132" spans="1:9" x14ac:dyDescent="0.25">
      <c r="A132" s="215"/>
      <c r="B132" s="215"/>
      <c r="C132" s="215"/>
      <c r="D132" s="215"/>
      <c r="E132" s="209" t="s">
        <v>1706</v>
      </c>
      <c r="F132" s="209" t="s">
        <v>2200</v>
      </c>
      <c r="G132" s="209" t="s">
        <v>1640</v>
      </c>
      <c r="H132" s="213">
        <v>2</v>
      </c>
      <c r="I132" s="214">
        <v>1289.21</v>
      </c>
    </row>
    <row r="133" spans="1:9" x14ac:dyDescent="0.25">
      <c r="A133" s="215"/>
      <c r="B133" s="215"/>
      <c r="C133" s="215"/>
      <c r="D133" s="215"/>
      <c r="E133" s="209" t="s">
        <v>1707</v>
      </c>
      <c r="F133" s="209" t="s">
        <v>2201</v>
      </c>
      <c r="G133" s="209" t="s">
        <v>1576</v>
      </c>
      <c r="H133" s="213">
        <v>519</v>
      </c>
      <c r="I133" s="214">
        <v>22448.739999999987</v>
      </c>
    </row>
    <row r="134" spans="1:9" x14ac:dyDescent="0.25">
      <c r="A134" s="215"/>
      <c r="B134" s="215"/>
      <c r="C134" s="215"/>
      <c r="D134" s="215"/>
      <c r="E134" s="209" t="s">
        <v>1708</v>
      </c>
      <c r="F134" s="209" t="s">
        <v>2202</v>
      </c>
      <c r="G134" s="209" t="s">
        <v>1576</v>
      </c>
      <c r="H134" s="213">
        <v>1</v>
      </c>
      <c r="I134" s="214">
        <v>175.22</v>
      </c>
    </row>
    <row r="135" spans="1:9" x14ac:dyDescent="0.25">
      <c r="A135" s="215"/>
      <c r="B135" s="215"/>
      <c r="C135" s="215"/>
      <c r="D135" s="215"/>
      <c r="E135" s="209" t="s">
        <v>1709</v>
      </c>
      <c r="F135" s="209" t="s">
        <v>2203</v>
      </c>
      <c r="G135" s="209" t="s">
        <v>1576</v>
      </c>
      <c r="H135" s="213">
        <v>35</v>
      </c>
      <c r="I135" s="214">
        <v>113101.66</v>
      </c>
    </row>
    <row r="136" spans="1:9" x14ac:dyDescent="0.25">
      <c r="A136" s="215"/>
      <c r="B136" s="215"/>
      <c r="C136" s="215"/>
      <c r="D136" s="215"/>
      <c r="E136" s="209" t="s">
        <v>2204</v>
      </c>
      <c r="F136" s="209" t="s">
        <v>2205</v>
      </c>
      <c r="G136" s="209" t="s">
        <v>1576</v>
      </c>
      <c r="H136" s="213">
        <v>205</v>
      </c>
      <c r="I136" s="214">
        <v>11433.64</v>
      </c>
    </row>
    <row r="137" spans="1:9" x14ac:dyDescent="0.25">
      <c r="A137" s="215"/>
      <c r="B137" s="215"/>
      <c r="C137" s="215"/>
      <c r="D137" s="215"/>
      <c r="E137" s="209" t="s">
        <v>1710</v>
      </c>
      <c r="F137" s="209" t="s">
        <v>2206</v>
      </c>
      <c r="G137" s="209" t="s">
        <v>1630</v>
      </c>
      <c r="H137" s="213">
        <v>5</v>
      </c>
      <c r="I137" s="214">
        <v>1620</v>
      </c>
    </row>
    <row r="138" spans="1:9" x14ac:dyDescent="0.25">
      <c r="A138" s="215"/>
      <c r="B138" s="215"/>
      <c r="C138" s="215"/>
      <c r="D138" s="215"/>
      <c r="E138" s="209" t="s">
        <v>2207</v>
      </c>
      <c r="F138" s="209" t="s">
        <v>2208</v>
      </c>
      <c r="G138" s="209" t="s">
        <v>1630</v>
      </c>
      <c r="H138" s="213">
        <v>2</v>
      </c>
      <c r="I138" s="214">
        <v>8073</v>
      </c>
    </row>
    <row r="139" spans="1:9" x14ac:dyDescent="0.25">
      <c r="A139" s="215"/>
      <c r="B139" s="215"/>
      <c r="C139" s="215"/>
      <c r="D139" s="215"/>
      <c r="E139" s="209" t="s">
        <v>2209</v>
      </c>
      <c r="F139" s="209" t="s">
        <v>2210</v>
      </c>
      <c r="G139" s="209" t="s">
        <v>1576</v>
      </c>
      <c r="H139" s="213">
        <v>37</v>
      </c>
      <c r="I139" s="214">
        <v>9136.0099999999984</v>
      </c>
    </row>
    <row r="140" spans="1:9" x14ac:dyDescent="0.25">
      <c r="A140" s="215"/>
      <c r="B140" s="215"/>
      <c r="C140" s="215"/>
      <c r="D140" s="215"/>
      <c r="E140" s="209" t="s">
        <v>2211</v>
      </c>
      <c r="F140" s="209" t="s">
        <v>2212</v>
      </c>
      <c r="G140" s="209" t="s">
        <v>1576</v>
      </c>
      <c r="H140" s="213">
        <v>3129</v>
      </c>
      <c r="I140" s="214">
        <v>71693.97</v>
      </c>
    </row>
    <row r="141" spans="1:9" x14ac:dyDescent="0.25">
      <c r="A141" s="215"/>
      <c r="B141" s="215"/>
      <c r="C141" s="215"/>
      <c r="D141" s="215"/>
      <c r="E141" s="209" t="s">
        <v>2213</v>
      </c>
      <c r="F141" s="209" t="s">
        <v>2214</v>
      </c>
      <c r="G141" s="209" t="s">
        <v>1576</v>
      </c>
      <c r="H141" s="213">
        <v>240</v>
      </c>
      <c r="I141" s="214">
        <v>11604</v>
      </c>
    </row>
    <row r="142" spans="1:9" x14ac:dyDescent="0.25">
      <c r="A142" s="215"/>
      <c r="B142" s="215"/>
      <c r="C142" s="215"/>
      <c r="D142" s="215"/>
      <c r="E142" s="209" t="s">
        <v>2215</v>
      </c>
      <c r="F142" s="209" t="s">
        <v>2216</v>
      </c>
      <c r="G142" s="209" t="s">
        <v>1576</v>
      </c>
      <c r="H142" s="213">
        <v>1</v>
      </c>
      <c r="I142" s="214">
        <v>19597</v>
      </c>
    </row>
    <row r="143" spans="1:9" x14ac:dyDescent="0.25">
      <c r="A143" s="215"/>
      <c r="B143" s="215"/>
      <c r="C143" s="209" t="s">
        <v>1711</v>
      </c>
      <c r="D143" s="209" t="s">
        <v>1712</v>
      </c>
      <c r="E143" s="209" t="s">
        <v>1713</v>
      </c>
      <c r="F143" s="209" t="s">
        <v>2217</v>
      </c>
      <c r="G143" s="209" t="s">
        <v>1576</v>
      </c>
      <c r="H143" s="213">
        <v>4</v>
      </c>
      <c r="I143" s="214">
        <v>1293.19</v>
      </c>
    </row>
    <row r="144" spans="1:9" x14ac:dyDescent="0.25">
      <c r="A144" s="215"/>
      <c r="B144" s="215"/>
      <c r="C144" s="215"/>
      <c r="D144" s="215"/>
      <c r="E144" s="209" t="s">
        <v>1714</v>
      </c>
      <c r="F144" s="209" t="s">
        <v>1715</v>
      </c>
      <c r="G144" s="209" t="s">
        <v>1576</v>
      </c>
      <c r="H144" s="213">
        <v>3</v>
      </c>
      <c r="I144" s="214">
        <v>275.98</v>
      </c>
    </row>
    <row r="145" spans="1:9" x14ac:dyDescent="0.25">
      <c r="A145" s="215"/>
      <c r="B145" s="215"/>
      <c r="C145" s="215"/>
      <c r="D145" s="215"/>
      <c r="E145" s="209" t="s">
        <v>1716</v>
      </c>
      <c r="F145" s="209" t="s">
        <v>2218</v>
      </c>
      <c r="G145" s="209" t="s">
        <v>1576</v>
      </c>
      <c r="H145" s="213">
        <v>5</v>
      </c>
      <c r="I145" s="214">
        <v>4367.09</v>
      </c>
    </row>
    <row r="146" spans="1:9" x14ac:dyDescent="0.25">
      <c r="A146" s="215"/>
      <c r="B146" s="215"/>
      <c r="C146" s="215"/>
      <c r="D146" s="215"/>
      <c r="E146" s="209" t="s">
        <v>2219</v>
      </c>
      <c r="F146" s="209" t="s">
        <v>2220</v>
      </c>
      <c r="G146" s="209" t="s">
        <v>1576</v>
      </c>
      <c r="H146" s="213">
        <v>5</v>
      </c>
      <c r="I146" s="214">
        <v>4385</v>
      </c>
    </row>
    <row r="147" spans="1:9" x14ac:dyDescent="0.25">
      <c r="A147" s="215"/>
      <c r="B147" s="215"/>
      <c r="C147" s="215"/>
      <c r="D147" s="215"/>
      <c r="E147" s="209" t="s">
        <v>1717</v>
      </c>
      <c r="F147" s="209" t="s">
        <v>2221</v>
      </c>
      <c r="G147" s="209" t="s">
        <v>1718</v>
      </c>
      <c r="H147" s="213">
        <v>35</v>
      </c>
      <c r="I147" s="214">
        <v>1772.48</v>
      </c>
    </row>
    <row r="148" spans="1:9" x14ac:dyDescent="0.25">
      <c r="A148" s="215"/>
      <c r="B148" s="215"/>
      <c r="C148" s="215"/>
      <c r="D148" s="215"/>
      <c r="E148" s="209" t="s">
        <v>1719</v>
      </c>
      <c r="F148" s="209" t="s">
        <v>2222</v>
      </c>
      <c r="G148" s="209" t="s">
        <v>1576</v>
      </c>
      <c r="H148" s="213">
        <v>2500</v>
      </c>
      <c r="I148" s="214">
        <v>2160.71</v>
      </c>
    </row>
    <row r="149" spans="1:9" x14ac:dyDescent="0.25">
      <c r="A149" s="215"/>
      <c r="B149" s="215"/>
      <c r="C149" s="215"/>
      <c r="D149" s="215"/>
      <c r="E149" s="209" t="s">
        <v>1720</v>
      </c>
      <c r="F149" s="209" t="s">
        <v>2223</v>
      </c>
      <c r="G149" s="209" t="s">
        <v>1576</v>
      </c>
      <c r="H149" s="213">
        <v>1350</v>
      </c>
      <c r="I149" s="214">
        <v>2716.8</v>
      </c>
    </row>
    <row r="150" spans="1:9" x14ac:dyDescent="0.25">
      <c r="A150" s="215"/>
      <c r="B150" s="215"/>
      <c r="C150" s="215"/>
      <c r="D150" s="215"/>
      <c r="E150" s="209" t="s">
        <v>1721</v>
      </c>
      <c r="F150" s="209" t="s">
        <v>2224</v>
      </c>
      <c r="G150" s="209" t="s">
        <v>1576</v>
      </c>
      <c r="H150" s="213">
        <v>125</v>
      </c>
      <c r="I150" s="214">
        <v>4379.6400000000003</v>
      </c>
    </row>
    <row r="151" spans="1:9" x14ac:dyDescent="0.25">
      <c r="A151" s="215"/>
      <c r="B151" s="215"/>
      <c r="C151" s="215"/>
      <c r="D151" s="215"/>
      <c r="E151" s="209" t="s">
        <v>1722</v>
      </c>
      <c r="F151" s="209" t="s">
        <v>1723</v>
      </c>
      <c r="G151" s="209" t="s">
        <v>1576</v>
      </c>
      <c r="H151" s="213">
        <v>2335</v>
      </c>
      <c r="I151" s="214">
        <v>11314.379999999997</v>
      </c>
    </row>
    <row r="152" spans="1:9" x14ac:dyDescent="0.25">
      <c r="A152" s="215"/>
      <c r="B152" s="215"/>
      <c r="C152" s="215"/>
      <c r="D152" s="215"/>
      <c r="E152" s="209" t="s">
        <v>1724</v>
      </c>
      <c r="F152" s="209" t="s">
        <v>2225</v>
      </c>
      <c r="G152" s="209" t="s">
        <v>1576</v>
      </c>
      <c r="H152" s="213">
        <v>15</v>
      </c>
      <c r="I152" s="214">
        <v>9144.67</v>
      </c>
    </row>
    <row r="153" spans="1:9" x14ac:dyDescent="0.25">
      <c r="A153" s="215"/>
      <c r="B153" s="215"/>
      <c r="C153" s="215"/>
      <c r="D153" s="215"/>
      <c r="E153" s="209" t="s">
        <v>1725</v>
      </c>
      <c r="F153" s="209" t="s">
        <v>1726</v>
      </c>
      <c r="G153" s="209" t="s">
        <v>1576</v>
      </c>
      <c r="H153" s="213">
        <v>1</v>
      </c>
      <c r="I153" s="214">
        <v>22.17</v>
      </c>
    </row>
    <row r="154" spans="1:9" x14ac:dyDescent="0.25">
      <c r="A154" s="215"/>
      <c r="B154" s="215"/>
      <c r="C154" s="215"/>
      <c r="D154" s="215"/>
      <c r="E154" s="209" t="s">
        <v>1727</v>
      </c>
      <c r="F154" s="209" t="s">
        <v>1728</v>
      </c>
      <c r="G154" s="209" t="s">
        <v>1590</v>
      </c>
      <c r="H154" s="213">
        <v>540</v>
      </c>
      <c r="I154" s="214">
        <v>14061.649999999996</v>
      </c>
    </row>
    <row r="155" spans="1:9" x14ac:dyDescent="0.25">
      <c r="A155" s="215"/>
      <c r="B155" s="215"/>
      <c r="C155" s="215"/>
      <c r="D155" s="215"/>
      <c r="E155" s="209" t="s">
        <v>2226</v>
      </c>
      <c r="F155" s="209" t="s">
        <v>2227</v>
      </c>
      <c r="G155" s="209" t="s">
        <v>1576</v>
      </c>
      <c r="H155" s="213">
        <v>7</v>
      </c>
      <c r="I155" s="214">
        <v>194.58</v>
      </c>
    </row>
    <row r="156" spans="1:9" x14ac:dyDescent="0.25">
      <c r="A156" s="215"/>
      <c r="B156" s="215"/>
      <c r="C156" s="215"/>
      <c r="D156" s="215"/>
      <c r="E156" s="209" t="s">
        <v>2228</v>
      </c>
      <c r="F156" s="209" t="s">
        <v>2229</v>
      </c>
      <c r="G156" s="209" t="s">
        <v>1576</v>
      </c>
      <c r="H156" s="213">
        <v>20</v>
      </c>
      <c r="I156" s="214">
        <v>1333.4</v>
      </c>
    </row>
    <row r="157" spans="1:9" x14ac:dyDescent="0.25">
      <c r="A157" s="215"/>
      <c r="B157" s="215"/>
      <c r="C157" s="215"/>
      <c r="D157" s="215"/>
      <c r="E157" s="209" t="s">
        <v>1731</v>
      </c>
      <c r="F157" s="209" t="s">
        <v>2230</v>
      </c>
      <c r="G157" s="209" t="s">
        <v>1576</v>
      </c>
      <c r="H157" s="213">
        <v>2751</v>
      </c>
      <c r="I157" s="214">
        <v>19706.060000000001</v>
      </c>
    </row>
    <row r="158" spans="1:9" x14ac:dyDescent="0.25">
      <c r="A158" s="215"/>
      <c r="B158" s="215"/>
      <c r="C158" s="215"/>
      <c r="D158" s="215"/>
      <c r="E158" s="209" t="s">
        <v>2231</v>
      </c>
      <c r="F158" s="209" t="s">
        <v>2232</v>
      </c>
      <c r="G158" s="209" t="s">
        <v>1576</v>
      </c>
      <c r="H158" s="213">
        <v>20</v>
      </c>
      <c r="I158" s="214">
        <v>2066.6</v>
      </c>
    </row>
    <row r="159" spans="1:9" x14ac:dyDescent="0.25">
      <c r="A159" s="215"/>
      <c r="B159" s="215"/>
      <c r="C159" s="215"/>
      <c r="D159" s="215"/>
      <c r="E159" s="209" t="s">
        <v>2233</v>
      </c>
      <c r="F159" s="209" t="s">
        <v>2234</v>
      </c>
      <c r="G159" s="209" t="s">
        <v>1576</v>
      </c>
      <c r="H159" s="213">
        <v>100</v>
      </c>
      <c r="I159" s="214">
        <v>11299.6</v>
      </c>
    </row>
    <row r="160" spans="1:9" x14ac:dyDescent="0.25">
      <c r="A160" s="215"/>
      <c r="B160" s="215"/>
      <c r="C160" s="215"/>
      <c r="D160" s="215"/>
      <c r="E160" s="209" t="s">
        <v>2235</v>
      </c>
      <c r="F160" s="209" t="s">
        <v>2236</v>
      </c>
      <c r="G160" s="209" t="s">
        <v>1576</v>
      </c>
      <c r="H160" s="213">
        <v>2</v>
      </c>
      <c r="I160" s="214">
        <v>21890</v>
      </c>
    </row>
    <row r="161" spans="1:9" x14ac:dyDescent="0.25">
      <c r="A161" s="215"/>
      <c r="B161" s="215"/>
      <c r="C161" s="215"/>
      <c r="D161" s="215"/>
      <c r="E161" s="209" t="s">
        <v>2237</v>
      </c>
      <c r="F161" s="209" t="s">
        <v>2238</v>
      </c>
      <c r="G161" s="209" t="s">
        <v>1576</v>
      </c>
      <c r="H161" s="213">
        <v>4</v>
      </c>
      <c r="I161" s="214">
        <v>36000</v>
      </c>
    </row>
    <row r="162" spans="1:9" x14ac:dyDescent="0.25">
      <c r="A162" s="215"/>
      <c r="B162" s="215"/>
      <c r="C162" s="215"/>
      <c r="D162" s="215"/>
      <c r="E162" s="209" t="s">
        <v>1732</v>
      </c>
      <c r="F162" s="209" t="s">
        <v>1733</v>
      </c>
      <c r="G162" s="209" t="s">
        <v>1576</v>
      </c>
      <c r="H162" s="213">
        <v>2</v>
      </c>
      <c r="I162" s="214">
        <v>129.13</v>
      </c>
    </row>
    <row r="163" spans="1:9" x14ac:dyDescent="0.25">
      <c r="A163" s="215"/>
      <c r="B163" s="215"/>
      <c r="C163" s="215"/>
      <c r="D163" s="215"/>
      <c r="E163" s="209" t="s">
        <v>2239</v>
      </c>
      <c r="F163" s="209" t="s">
        <v>2240</v>
      </c>
      <c r="G163" s="209" t="s">
        <v>1576</v>
      </c>
      <c r="H163" s="213">
        <v>2</v>
      </c>
      <c r="I163" s="214">
        <v>9000</v>
      </c>
    </row>
    <row r="164" spans="1:9" x14ac:dyDescent="0.25">
      <c r="A164" s="215"/>
      <c r="B164" s="215"/>
      <c r="C164" s="215"/>
      <c r="D164" s="215"/>
      <c r="E164" s="209" t="s">
        <v>2241</v>
      </c>
      <c r="F164" s="209" t="s">
        <v>2242</v>
      </c>
      <c r="G164" s="209" t="s">
        <v>1576</v>
      </c>
      <c r="H164" s="213">
        <v>1</v>
      </c>
      <c r="I164" s="214">
        <v>1700</v>
      </c>
    </row>
    <row r="165" spans="1:9" x14ac:dyDescent="0.25">
      <c r="A165" s="215"/>
      <c r="B165" s="215"/>
      <c r="C165" s="215"/>
      <c r="D165" s="215"/>
      <c r="E165" s="209" t="s">
        <v>2243</v>
      </c>
      <c r="F165" s="209" t="s">
        <v>2244</v>
      </c>
      <c r="G165" s="209" t="s">
        <v>1576</v>
      </c>
      <c r="H165" s="213">
        <v>20</v>
      </c>
      <c r="I165" s="214">
        <v>923.6</v>
      </c>
    </row>
    <row r="166" spans="1:9" x14ac:dyDescent="0.25">
      <c r="A166" s="215"/>
      <c r="B166" s="215"/>
      <c r="C166" s="215"/>
      <c r="D166" s="215"/>
      <c r="E166" s="209" t="s">
        <v>1734</v>
      </c>
      <c r="F166" s="209" t="s">
        <v>2245</v>
      </c>
      <c r="G166" s="209" t="s">
        <v>1576</v>
      </c>
      <c r="H166" s="213">
        <v>3</v>
      </c>
      <c r="I166" s="214">
        <v>1363.36</v>
      </c>
    </row>
    <row r="167" spans="1:9" x14ac:dyDescent="0.25">
      <c r="A167" s="215"/>
      <c r="B167" s="215"/>
      <c r="C167" s="215"/>
      <c r="D167" s="215"/>
      <c r="E167" s="209" t="s">
        <v>1735</v>
      </c>
      <c r="F167" s="209" t="s">
        <v>2246</v>
      </c>
      <c r="G167" s="209" t="s">
        <v>1576</v>
      </c>
      <c r="H167" s="213">
        <v>2</v>
      </c>
      <c r="I167" s="214">
        <v>8622.73</v>
      </c>
    </row>
    <row r="168" spans="1:9" x14ac:dyDescent="0.25">
      <c r="A168" s="215"/>
      <c r="B168" s="215"/>
      <c r="C168" s="215"/>
      <c r="D168" s="215"/>
      <c r="E168" s="209" t="s">
        <v>2247</v>
      </c>
      <c r="F168" s="209" t="s">
        <v>2248</v>
      </c>
      <c r="G168" s="209" t="s">
        <v>1576</v>
      </c>
      <c r="H168" s="213">
        <v>1</v>
      </c>
      <c r="I168" s="214">
        <v>2611.66</v>
      </c>
    </row>
    <row r="169" spans="1:9" x14ac:dyDescent="0.25">
      <c r="A169" s="215"/>
      <c r="B169" s="215"/>
      <c r="C169" s="215"/>
      <c r="D169" s="215"/>
      <c r="E169" s="209" t="s">
        <v>2249</v>
      </c>
      <c r="F169" s="209" t="s">
        <v>2250</v>
      </c>
      <c r="G169" s="209" t="s">
        <v>1576</v>
      </c>
      <c r="H169" s="213">
        <v>7</v>
      </c>
      <c r="I169" s="214">
        <v>6556.41</v>
      </c>
    </row>
    <row r="170" spans="1:9" x14ac:dyDescent="0.25">
      <c r="A170" s="215"/>
      <c r="B170" s="215"/>
      <c r="C170" s="215"/>
      <c r="D170" s="215"/>
      <c r="E170" s="209" t="s">
        <v>2251</v>
      </c>
      <c r="F170" s="209" t="s">
        <v>2252</v>
      </c>
      <c r="G170" s="209" t="s">
        <v>1576</v>
      </c>
      <c r="H170" s="213">
        <v>10</v>
      </c>
      <c r="I170" s="214">
        <v>11341.51</v>
      </c>
    </row>
    <row r="171" spans="1:9" x14ac:dyDescent="0.25">
      <c r="A171" s="215"/>
      <c r="B171" s="215"/>
      <c r="C171" s="215"/>
      <c r="D171" s="215"/>
      <c r="E171" s="209" t="s">
        <v>2253</v>
      </c>
      <c r="F171" s="209" t="s">
        <v>2254</v>
      </c>
      <c r="G171" s="209" t="s">
        <v>1576</v>
      </c>
      <c r="H171" s="213">
        <v>9</v>
      </c>
      <c r="I171" s="214">
        <v>11241.439999999999</v>
      </c>
    </row>
    <row r="172" spans="1:9" x14ac:dyDescent="0.25">
      <c r="A172" s="215"/>
      <c r="B172" s="215"/>
      <c r="C172" s="215"/>
      <c r="D172" s="215"/>
      <c r="E172" s="209" t="s">
        <v>2255</v>
      </c>
      <c r="F172" s="209" t="s">
        <v>2256</v>
      </c>
      <c r="G172" s="209" t="s">
        <v>1576</v>
      </c>
      <c r="H172" s="213">
        <v>1</v>
      </c>
      <c r="I172" s="214">
        <v>14990</v>
      </c>
    </row>
    <row r="173" spans="1:9" x14ac:dyDescent="0.25">
      <c r="A173" s="215"/>
      <c r="B173" s="215"/>
      <c r="C173" s="215"/>
      <c r="D173" s="215"/>
      <c r="E173" s="209" t="s">
        <v>2257</v>
      </c>
      <c r="F173" s="209" t="s">
        <v>2258</v>
      </c>
      <c r="G173" s="209" t="s">
        <v>1576</v>
      </c>
      <c r="H173" s="213">
        <v>1</v>
      </c>
      <c r="I173" s="214">
        <v>39.04</v>
      </c>
    </row>
    <row r="174" spans="1:9" x14ac:dyDescent="0.25">
      <c r="A174" s="215"/>
      <c r="B174" s="215"/>
      <c r="C174" s="215"/>
      <c r="D174" s="215"/>
      <c r="E174" s="209" t="s">
        <v>2259</v>
      </c>
      <c r="F174" s="209" t="s">
        <v>2260</v>
      </c>
      <c r="G174" s="209" t="s">
        <v>1576</v>
      </c>
      <c r="H174" s="213">
        <v>1</v>
      </c>
      <c r="I174" s="214">
        <v>221.46</v>
      </c>
    </row>
    <row r="175" spans="1:9" x14ac:dyDescent="0.25">
      <c r="A175" s="215"/>
      <c r="B175" s="215"/>
      <c r="C175" s="215"/>
      <c r="D175" s="215"/>
      <c r="E175" s="209" t="s">
        <v>2261</v>
      </c>
      <c r="F175" s="209" t="s">
        <v>2262</v>
      </c>
      <c r="G175" s="209" t="s">
        <v>1576</v>
      </c>
      <c r="H175" s="213">
        <v>5</v>
      </c>
      <c r="I175" s="214">
        <v>370</v>
      </c>
    </row>
    <row r="176" spans="1:9" x14ac:dyDescent="0.25">
      <c r="A176" s="215"/>
      <c r="B176" s="215"/>
      <c r="C176" s="215"/>
      <c r="D176" s="215"/>
      <c r="E176" s="209" t="s">
        <v>2263</v>
      </c>
      <c r="F176" s="209" t="s">
        <v>2264</v>
      </c>
      <c r="G176" s="209" t="s">
        <v>1576</v>
      </c>
      <c r="H176" s="213">
        <v>5</v>
      </c>
      <c r="I176" s="214">
        <v>490</v>
      </c>
    </row>
    <row r="177" spans="1:9" x14ac:dyDescent="0.25">
      <c r="A177" s="215"/>
      <c r="B177" s="215"/>
      <c r="C177" s="215"/>
      <c r="D177" s="215"/>
      <c r="E177" s="209" t="s">
        <v>2265</v>
      </c>
      <c r="F177" s="209" t="s">
        <v>2266</v>
      </c>
      <c r="G177" s="209" t="s">
        <v>1576</v>
      </c>
      <c r="H177" s="213">
        <v>5</v>
      </c>
      <c r="I177" s="214">
        <v>272.5</v>
      </c>
    </row>
    <row r="178" spans="1:9" x14ac:dyDescent="0.25">
      <c r="A178" s="215"/>
      <c r="B178" s="215"/>
      <c r="C178" s="215"/>
      <c r="D178" s="215"/>
      <c r="E178" s="209" t="s">
        <v>2267</v>
      </c>
      <c r="F178" s="209" t="s">
        <v>2268</v>
      </c>
      <c r="G178" s="209" t="s">
        <v>1576</v>
      </c>
      <c r="H178" s="213">
        <v>20</v>
      </c>
      <c r="I178" s="214">
        <v>1040</v>
      </c>
    </row>
    <row r="179" spans="1:9" x14ac:dyDescent="0.25">
      <c r="A179" s="209" t="s">
        <v>1736</v>
      </c>
      <c r="B179" s="210"/>
      <c r="C179" s="210"/>
      <c r="D179" s="210"/>
      <c r="E179" s="210"/>
      <c r="F179" s="210"/>
      <c r="G179" s="210"/>
      <c r="H179" s="213">
        <v>25831.5</v>
      </c>
      <c r="I179" s="214">
        <v>3455461.4400000004</v>
      </c>
    </row>
    <row r="180" spans="1:9" x14ac:dyDescent="0.25">
      <c r="A180" s="209" t="s">
        <v>1737</v>
      </c>
      <c r="B180" s="209" t="s">
        <v>1738</v>
      </c>
      <c r="C180" s="209" t="s">
        <v>1577</v>
      </c>
      <c r="D180" s="209" t="s">
        <v>1578</v>
      </c>
      <c r="E180" s="209" t="s">
        <v>1739</v>
      </c>
      <c r="F180" s="209" t="s">
        <v>2269</v>
      </c>
      <c r="G180" s="209" t="s">
        <v>1576</v>
      </c>
      <c r="H180" s="213">
        <v>2</v>
      </c>
      <c r="I180" s="214">
        <v>16.350000000000001</v>
      </c>
    </row>
    <row r="181" spans="1:9" x14ac:dyDescent="0.25">
      <c r="A181" s="215"/>
      <c r="B181" s="215"/>
      <c r="C181" s="215"/>
      <c r="D181" s="215"/>
      <c r="E181" s="209" t="s">
        <v>1740</v>
      </c>
      <c r="F181" s="209" t="s">
        <v>2270</v>
      </c>
      <c r="G181" s="209" t="s">
        <v>1576</v>
      </c>
      <c r="H181" s="213">
        <v>25</v>
      </c>
      <c r="I181" s="214">
        <v>1358.93</v>
      </c>
    </row>
    <row r="182" spans="1:9" x14ac:dyDescent="0.25">
      <c r="A182" s="215"/>
      <c r="B182" s="215"/>
      <c r="C182" s="215"/>
      <c r="D182" s="215"/>
      <c r="E182" s="209" t="s">
        <v>1741</v>
      </c>
      <c r="F182" s="209" t="s">
        <v>2271</v>
      </c>
      <c r="G182" s="209" t="s">
        <v>1742</v>
      </c>
      <c r="H182" s="213">
        <v>27</v>
      </c>
      <c r="I182" s="214">
        <v>192.84</v>
      </c>
    </row>
    <row r="183" spans="1:9" x14ac:dyDescent="0.25">
      <c r="A183" s="215"/>
      <c r="B183" s="215"/>
      <c r="C183" s="215"/>
      <c r="D183" s="215"/>
      <c r="E183" s="209" t="s">
        <v>1743</v>
      </c>
      <c r="F183" s="209" t="s">
        <v>2272</v>
      </c>
      <c r="G183" s="209" t="s">
        <v>1742</v>
      </c>
      <c r="H183" s="213">
        <v>27</v>
      </c>
      <c r="I183" s="214">
        <v>236.63</v>
      </c>
    </row>
    <row r="184" spans="1:9" x14ac:dyDescent="0.25">
      <c r="A184" s="215"/>
      <c r="B184" s="215"/>
      <c r="C184" s="215"/>
      <c r="D184" s="215"/>
      <c r="E184" s="209" t="s">
        <v>2273</v>
      </c>
      <c r="F184" s="209" t="s">
        <v>2274</v>
      </c>
      <c r="G184" s="209" t="s">
        <v>1590</v>
      </c>
      <c r="H184" s="213">
        <v>150</v>
      </c>
      <c r="I184" s="214">
        <v>2172.86</v>
      </c>
    </row>
    <row r="185" spans="1:9" x14ac:dyDescent="0.25">
      <c r="A185" s="215"/>
      <c r="B185" s="215"/>
      <c r="C185" s="215"/>
      <c r="D185" s="215"/>
      <c r="E185" s="209" t="s">
        <v>1893</v>
      </c>
      <c r="F185" s="209" t="s">
        <v>2275</v>
      </c>
      <c r="G185" s="209" t="s">
        <v>1590</v>
      </c>
      <c r="H185" s="213">
        <v>50</v>
      </c>
      <c r="I185" s="214">
        <v>1388.23</v>
      </c>
    </row>
    <row r="186" spans="1:9" x14ac:dyDescent="0.25">
      <c r="A186" s="215"/>
      <c r="B186" s="215"/>
      <c r="C186" s="215"/>
      <c r="D186" s="215"/>
      <c r="E186" s="209" t="s">
        <v>1744</v>
      </c>
      <c r="F186" s="209" t="s">
        <v>1745</v>
      </c>
      <c r="G186" s="209" t="s">
        <v>1576</v>
      </c>
      <c r="H186" s="213">
        <v>1</v>
      </c>
      <c r="I186" s="214">
        <v>6822.7</v>
      </c>
    </row>
    <row r="187" spans="1:9" x14ac:dyDescent="0.25">
      <c r="A187" s="215"/>
      <c r="B187" s="215"/>
      <c r="C187" s="215"/>
      <c r="D187" s="215"/>
      <c r="E187" s="209" t="s">
        <v>2276</v>
      </c>
      <c r="F187" s="209" t="s">
        <v>2277</v>
      </c>
      <c r="G187" s="209" t="s">
        <v>1590</v>
      </c>
      <c r="H187" s="213">
        <v>300</v>
      </c>
      <c r="I187" s="214">
        <v>1488</v>
      </c>
    </row>
    <row r="188" spans="1:9" x14ac:dyDescent="0.25">
      <c r="A188" s="215"/>
      <c r="B188" s="215"/>
      <c r="C188" s="215"/>
      <c r="D188" s="215"/>
      <c r="E188" s="209" t="s">
        <v>1746</v>
      </c>
      <c r="F188" s="209" t="s">
        <v>2278</v>
      </c>
      <c r="G188" s="209" t="s">
        <v>1576</v>
      </c>
      <c r="H188" s="213">
        <v>6</v>
      </c>
      <c r="I188" s="214">
        <v>41.85</v>
      </c>
    </row>
    <row r="189" spans="1:9" x14ac:dyDescent="0.25">
      <c r="A189" s="215"/>
      <c r="B189" s="215"/>
      <c r="C189" s="215"/>
      <c r="D189" s="215"/>
      <c r="E189" s="209" t="s">
        <v>1747</v>
      </c>
      <c r="F189" s="209" t="s">
        <v>2279</v>
      </c>
      <c r="G189" s="209" t="s">
        <v>1576</v>
      </c>
      <c r="H189" s="213">
        <v>2</v>
      </c>
      <c r="I189" s="214">
        <v>13440</v>
      </c>
    </row>
    <row r="190" spans="1:9" x14ac:dyDescent="0.25">
      <c r="A190" s="215"/>
      <c r="B190" s="215"/>
      <c r="C190" s="215"/>
      <c r="D190" s="215"/>
      <c r="E190" s="209" t="s">
        <v>2280</v>
      </c>
      <c r="F190" s="209" t="s">
        <v>2281</v>
      </c>
      <c r="G190" s="209" t="s">
        <v>1800</v>
      </c>
      <c r="H190" s="213">
        <v>3</v>
      </c>
      <c r="I190" s="214">
        <v>255.92</v>
      </c>
    </row>
    <row r="191" spans="1:9" x14ac:dyDescent="0.25">
      <c r="A191" s="215"/>
      <c r="B191" s="215"/>
      <c r="C191" s="215"/>
      <c r="D191" s="215"/>
      <c r="E191" s="209" t="s">
        <v>1748</v>
      </c>
      <c r="F191" s="209" t="s">
        <v>1749</v>
      </c>
      <c r="G191" s="209" t="s">
        <v>1576</v>
      </c>
      <c r="H191" s="213">
        <v>2</v>
      </c>
      <c r="I191" s="214">
        <v>15170.150000000001</v>
      </c>
    </row>
    <row r="192" spans="1:9" x14ac:dyDescent="0.25">
      <c r="A192" s="215"/>
      <c r="B192" s="215"/>
      <c r="C192" s="215"/>
      <c r="D192" s="215"/>
      <c r="E192" s="209" t="s">
        <v>1929</v>
      </c>
      <c r="F192" s="209" t="s">
        <v>2282</v>
      </c>
      <c r="G192" s="209" t="s">
        <v>1590</v>
      </c>
      <c r="H192" s="213">
        <v>300</v>
      </c>
      <c r="I192" s="214">
        <v>2800.3199999999997</v>
      </c>
    </row>
    <row r="193" spans="1:9" x14ac:dyDescent="0.25">
      <c r="A193" s="215"/>
      <c r="B193" s="215"/>
      <c r="C193" s="215"/>
      <c r="D193" s="215"/>
      <c r="E193" s="209" t="s">
        <v>1750</v>
      </c>
      <c r="F193" s="209" t="s">
        <v>1751</v>
      </c>
      <c r="G193" s="209" t="s">
        <v>1576</v>
      </c>
      <c r="H193" s="213">
        <v>1</v>
      </c>
      <c r="I193" s="214">
        <v>7.13</v>
      </c>
    </row>
    <row r="194" spans="1:9" x14ac:dyDescent="0.25">
      <c r="A194" s="215"/>
      <c r="B194" s="215"/>
      <c r="C194" s="215"/>
      <c r="D194" s="215"/>
      <c r="E194" s="209" t="s">
        <v>1901</v>
      </c>
      <c r="F194" s="209" t="s">
        <v>2283</v>
      </c>
      <c r="G194" s="209" t="s">
        <v>1590</v>
      </c>
      <c r="H194" s="213">
        <v>115</v>
      </c>
      <c r="I194" s="214">
        <v>4661.87</v>
      </c>
    </row>
    <row r="195" spans="1:9" x14ac:dyDescent="0.25">
      <c r="A195" s="215"/>
      <c r="B195" s="215"/>
      <c r="C195" s="215"/>
      <c r="D195" s="215"/>
      <c r="E195" s="209" t="s">
        <v>1752</v>
      </c>
      <c r="F195" s="209" t="s">
        <v>2284</v>
      </c>
      <c r="G195" s="209" t="s">
        <v>1576</v>
      </c>
      <c r="H195" s="213">
        <v>2</v>
      </c>
      <c r="I195" s="214">
        <v>10</v>
      </c>
    </row>
    <row r="196" spans="1:9" x14ac:dyDescent="0.25">
      <c r="A196" s="215"/>
      <c r="B196" s="215"/>
      <c r="C196" s="215"/>
      <c r="D196" s="215"/>
      <c r="E196" s="209" t="s">
        <v>1753</v>
      </c>
      <c r="F196" s="209" t="s">
        <v>1754</v>
      </c>
      <c r="G196" s="209" t="s">
        <v>1576</v>
      </c>
      <c r="H196" s="213">
        <v>335</v>
      </c>
      <c r="I196" s="214">
        <v>714.99</v>
      </c>
    </row>
    <row r="197" spans="1:9" x14ac:dyDescent="0.25">
      <c r="A197" s="215"/>
      <c r="B197" s="215"/>
      <c r="C197" s="215"/>
      <c r="D197" s="215"/>
      <c r="E197" s="209" t="s">
        <v>1755</v>
      </c>
      <c r="F197" s="209" t="s">
        <v>1756</v>
      </c>
      <c r="G197" s="209" t="s">
        <v>1576</v>
      </c>
      <c r="H197" s="213">
        <v>15</v>
      </c>
      <c r="I197" s="214">
        <v>271.17999999999995</v>
      </c>
    </row>
    <row r="198" spans="1:9" x14ac:dyDescent="0.25">
      <c r="A198" s="215"/>
      <c r="B198" s="215"/>
      <c r="C198" s="215"/>
      <c r="D198" s="215"/>
      <c r="E198" s="209" t="s">
        <v>2285</v>
      </c>
      <c r="F198" s="209" t="s">
        <v>2286</v>
      </c>
      <c r="G198" s="209" t="s">
        <v>1576</v>
      </c>
      <c r="H198" s="213">
        <v>5</v>
      </c>
      <c r="I198" s="214">
        <v>19.600000000000001</v>
      </c>
    </row>
    <row r="199" spans="1:9" x14ac:dyDescent="0.25">
      <c r="A199" s="215"/>
      <c r="B199" s="215"/>
      <c r="C199" s="215"/>
      <c r="D199" s="215"/>
      <c r="E199" s="209" t="s">
        <v>2287</v>
      </c>
      <c r="F199" s="209" t="s">
        <v>2288</v>
      </c>
      <c r="G199" s="209" t="s">
        <v>1576</v>
      </c>
      <c r="H199" s="213">
        <v>22</v>
      </c>
      <c r="I199" s="214">
        <v>456.42</v>
      </c>
    </row>
    <row r="200" spans="1:9" x14ac:dyDescent="0.25">
      <c r="A200" s="215"/>
      <c r="B200" s="215"/>
      <c r="C200" s="215"/>
      <c r="D200" s="215"/>
      <c r="E200" s="209" t="s">
        <v>1757</v>
      </c>
      <c r="F200" s="209" t="s">
        <v>2289</v>
      </c>
      <c r="G200" s="209" t="s">
        <v>1590</v>
      </c>
      <c r="H200" s="213">
        <v>500</v>
      </c>
      <c r="I200" s="214">
        <v>4945.6000000000004</v>
      </c>
    </row>
    <row r="201" spans="1:9" x14ac:dyDescent="0.25">
      <c r="A201" s="215"/>
      <c r="B201" s="215"/>
      <c r="C201" s="215"/>
      <c r="D201" s="215"/>
      <c r="E201" s="209" t="s">
        <v>2290</v>
      </c>
      <c r="F201" s="209" t="s">
        <v>2291</v>
      </c>
      <c r="G201" s="209" t="s">
        <v>1759</v>
      </c>
      <c r="H201" s="213">
        <v>2</v>
      </c>
      <c r="I201" s="214">
        <v>843.28</v>
      </c>
    </row>
    <row r="202" spans="1:9" x14ac:dyDescent="0.25">
      <c r="A202" s="215"/>
      <c r="B202" s="215"/>
      <c r="C202" s="215"/>
      <c r="D202" s="215"/>
      <c r="E202" s="209" t="s">
        <v>1758</v>
      </c>
      <c r="F202" s="209" t="s">
        <v>2292</v>
      </c>
      <c r="G202" s="209" t="s">
        <v>1759</v>
      </c>
      <c r="H202" s="213">
        <v>301</v>
      </c>
      <c r="I202" s="214">
        <v>59018.510000000031</v>
      </c>
    </row>
    <row r="203" spans="1:9" x14ac:dyDescent="0.25">
      <c r="A203" s="215"/>
      <c r="B203" s="215"/>
      <c r="C203" s="215"/>
      <c r="D203" s="215"/>
      <c r="E203" s="209" t="s">
        <v>2293</v>
      </c>
      <c r="F203" s="209" t="s">
        <v>2294</v>
      </c>
      <c r="G203" s="209" t="s">
        <v>1576</v>
      </c>
      <c r="H203" s="213">
        <v>31</v>
      </c>
      <c r="I203" s="214">
        <v>315.65999999999997</v>
      </c>
    </row>
    <row r="204" spans="1:9" x14ac:dyDescent="0.25">
      <c r="A204" s="215"/>
      <c r="B204" s="215"/>
      <c r="C204" s="215"/>
      <c r="D204" s="215"/>
      <c r="E204" s="209" t="s">
        <v>1762</v>
      </c>
      <c r="F204" s="209" t="s">
        <v>1763</v>
      </c>
      <c r="G204" s="209" t="s">
        <v>1576</v>
      </c>
      <c r="H204" s="213">
        <v>50</v>
      </c>
      <c r="I204" s="214">
        <v>87.11999999999999</v>
      </c>
    </row>
    <row r="205" spans="1:9" x14ac:dyDescent="0.25">
      <c r="A205" s="215"/>
      <c r="B205" s="215"/>
      <c r="C205" s="215"/>
      <c r="D205" s="215"/>
      <c r="E205" s="209" t="s">
        <v>2295</v>
      </c>
      <c r="F205" s="209" t="s">
        <v>2296</v>
      </c>
      <c r="G205" s="209" t="s">
        <v>1576</v>
      </c>
      <c r="H205" s="213">
        <v>2</v>
      </c>
      <c r="I205" s="214">
        <v>3052</v>
      </c>
    </row>
    <row r="206" spans="1:9" x14ac:dyDescent="0.25">
      <c r="A206" s="215"/>
      <c r="B206" s="215"/>
      <c r="C206" s="215"/>
      <c r="D206" s="215"/>
      <c r="E206" s="209" t="s">
        <v>1764</v>
      </c>
      <c r="F206" s="209" t="s">
        <v>2297</v>
      </c>
      <c r="G206" s="209" t="s">
        <v>1576</v>
      </c>
      <c r="H206" s="213">
        <v>21</v>
      </c>
      <c r="I206" s="214">
        <v>213.38000000000005</v>
      </c>
    </row>
    <row r="207" spans="1:9" x14ac:dyDescent="0.25">
      <c r="A207" s="215"/>
      <c r="B207" s="215"/>
      <c r="C207" s="215"/>
      <c r="D207" s="215"/>
      <c r="E207" s="209" t="s">
        <v>1765</v>
      </c>
      <c r="F207" s="209" t="s">
        <v>2298</v>
      </c>
      <c r="G207" s="209" t="s">
        <v>1576</v>
      </c>
      <c r="H207" s="213">
        <v>15</v>
      </c>
      <c r="I207" s="214">
        <v>703.22</v>
      </c>
    </row>
    <row r="208" spans="1:9" x14ac:dyDescent="0.25">
      <c r="A208" s="215"/>
      <c r="B208" s="215"/>
      <c r="C208" s="215"/>
      <c r="D208" s="215"/>
      <c r="E208" s="209" t="s">
        <v>1766</v>
      </c>
      <c r="F208" s="209" t="s">
        <v>2299</v>
      </c>
      <c r="G208" s="209" t="s">
        <v>1576</v>
      </c>
      <c r="H208" s="213">
        <v>6</v>
      </c>
      <c r="I208" s="214">
        <v>254.15</v>
      </c>
    </row>
    <row r="209" spans="1:9" x14ac:dyDescent="0.25">
      <c r="A209" s="215"/>
      <c r="B209" s="215"/>
      <c r="C209" s="215"/>
      <c r="D209" s="215"/>
      <c r="E209" s="209" t="s">
        <v>1767</v>
      </c>
      <c r="F209" s="209" t="s">
        <v>1768</v>
      </c>
      <c r="G209" s="209" t="s">
        <v>1576</v>
      </c>
      <c r="H209" s="213">
        <v>62</v>
      </c>
      <c r="I209" s="214">
        <v>802.03</v>
      </c>
    </row>
    <row r="210" spans="1:9" x14ac:dyDescent="0.25">
      <c r="A210" s="215"/>
      <c r="B210" s="215"/>
      <c r="C210" s="215"/>
      <c r="D210" s="215"/>
      <c r="E210" s="209" t="s">
        <v>1769</v>
      </c>
      <c r="F210" s="209" t="s">
        <v>2300</v>
      </c>
      <c r="G210" s="209" t="s">
        <v>1576</v>
      </c>
      <c r="H210" s="213">
        <v>43</v>
      </c>
      <c r="I210" s="214">
        <v>268.07</v>
      </c>
    </row>
    <row r="211" spans="1:9" x14ac:dyDescent="0.25">
      <c r="A211" s="215"/>
      <c r="B211" s="215"/>
      <c r="C211" s="215"/>
      <c r="D211" s="215"/>
      <c r="E211" s="209" t="s">
        <v>1770</v>
      </c>
      <c r="F211" s="209" t="s">
        <v>2301</v>
      </c>
      <c r="G211" s="209" t="s">
        <v>1576</v>
      </c>
      <c r="H211" s="213">
        <v>1</v>
      </c>
      <c r="I211" s="214">
        <v>498.05</v>
      </c>
    </row>
    <row r="212" spans="1:9" x14ac:dyDescent="0.25">
      <c r="A212" s="215"/>
      <c r="B212" s="215"/>
      <c r="C212" s="215"/>
      <c r="D212" s="215"/>
      <c r="E212" s="209" t="s">
        <v>2302</v>
      </c>
      <c r="F212" s="209" t="s">
        <v>2303</v>
      </c>
      <c r="G212" s="209" t="s">
        <v>1576</v>
      </c>
      <c r="H212" s="213">
        <v>35</v>
      </c>
      <c r="I212" s="214">
        <v>1668.26</v>
      </c>
    </row>
    <row r="213" spans="1:9" x14ac:dyDescent="0.25">
      <c r="A213" s="215"/>
      <c r="B213" s="215"/>
      <c r="C213" s="215"/>
      <c r="D213" s="215"/>
      <c r="E213" s="209" t="s">
        <v>2304</v>
      </c>
      <c r="F213" s="209" t="s">
        <v>2305</v>
      </c>
      <c r="G213" s="209" t="s">
        <v>1576</v>
      </c>
      <c r="H213" s="213">
        <v>10</v>
      </c>
      <c r="I213" s="214">
        <v>69.83</v>
      </c>
    </row>
    <row r="214" spans="1:9" x14ac:dyDescent="0.25">
      <c r="A214" s="215"/>
      <c r="B214" s="215"/>
      <c r="C214" s="215"/>
      <c r="D214" s="215"/>
      <c r="E214" s="209" t="s">
        <v>2306</v>
      </c>
      <c r="F214" s="209" t="s">
        <v>2307</v>
      </c>
      <c r="G214" s="209" t="s">
        <v>1576</v>
      </c>
      <c r="H214" s="213">
        <v>6</v>
      </c>
      <c r="I214" s="214">
        <v>2674.92</v>
      </c>
    </row>
    <row r="215" spans="1:9" x14ac:dyDescent="0.25">
      <c r="A215" s="215"/>
      <c r="B215" s="215"/>
      <c r="C215" s="215"/>
      <c r="D215" s="215"/>
      <c r="E215" s="209" t="s">
        <v>1771</v>
      </c>
      <c r="F215" s="209" t="s">
        <v>1772</v>
      </c>
      <c r="G215" s="209" t="s">
        <v>1576</v>
      </c>
      <c r="H215" s="213">
        <v>15</v>
      </c>
      <c r="I215" s="214">
        <v>103.6</v>
      </c>
    </row>
    <row r="216" spans="1:9" x14ac:dyDescent="0.25">
      <c r="A216" s="215"/>
      <c r="B216" s="215"/>
      <c r="C216" s="215"/>
      <c r="D216" s="215"/>
      <c r="E216" s="209" t="s">
        <v>1773</v>
      </c>
      <c r="F216" s="209" t="s">
        <v>1774</v>
      </c>
      <c r="G216" s="209" t="s">
        <v>1576</v>
      </c>
      <c r="H216" s="213">
        <v>20</v>
      </c>
      <c r="I216" s="214">
        <v>1228.4100000000001</v>
      </c>
    </row>
    <row r="217" spans="1:9" x14ac:dyDescent="0.25">
      <c r="A217" s="215"/>
      <c r="B217" s="215"/>
      <c r="C217" s="215"/>
      <c r="D217" s="215"/>
      <c r="E217" s="209" t="s">
        <v>2308</v>
      </c>
      <c r="F217" s="209" t="s">
        <v>2309</v>
      </c>
      <c r="G217" s="209" t="s">
        <v>1576</v>
      </c>
      <c r="H217" s="213">
        <v>10</v>
      </c>
      <c r="I217" s="214">
        <v>188.5</v>
      </c>
    </row>
    <row r="218" spans="1:9" x14ac:dyDescent="0.25">
      <c r="A218" s="215"/>
      <c r="B218" s="215"/>
      <c r="C218" s="215"/>
      <c r="D218" s="215"/>
      <c r="E218" s="209" t="s">
        <v>1775</v>
      </c>
      <c r="F218" s="209" t="s">
        <v>2310</v>
      </c>
      <c r="G218" s="209" t="s">
        <v>1576</v>
      </c>
      <c r="H218" s="213">
        <v>16</v>
      </c>
      <c r="I218" s="214">
        <v>407.61</v>
      </c>
    </row>
    <row r="219" spans="1:9" x14ac:dyDescent="0.25">
      <c r="A219" s="215"/>
      <c r="B219" s="215"/>
      <c r="C219" s="215"/>
      <c r="D219" s="215"/>
      <c r="E219" s="209" t="s">
        <v>2311</v>
      </c>
      <c r="F219" s="209" t="s">
        <v>2312</v>
      </c>
      <c r="G219" s="209" t="s">
        <v>1576</v>
      </c>
      <c r="H219" s="213">
        <v>23</v>
      </c>
      <c r="I219" s="214">
        <v>1254.9000000000001</v>
      </c>
    </row>
    <row r="220" spans="1:9" x14ac:dyDescent="0.25">
      <c r="A220" s="215"/>
      <c r="B220" s="215"/>
      <c r="C220" s="215"/>
      <c r="D220" s="215"/>
      <c r="E220" s="209" t="s">
        <v>2313</v>
      </c>
      <c r="F220" s="209" t="s">
        <v>2314</v>
      </c>
      <c r="G220" s="209" t="s">
        <v>1590</v>
      </c>
      <c r="H220" s="213">
        <v>27</v>
      </c>
      <c r="I220" s="214">
        <v>1568.39</v>
      </c>
    </row>
    <row r="221" spans="1:9" x14ac:dyDescent="0.25">
      <c r="A221" s="215"/>
      <c r="B221" s="215"/>
      <c r="C221" s="215"/>
      <c r="D221" s="215"/>
      <c r="E221" s="209" t="s">
        <v>1776</v>
      </c>
      <c r="F221" s="209" t="s">
        <v>2315</v>
      </c>
      <c r="G221" s="209" t="s">
        <v>1576</v>
      </c>
      <c r="H221" s="213">
        <v>23</v>
      </c>
      <c r="I221" s="214">
        <v>94.32</v>
      </c>
    </row>
    <row r="222" spans="1:9" x14ac:dyDescent="0.25">
      <c r="A222" s="215"/>
      <c r="B222" s="215"/>
      <c r="C222" s="215"/>
      <c r="D222" s="215"/>
      <c r="E222" s="209" t="s">
        <v>1777</v>
      </c>
      <c r="F222" s="209" t="s">
        <v>2316</v>
      </c>
      <c r="G222" s="209" t="s">
        <v>1576</v>
      </c>
      <c r="H222" s="213">
        <v>30</v>
      </c>
      <c r="I222" s="214">
        <v>108.87</v>
      </c>
    </row>
    <row r="223" spans="1:9" x14ac:dyDescent="0.25">
      <c r="A223" s="215"/>
      <c r="B223" s="215"/>
      <c r="C223" s="215"/>
      <c r="D223" s="215"/>
      <c r="E223" s="209" t="s">
        <v>1778</v>
      </c>
      <c r="F223" s="209" t="s">
        <v>2317</v>
      </c>
      <c r="G223" s="209" t="s">
        <v>1576</v>
      </c>
      <c r="H223" s="213">
        <v>62</v>
      </c>
      <c r="I223" s="214">
        <v>212.5</v>
      </c>
    </row>
    <row r="224" spans="1:9" x14ac:dyDescent="0.25">
      <c r="A224" s="215"/>
      <c r="B224" s="215"/>
      <c r="C224" s="215"/>
      <c r="D224" s="215"/>
      <c r="E224" s="209" t="s">
        <v>1779</v>
      </c>
      <c r="F224" s="209" t="s">
        <v>2318</v>
      </c>
      <c r="G224" s="209" t="s">
        <v>1576</v>
      </c>
      <c r="H224" s="213">
        <v>29</v>
      </c>
      <c r="I224" s="214">
        <v>772.24</v>
      </c>
    </row>
    <row r="225" spans="1:9" x14ac:dyDescent="0.25">
      <c r="A225" s="215"/>
      <c r="B225" s="215"/>
      <c r="C225" s="215"/>
      <c r="D225" s="215"/>
      <c r="E225" s="209" t="s">
        <v>1780</v>
      </c>
      <c r="F225" s="209" t="s">
        <v>2319</v>
      </c>
      <c r="G225" s="209" t="s">
        <v>1576</v>
      </c>
      <c r="H225" s="213">
        <v>2</v>
      </c>
      <c r="I225" s="214">
        <v>70.05</v>
      </c>
    </row>
    <row r="226" spans="1:9" x14ac:dyDescent="0.25">
      <c r="A226" s="215"/>
      <c r="B226" s="215"/>
      <c r="C226" s="215"/>
      <c r="D226" s="215"/>
      <c r="E226" s="209" t="s">
        <v>1781</v>
      </c>
      <c r="F226" s="209" t="s">
        <v>1782</v>
      </c>
      <c r="G226" s="209" t="s">
        <v>1576</v>
      </c>
      <c r="H226" s="213">
        <v>1</v>
      </c>
      <c r="I226" s="214">
        <v>4210.3900000000003</v>
      </c>
    </row>
    <row r="227" spans="1:9" x14ac:dyDescent="0.25">
      <c r="A227" s="215"/>
      <c r="B227" s="215"/>
      <c r="C227" s="215"/>
      <c r="D227" s="215"/>
      <c r="E227" s="209" t="s">
        <v>1783</v>
      </c>
      <c r="F227" s="209" t="s">
        <v>2320</v>
      </c>
      <c r="G227" s="209" t="s">
        <v>1718</v>
      </c>
      <c r="H227" s="213">
        <v>4</v>
      </c>
      <c r="I227" s="214">
        <v>4078.25</v>
      </c>
    </row>
    <row r="228" spans="1:9" x14ac:dyDescent="0.25">
      <c r="A228" s="215"/>
      <c r="B228" s="215"/>
      <c r="C228" s="215"/>
      <c r="D228" s="215"/>
      <c r="E228" s="209" t="s">
        <v>1784</v>
      </c>
      <c r="F228" s="209" t="s">
        <v>2083</v>
      </c>
      <c r="G228" s="209" t="s">
        <v>1576</v>
      </c>
      <c r="H228" s="213">
        <v>4</v>
      </c>
      <c r="I228" s="214">
        <v>17916.68</v>
      </c>
    </row>
    <row r="229" spans="1:9" x14ac:dyDescent="0.25">
      <c r="A229" s="215"/>
      <c r="B229" s="215"/>
      <c r="C229" s="215"/>
      <c r="D229" s="215"/>
      <c r="E229" s="209" t="s">
        <v>2321</v>
      </c>
      <c r="F229" s="209" t="s">
        <v>2322</v>
      </c>
      <c r="G229" s="209" t="s">
        <v>1576</v>
      </c>
      <c r="H229" s="213">
        <v>3</v>
      </c>
      <c r="I229" s="214">
        <v>1011.74</v>
      </c>
    </row>
    <row r="230" spans="1:9" x14ac:dyDescent="0.25">
      <c r="A230" s="215"/>
      <c r="B230" s="215"/>
      <c r="C230" s="215"/>
      <c r="D230" s="215"/>
      <c r="E230" s="209" t="s">
        <v>2323</v>
      </c>
      <c r="F230" s="209" t="s">
        <v>2324</v>
      </c>
      <c r="G230" s="209" t="s">
        <v>1576</v>
      </c>
      <c r="H230" s="213">
        <v>3</v>
      </c>
      <c r="I230" s="214">
        <v>80.739999999999995</v>
      </c>
    </row>
    <row r="231" spans="1:9" x14ac:dyDescent="0.25">
      <c r="A231" s="215"/>
      <c r="B231" s="215"/>
      <c r="C231" s="215"/>
      <c r="D231" s="215"/>
      <c r="E231" s="209" t="s">
        <v>2325</v>
      </c>
      <c r="F231" s="209" t="s">
        <v>2326</v>
      </c>
      <c r="G231" s="209" t="s">
        <v>1759</v>
      </c>
      <c r="H231" s="213">
        <v>1</v>
      </c>
      <c r="I231" s="214">
        <v>1397.99</v>
      </c>
    </row>
    <row r="232" spans="1:9" x14ac:dyDescent="0.25">
      <c r="A232" s="215"/>
      <c r="B232" s="215"/>
      <c r="C232" s="215"/>
      <c r="D232" s="215"/>
      <c r="E232" s="209" t="s">
        <v>2327</v>
      </c>
      <c r="F232" s="209" t="s">
        <v>2328</v>
      </c>
      <c r="G232" s="209" t="s">
        <v>1800</v>
      </c>
      <c r="H232" s="213">
        <v>2</v>
      </c>
      <c r="I232" s="214">
        <v>1972.4</v>
      </c>
    </row>
    <row r="233" spans="1:9" x14ac:dyDescent="0.25">
      <c r="A233" s="215"/>
      <c r="B233" s="215"/>
      <c r="C233" s="215"/>
      <c r="D233" s="215"/>
      <c r="E233" s="209" t="s">
        <v>1785</v>
      </c>
      <c r="F233" s="209" t="s">
        <v>2329</v>
      </c>
      <c r="G233" s="209" t="s">
        <v>1742</v>
      </c>
      <c r="H233" s="213">
        <v>1</v>
      </c>
      <c r="I233" s="214">
        <v>15</v>
      </c>
    </row>
    <row r="234" spans="1:9" x14ac:dyDescent="0.25">
      <c r="A234" s="215"/>
      <c r="B234" s="215"/>
      <c r="C234" s="215"/>
      <c r="D234" s="215"/>
      <c r="E234" s="209" t="s">
        <v>2330</v>
      </c>
      <c r="F234" s="209" t="s">
        <v>2331</v>
      </c>
      <c r="G234" s="209" t="s">
        <v>1576</v>
      </c>
      <c r="H234" s="213">
        <v>8</v>
      </c>
      <c r="I234" s="214">
        <v>600</v>
      </c>
    </row>
    <row r="235" spans="1:9" x14ac:dyDescent="0.25">
      <c r="A235" s="215"/>
      <c r="B235" s="215"/>
      <c r="C235" s="215"/>
      <c r="D235" s="215"/>
      <c r="E235" s="209" t="s">
        <v>1786</v>
      </c>
      <c r="F235" s="209" t="s">
        <v>2332</v>
      </c>
      <c r="G235" s="209" t="s">
        <v>1576</v>
      </c>
      <c r="H235" s="213">
        <v>2</v>
      </c>
      <c r="I235" s="214">
        <v>3935.2700000000004</v>
      </c>
    </row>
    <row r="236" spans="1:9" x14ac:dyDescent="0.25">
      <c r="A236" s="215"/>
      <c r="B236" s="215"/>
      <c r="C236" s="215"/>
      <c r="D236" s="215"/>
      <c r="E236" s="209" t="s">
        <v>2333</v>
      </c>
      <c r="F236" s="209" t="s">
        <v>2334</v>
      </c>
      <c r="G236" s="209" t="s">
        <v>1576</v>
      </c>
      <c r="H236" s="213">
        <v>2</v>
      </c>
      <c r="I236" s="214">
        <v>3808.24</v>
      </c>
    </row>
    <row r="237" spans="1:9" x14ac:dyDescent="0.25">
      <c r="A237" s="215"/>
      <c r="B237" s="215"/>
      <c r="C237" s="215"/>
      <c r="D237" s="215"/>
      <c r="E237" s="209" t="s">
        <v>1787</v>
      </c>
      <c r="F237" s="209" t="s">
        <v>2335</v>
      </c>
      <c r="G237" s="209" t="s">
        <v>1576</v>
      </c>
      <c r="H237" s="213">
        <v>1</v>
      </c>
      <c r="I237" s="214">
        <v>5459.58</v>
      </c>
    </row>
    <row r="238" spans="1:9" x14ac:dyDescent="0.25">
      <c r="A238" s="215"/>
      <c r="B238" s="215"/>
      <c r="C238" s="215"/>
      <c r="D238" s="215"/>
      <c r="E238" s="209" t="s">
        <v>1788</v>
      </c>
      <c r="F238" s="209" t="s">
        <v>2336</v>
      </c>
      <c r="G238" s="209" t="s">
        <v>1576</v>
      </c>
      <c r="H238" s="213">
        <v>11</v>
      </c>
      <c r="I238" s="214">
        <v>21497.61</v>
      </c>
    </row>
    <row r="239" spans="1:9" x14ac:dyDescent="0.25">
      <c r="A239" s="215"/>
      <c r="B239" s="215"/>
      <c r="C239" s="215"/>
      <c r="D239" s="215"/>
      <c r="E239" s="209" t="s">
        <v>1789</v>
      </c>
      <c r="F239" s="209" t="s">
        <v>2337</v>
      </c>
      <c r="G239" s="209" t="s">
        <v>1576</v>
      </c>
      <c r="H239" s="213">
        <v>4</v>
      </c>
      <c r="I239" s="214">
        <v>7938.75</v>
      </c>
    </row>
    <row r="240" spans="1:9" x14ac:dyDescent="0.25">
      <c r="A240" s="215"/>
      <c r="B240" s="215"/>
      <c r="C240" s="215"/>
      <c r="D240" s="215"/>
      <c r="E240" s="209" t="s">
        <v>1790</v>
      </c>
      <c r="F240" s="209" t="s">
        <v>2338</v>
      </c>
      <c r="G240" s="209" t="s">
        <v>1576</v>
      </c>
      <c r="H240" s="213">
        <v>19</v>
      </c>
      <c r="I240" s="214">
        <v>37749.06</v>
      </c>
    </row>
    <row r="241" spans="1:9" x14ac:dyDescent="0.25">
      <c r="A241" s="215"/>
      <c r="B241" s="215"/>
      <c r="C241" s="215"/>
      <c r="D241" s="215"/>
      <c r="E241" s="209" t="s">
        <v>1791</v>
      </c>
      <c r="F241" s="209" t="s">
        <v>2339</v>
      </c>
      <c r="G241" s="209" t="s">
        <v>1576</v>
      </c>
      <c r="H241" s="213">
        <v>4</v>
      </c>
      <c r="I241" s="214">
        <v>7880.6100000000006</v>
      </c>
    </row>
    <row r="242" spans="1:9" x14ac:dyDescent="0.25">
      <c r="A242" s="215"/>
      <c r="B242" s="215"/>
      <c r="C242" s="215"/>
      <c r="D242" s="215"/>
      <c r="E242" s="209" t="s">
        <v>1792</v>
      </c>
      <c r="F242" s="209" t="s">
        <v>2340</v>
      </c>
      <c r="G242" s="209" t="s">
        <v>1576</v>
      </c>
      <c r="H242" s="213">
        <v>2</v>
      </c>
      <c r="I242" s="214">
        <v>16383.240000000002</v>
      </c>
    </row>
    <row r="243" spans="1:9" x14ac:dyDescent="0.25">
      <c r="A243" s="215"/>
      <c r="B243" s="215"/>
      <c r="C243" s="215"/>
      <c r="D243" s="215"/>
      <c r="E243" s="209" t="s">
        <v>1793</v>
      </c>
      <c r="F243" s="209" t="s">
        <v>2341</v>
      </c>
      <c r="G243" s="209" t="s">
        <v>1576</v>
      </c>
      <c r="H243" s="213">
        <v>2</v>
      </c>
      <c r="I243" s="214">
        <v>19720.599999999999</v>
      </c>
    </row>
    <row r="244" spans="1:9" x14ac:dyDescent="0.25">
      <c r="A244" s="215"/>
      <c r="B244" s="215"/>
      <c r="C244" s="215"/>
      <c r="D244" s="215"/>
      <c r="E244" s="209" t="s">
        <v>2342</v>
      </c>
      <c r="F244" s="209" t="s">
        <v>2343</v>
      </c>
      <c r="G244" s="209" t="s">
        <v>1759</v>
      </c>
      <c r="H244" s="213">
        <v>1</v>
      </c>
      <c r="I244" s="214">
        <v>272.62</v>
      </c>
    </row>
    <row r="245" spans="1:9" x14ac:dyDescent="0.25">
      <c r="A245" s="215"/>
      <c r="B245" s="215"/>
      <c r="C245" s="215"/>
      <c r="D245" s="215"/>
      <c r="E245" s="209" t="s">
        <v>2344</v>
      </c>
      <c r="F245" s="209" t="s">
        <v>2345</v>
      </c>
      <c r="G245" s="209" t="s">
        <v>1576</v>
      </c>
      <c r="H245" s="213">
        <v>7</v>
      </c>
      <c r="I245" s="214">
        <v>4588.8900000000003</v>
      </c>
    </row>
    <row r="246" spans="1:9" x14ac:dyDescent="0.25">
      <c r="A246" s="215"/>
      <c r="B246" s="215"/>
      <c r="C246" s="215"/>
      <c r="D246" s="215"/>
      <c r="E246" s="209" t="s">
        <v>2346</v>
      </c>
      <c r="F246" s="209" t="s">
        <v>2347</v>
      </c>
      <c r="G246" s="209" t="s">
        <v>1576</v>
      </c>
      <c r="H246" s="213">
        <v>10</v>
      </c>
      <c r="I246" s="214">
        <v>795.21</v>
      </c>
    </row>
    <row r="247" spans="1:9" x14ac:dyDescent="0.25">
      <c r="A247" s="215"/>
      <c r="B247" s="215"/>
      <c r="C247" s="215"/>
      <c r="D247" s="215"/>
      <c r="E247" s="209" t="s">
        <v>1794</v>
      </c>
      <c r="F247" s="209" t="s">
        <v>2348</v>
      </c>
      <c r="G247" s="209" t="s">
        <v>1576</v>
      </c>
      <c r="H247" s="213">
        <v>14</v>
      </c>
      <c r="I247" s="214">
        <v>20.440000000000001</v>
      </c>
    </row>
    <row r="248" spans="1:9" x14ac:dyDescent="0.25">
      <c r="A248" s="215"/>
      <c r="B248" s="215"/>
      <c r="C248" s="215"/>
      <c r="D248" s="215"/>
      <c r="E248" s="209" t="s">
        <v>2349</v>
      </c>
      <c r="F248" s="209" t="s">
        <v>2350</v>
      </c>
      <c r="G248" s="209" t="s">
        <v>1576</v>
      </c>
      <c r="H248" s="213">
        <v>1</v>
      </c>
      <c r="I248" s="214">
        <v>28.88</v>
      </c>
    </row>
    <row r="249" spans="1:9" x14ac:dyDescent="0.25">
      <c r="A249" s="215"/>
      <c r="B249" s="215"/>
      <c r="C249" s="215"/>
      <c r="D249" s="215"/>
      <c r="E249" s="209" t="s">
        <v>2351</v>
      </c>
      <c r="F249" s="209" t="s">
        <v>2352</v>
      </c>
      <c r="G249" s="209" t="s">
        <v>1576</v>
      </c>
      <c r="H249" s="213">
        <v>10</v>
      </c>
      <c r="I249" s="214">
        <v>72187.5</v>
      </c>
    </row>
    <row r="250" spans="1:9" x14ac:dyDescent="0.25">
      <c r="A250" s="215"/>
      <c r="B250" s="215"/>
      <c r="C250" s="215"/>
      <c r="D250" s="215"/>
      <c r="E250" s="209" t="s">
        <v>1795</v>
      </c>
      <c r="F250" s="209" t="s">
        <v>1796</v>
      </c>
      <c r="G250" s="209" t="s">
        <v>1576</v>
      </c>
      <c r="H250" s="213">
        <v>50</v>
      </c>
      <c r="I250" s="214">
        <v>15429</v>
      </c>
    </row>
    <row r="251" spans="1:9" x14ac:dyDescent="0.25">
      <c r="A251" s="215"/>
      <c r="B251" s="215"/>
      <c r="C251" s="215"/>
      <c r="D251" s="215"/>
      <c r="E251" s="209" t="s">
        <v>2353</v>
      </c>
      <c r="F251" s="209" t="s">
        <v>2354</v>
      </c>
      <c r="G251" s="209" t="s">
        <v>1576</v>
      </c>
      <c r="H251" s="213">
        <v>4</v>
      </c>
      <c r="I251" s="214">
        <v>1923.2</v>
      </c>
    </row>
    <row r="252" spans="1:9" x14ac:dyDescent="0.25">
      <c r="A252" s="215"/>
      <c r="B252" s="215"/>
      <c r="C252" s="215"/>
      <c r="D252" s="215"/>
      <c r="E252" s="209" t="s">
        <v>2355</v>
      </c>
      <c r="F252" s="209" t="s">
        <v>2356</v>
      </c>
      <c r="G252" s="209" t="s">
        <v>1576</v>
      </c>
      <c r="H252" s="213">
        <v>2</v>
      </c>
      <c r="I252" s="214">
        <v>5000</v>
      </c>
    </row>
    <row r="253" spans="1:9" x14ac:dyDescent="0.25">
      <c r="A253" s="215"/>
      <c r="B253" s="215"/>
      <c r="C253" s="215"/>
      <c r="D253" s="215"/>
      <c r="E253" s="209" t="s">
        <v>2357</v>
      </c>
      <c r="F253" s="209" t="s">
        <v>2358</v>
      </c>
      <c r="G253" s="209" t="s">
        <v>1576</v>
      </c>
      <c r="H253" s="213">
        <v>2</v>
      </c>
      <c r="I253" s="214">
        <v>8000</v>
      </c>
    </row>
    <row r="254" spans="1:9" x14ac:dyDescent="0.25">
      <c r="A254" s="215"/>
      <c r="B254" s="215"/>
      <c r="C254" s="215"/>
      <c r="D254" s="215"/>
      <c r="E254" s="209" t="s">
        <v>2359</v>
      </c>
      <c r="F254" s="209" t="s">
        <v>2360</v>
      </c>
      <c r="G254" s="209" t="s">
        <v>1576</v>
      </c>
      <c r="H254" s="213">
        <v>4</v>
      </c>
      <c r="I254" s="214">
        <v>14000</v>
      </c>
    </row>
    <row r="255" spans="1:9" x14ac:dyDescent="0.25">
      <c r="A255" s="215"/>
      <c r="B255" s="215"/>
      <c r="C255" s="215"/>
      <c r="D255" s="215"/>
      <c r="E255" s="209" t="s">
        <v>2361</v>
      </c>
      <c r="F255" s="209" t="s">
        <v>2362</v>
      </c>
      <c r="G255" s="209" t="s">
        <v>1576</v>
      </c>
      <c r="H255" s="213">
        <v>2</v>
      </c>
      <c r="I255" s="214">
        <v>5000</v>
      </c>
    </row>
    <row r="256" spans="1:9" x14ac:dyDescent="0.25">
      <c r="A256" s="215"/>
      <c r="B256" s="215"/>
      <c r="C256" s="215"/>
      <c r="D256" s="215"/>
      <c r="E256" s="209" t="s">
        <v>2363</v>
      </c>
      <c r="F256" s="209" t="s">
        <v>2364</v>
      </c>
      <c r="G256" s="209" t="s">
        <v>1800</v>
      </c>
      <c r="H256" s="213">
        <v>1</v>
      </c>
      <c r="I256" s="214">
        <v>76</v>
      </c>
    </row>
    <row r="257" spans="1:9" x14ac:dyDescent="0.25">
      <c r="A257" s="215"/>
      <c r="B257" s="215"/>
      <c r="C257" s="209" t="s">
        <v>1605</v>
      </c>
      <c r="D257" s="209" t="s">
        <v>1606</v>
      </c>
      <c r="E257" s="209" t="s">
        <v>1913</v>
      </c>
      <c r="F257" s="209" t="s">
        <v>1914</v>
      </c>
      <c r="G257" s="209" t="s">
        <v>1576</v>
      </c>
      <c r="H257" s="213">
        <v>19</v>
      </c>
      <c r="I257" s="214">
        <v>3419.88</v>
      </c>
    </row>
    <row r="258" spans="1:9" x14ac:dyDescent="0.25">
      <c r="A258" s="215"/>
      <c r="B258" s="215"/>
      <c r="C258" s="215"/>
      <c r="D258" s="215"/>
      <c r="E258" s="209" t="s">
        <v>2365</v>
      </c>
      <c r="F258" s="209" t="s">
        <v>2366</v>
      </c>
      <c r="G258" s="209" t="s">
        <v>1576</v>
      </c>
      <c r="H258" s="213">
        <v>50</v>
      </c>
      <c r="I258" s="214">
        <v>456.66</v>
      </c>
    </row>
    <row r="259" spans="1:9" x14ac:dyDescent="0.25">
      <c r="A259" s="215"/>
      <c r="B259" s="215"/>
      <c r="C259" s="215"/>
      <c r="D259" s="215"/>
      <c r="E259" s="209" t="s">
        <v>1607</v>
      </c>
      <c r="F259" s="209" t="s">
        <v>2367</v>
      </c>
      <c r="G259" s="209" t="s">
        <v>1576</v>
      </c>
      <c r="H259" s="213">
        <v>30</v>
      </c>
      <c r="I259" s="214">
        <v>181.4</v>
      </c>
    </row>
    <row r="260" spans="1:9" x14ac:dyDescent="0.25">
      <c r="A260" s="215"/>
      <c r="B260" s="215"/>
      <c r="C260" s="215"/>
      <c r="D260" s="215"/>
      <c r="E260" s="209" t="s">
        <v>1608</v>
      </c>
      <c r="F260" s="209" t="s">
        <v>2106</v>
      </c>
      <c r="G260" s="209" t="s">
        <v>1576</v>
      </c>
      <c r="H260" s="213">
        <v>72</v>
      </c>
      <c r="I260" s="214">
        <v>642.48</v>
      </c>
    </row>
    <row r="261" spans="1:9" x14ac:dyDescent="0.25">
      <c r="A261" s="215"/>
      <c r="B261" s="215"/>
      <c r="C261" s="215"/>
      <c r="D261" s="215"/>
      <c r="E261" s="209" t="s">
        <v>1609</v>
      </c>
      <c r="F261" s="209" t="s">
        <v>1610</v>
      </c>
      <c r="G261" s="209" t="s">
        <v>1576</v>
      </c>
      <c r="H261" s="213">
        <v>40</v>
      </c>
      <c r="I261" s="214">
        <v>948.24</v>
      </c>
    </row>
    <row r="262" spans="1:9" x14ac:dyDescent="0.25">
      <c r="A262" s="215"/>
      <c r="B262" s="215"/>
      <c r="C262" s="215"/>
      <c r="D262" s="215"/>
      <c r="E262" s="209" t="s">
        <v>2368</v>
      </c>
      <c r="F262" s="209" t="s">
        <v>2369</v>
      </c>
      <c r="G262" s="209" t="s">
        <v>1576</v>
      </c>
      <c r="H262" s="213">
        <v>5</v>
      </c>
      <c r="I262" s="214">
        <v>1600</v>
      </c>
    </row>
    <row r="263" spans="1:9" x14ac:dyDescent="0.25">
      <c r="A263" s="215"/>
      <c r="B263" s="215"/>
      <c r="C263" s="215"/>
      <c r="D263" s="215"/>
      <c r="E263" s="209" t="s">
        <v>2370</v>
      </c>
      <c r="F263" s="209" t="s">
        <v>2371</v>
      </c>
      <c r="G263" s="209" t="s">
        <v>1576</v>
      </c>
      <c r="H263" s="213">
        <v>5</v>
      </c>
      <c r="I263" s="214">
        <v>143791.4</v>
      </c>
    </row>
    <row r="264" spans="1:9" x14ac:dyDescent="0.25">
      <c r="A264" s="215"/>
      <c r="B264" s="215"/>
      <c r="C264" s="215"/>
      <c r="D264" s="215"/>
      <c r="E264" s="209" t="s">
        <v>1802</v>
      </c>
      <c r="F264" s="209" t="s">
        <v>1803</v>
      </c>
      <c r="G264" s="209" t="s">
        <v>1576</v>
      </c>
      <c r="H264" s="213">
        <v>2</v>
      </c>
      <c r="I264" s="214">
        <v>38809.160000000003</v>
      </c>
    </row>
    <row r="265" spans="1:9" x14ac:dyDescent="0.25">
      <c r="A265" s="215"/>
      <c r="B265" s="215"/>
      <c r="C265" s="215"/>
      <c r="D265" s="215"/>
      <c r="E265" s="209" t="s">
        <v>1804</v>
      </c>
      <c r="F265" s="209" t="s">
        <v>2372</v>
      </c>
      <c r="G265" s="209" t="s">
        <v>1576</v>
      </c>
      <c r="H265" s="213">
        <v>3</v>
      </c>
      <c r="I265" s="214">
        <v>6080</v>
      </c>
    </row>
    <row r="266" spans="1:9" x14ac:dyDescent="0.25">
      <c r="A266" s="215"/>
      <c r="B266" s="215"/>
      <c r="C266" s="215"/>
      <c r="D266" s="215"/>
      <c r="E266" s="209" t="s">
        <v>2373</v>
      </c>
      <c r="F266" s="209" t="s">
        <v>2374</v>
      </c>
      <c r="G266" s="209" t="s">
        <v>1590</v>
      </c>
      <c r="H266" s="213">
        <v>100</v>
      </c>
      <c r="I266" s="214">
        <v>22860</v>
      </c>
    </row>
    <row r="267" spans="1:9" x14ac:dyDescent="0.25">
      <c r="A267" s="215"/>
      <c r="B267" s="215"/>
      <c r="C267" s="215"/>
      <c r="D267" s="215"/>
      <c r="E267" s="209" t="s">
        <v>2375</v>
      </c>
      <c r="F267" s="209" t="s">
        <v>2376</v>
      </c>
      <c r="G267" s="209" t="s">
        <v>1576</v>
      </c>
      <c r="H267" s="213">
        <v>14</v>
      </c>
      <c r="I267" s="214">
        <v>27606.39</v>
      </c>
    </row>
    <row r="268" spans="1:9" x14ac:dyDescent="0.25">
      <c r="A268" s="215"/>
      <c r="B268" s="215"/>
      <c r="C268" s="215"/>
      <c r="D268" s="215"/>
      <c r="E268" s="209" t="s">
        <v>2377</v>
      </c>
      <c r="F268" s="209" t="s">
        <v>2378</v>
      </c>
      <c r="G268" s="209" t="s">
        <v>1576</v>
      </c>
      <c r="H268" s="213">
        <v>1</v>
      </c>
      <c r="I268" s="214">
        <v>2237.5</v>
      </c>
    </row>
    <row r="269" spans="1:9" x14ac:dyDescent="0.25">
      <c r="A269" s="215"/>
      <c r="B269" s="215"/>
      <c r="C269" s="209" t="s">
        <v>1711</v>
      </c>
      <c r="D269" s="209" t="s">
        <v>1712</v>
      </c>
      <c r="E269" s="209" t="s">
        <v>2379</v>
      </c>
      <c r="F269" s="209" t="s">
        <v>2380</v>
      </c>
      <c r="G269" s="209" t="s">
        <v>1576</v>
      </c>
      <c r="H269" s="213">
        <v>3</v>
      </c>
      <c r="I269" s="214">
        <v>1701</v>
      </c>
    </row>
    <row r="270" spans="1:9" x14ac:dyDescent="0.25">
      <c r="A270" s="215"/>
      <c r="B270" s="215"/>
      <c r="C270" s="215"/>
      <c r="D270" s="215"/>
      <c r="E270" s="209" t="s">
        <v>1717</v>
      </c>
      <c r="F270" s="209" t="s">
        <v>2221</v>
      </c>
      <c r="G270" s="209" t="s">
        <v>1718</v>
      </c>
      <c r="H270" s="213">
        <v>40</v>
      </c>
      <c r="I270" s="214">
        <v>1975.63</v>
      </c>
    </row>
    <row r="271" spans="1:9" x14ac:dyDescent="0.25">
      <c r="A271" s="215"/>
      <c r="B271" s="215"/>
      <c r="C271" s="215"/>
      <c r="D271" s="215"/>
      <c r="E271" s="209" t="s">
        <v>1805</v>
      </c>
      <c r="F271" s="209" t="s">
        <v>2381</v>
      </c>
      <c r="G271" s="209" t="s">
        <v>1576</v>
      </c>
      <c r="H271" s="213">
        <v>4</v>
      </c>
      <c r="I271" s="214">
        <v>103.47999999999999</v>
      </c>
    </row>
    <row r="272" spans="1:9" x14ac:dyDescent="0.25">
      <c r="A272" s="215"/>
      <c r="B272" s="215"/>
      <c r="C272" s="215"/>
      <c r="D272" s="215"/>
      <c r="E272" s="209" t="s">
        <v>2382</v>
      </c>
      <c r="F272" s="209" t="s">
        <v>2383</v>
      </c>
      <c r="G272" s="209" t="s">
        <v>1576</v>
      </c>
      <c r="H272" s="213">
        <v>4</v>
      </c>
      <c r="I272" s="214">
        <v>207.18</v>
      </c>
    </row>
    <row r="273" spans="1:9" x14ac:dyDescent="0.25">
      <c r="A273" s="215"/>
      <c r="B273" s="215"/>
      <c r="C273" s="215"/>
      <c r="D273" s="215"/>
      <c r="E273" s="209" t="s">
        <v>1806</v>
      </c>
      <c r="F273" s="209" t="s">
        <v>2384</v>
      </c>
      <c r="G273" s="209" t="s">
        <v>1742</v>
      </c>
      <c r="H273" s="213">
        <v>26</v>
      </c>
      <c r="I273" s="214">
        <v>394.63000000000005</v>
      </c>
    </row>
    <row r="274" spans="1:9" x14ac:dyDescent="0.25">
      <c r="A274" s="215"/>
      <c r="B274" s="215"/>
      <c r="C274" s="215"/>
      <c r="D274" s="215"/>
      <c r="E274" s="209" t="s">
        <v>2385</v>
      </c>
      <c r="F274" s="209" t="s">
        <v>2386</v>
      </c>
      <c r="G274" s="209" t="s">
        <v>1576</v>
      </c>
      <c r="H274" s="213">
        <v>3</v>
      </c>
      <c r="I274" s="214">
        <v>905.82999999999993</v>
      </c>
    </row>
    <row r="275" spans="1:9" x14ac:dyDescent="0.25">
      <c r="A275" s="215"/>
      <c r="B275" s="215"/>
      <c r="C275" s="215"/>
      <c r="D275" s="215"/>
      <c r="E275" s="209" t="s">
        <v>1807</v>
      </c>
      <c r="F275" s="209" t="s">
        <v>2387</v>
      </c>
      <c r="G275" s="209" t="s">
        <v>1576</v>
      </c>
      <c r="H275" s="213">
        <v>500</v>
      </c>
      <c r="I275" s="214">
        <v>31250</v>
      </c>
    </row>
    <row r="276" spans="1:9" x14ac:dyDescent="0.25">
      <c r="A276" s="215"/>
      <c r="B276" s="215"/>
      <c r="C276" s="215"/>
      <c r="D276" s="215"/>
      <c r="E276" s="209" t="s">
        <v>1808</v>
      </c>
      <c r="F276" s="209" t="s">
        <v>2388</v>
      </c>
      <c r="G276" s="209" t="s">
        <v>1576</v>
      </c>
      <c r="H276" s="213">
        <v>7</v>
      </c>
      <c r="I276" s="214">
        <v>5600</v>
      </c>
    </row>
    <row r="277" spans="1:9" x14ac:dyDescent="0.25">
      <c r="A277" s="209" t="s">
        <v>1809</v>
      </c>
      <c r="B277" s="210"/>
      <c r="C277" s="210"/>
      <c r="D277" s="210"/>
      <c r="E277" s="210"/>
      <c r="F277" s="210"/>
      <c r="G277" s="210"/>
      <c r="H277" s="213">
        <v>3842</v>
      </c>
      <c r="I277" s="214">
        <v>706698.19</v>
      </c>
    </row>
    <row r="278" spans="1:9" x14ac:dyDescent="0.25">
      <c r="A278" s="209" t="s">
        <v>1810</v>
      </c>
      <c r="B278" s="209" t="s">
        <v>1811</v>
      </c>
      <c r="C278" s="209" t="s">
        <v>1605</v>
      </c>
      <c r="D278" s="209" t="s">
        <v>1606</v>
      </c>
      <c r="E278" s="209" t="s">
        <v>2389</v>
      </c>
      <c r="F278" s="209" t="s">
        <v>2390</v>
      </c>
      <c r="G278" s="209" t="s">
        <v>1576</v>
      </c>
      <c r="H278" s="213">
        <v>2</v>
      </c>
      <c r="I278" s="214">
        <v>167.33</v>
      </c>
    </row>
    <row r="279" spans="1:9" x14ac:dyDescent="0.25">
      <c r="A279" s="215"/>
      <c r="B279" s="215"/>
      <c r="C279" s="209" t="s">
        <v>1620</v>
      </c>
      <c r="D279" s="209" t="s">
        <v>1621</v>
      </c>
      <c r="E279" s="209" t="s">
        <v>1857</v>
      </c>
      <c r="F279" s="209" t="s">
        <v>2391</v>
      </c>
      <c r="G279" s="209" t="s">
        <v>1576</v>
      </c>
      <c r="H279" s="213">
        <v>10</v>
      </c>
      <c r="I279" s="214">
        <v>51.28</v>
      </c>
    </row>
    <row r="280" spans="1:9" x14ac:dyDescent="0.25">
      <c r="A280" s="215"/>
      <c r="B280" s="215"/>
      <c r="C280" s="215"/>
      <c r="D280" s="215"/>
      <c r="E280" s="209" t="s">
        <v>2392</v>
      </c>
      <c r="F280" s="209" t="s">
        <v>2393</v>
      </c>
      <c r="G280" s="209" t="s">
        <v>1576</v>
      </c>
      <c r="H280" s="213">
        <v>5</v>
      </c>
      <c r="I280" s="214">
        <v>143.15</v>
      </c>
    </row>
    <row r="281" spans="1:9" x14ac:dyDescent="0.25">
      <c r="A281" s="215"/>
      <c r="B281" s="215"/>
      <c r="C281" s="215"/>
      <c r="D281" s="215"/>
      <c r="E281" s="209" t="s">
        <v>1812</v>
      </c>
      <c r="F281" s="209" t="s">
        <v>1813</v>
      </c>
      <c r="G281" s="209" t="s">
        <v>1576</v>
      </c>
      <c r="H281" s="213">
        <v>13</v>
      </c>
      <c r="I281" s="214">
        <v>550.29</v>
      </c>
    </row>
    <row r="282" spans="1:9" x14ac:dyDescent="0.25">
      <c r="A282" s="215"/>
      <c r="B282" s="215"/>
      <c r="C282" s="215"/>
      <c r="D282" s="215"/>
      <c r="E282" s="209" t="s">
        <v>1859</v>
      </c>
      <c r="F282" s="209" t="s">
        <v>2394</v>
      </c>
      <c r="G282" s="209" t="s">
        <v>1576</v>
      </c>
      <c r="H282" s="213">
        <v>20</v>
      </c>
      <c r="I282" s="214">
        <v>505.09</v>
      </c>
    </row>
    <row r="283" spans="1:9" x14ac:dyDescent="0.25">
      <c r="A283" s="215"/>
      <c r="B283" s="215"/>
      <c r="C283" s="215"/>
      <c r="D283" s="215"/>
      <c r="E283" s="209" t="s">
        <v>2395</v>
      </c>
      <c r="F283" s="209" t="s">
        <v>2396</v>
      </c>
      <c r="G283" s="209" t="s">
        <v>1576</v>
      </c>
      <c r="H283" s="213">
        <v>10</v>
      </c>
      <c r="I283" s="214">
        <v>84.43</v>
      </c>
    </row>
    <row r="284" spans="1:9" x14ac:dyDescent="0.25">
      <c r="A284" s="215"/>
      <c r="B284" s="215"/>
      <c r="C284" s="215"/>
      <c r="D284" s="215"/>
      <c r="E284" s="209" t="s">
        <v>2397</v>
      </c>
      <c r="F284" s="209" t="s">
        <v>2398</v>
      </c>
      <c r="G284" s="209" t="s">
        <v>1576</v>
      </c>
      <c r="H284" s="213">
        <v>10</v>
      </c>
      <c r="I284" s="214">
        <v>129.72999999999999</v>
      </c>
    </row>
    <row r="285" spans="1:9" x14ac:dyDescent="0.25">
      <c r="A285" s="215"/>
      <c r="B285" s="215"/>
      <c r="C285" s="215"/>
      <c r="D285" s="215"/>
      <c r="E285" s="209" t="s">
        <v>2399</v>
      </c>
      <c r="F285" s="209" t="s">
        <v>2400</v>
      </c>
      <c r="G285" s="209" t="s">
        <v>1576</v>
      </c>
      <c r="H285" s="213">
        <v>1</v>
      </c>
      <c r="I285" s="214">
        <v>110.33</v>
      </c>
    </row>
    <row r="286" spans="1:9" x14ac:dyDescent="0.25">
      <c r="A286" s="215"/>
      <c r="B286" s="215"/>
      <c r="C286" s="215"/>
      <c r="D286" s="215"/>
      <c r="E286" s="209" t="s">
        <v>1818</v>
      </c>
      <c r="F286" s="209" t="s">
        <v>2401</v>
      </c>
      <c r="G286" s="209" t="s">
        <v>1576</v>
      </c>
      <c r="H286" s="213">
        <v>4</v>
      </c>
      <c r="I286" s="214">
        <v>192</v>
      </c>
    </row>
    <row r="287" spans="1:9" x14ac:dyDescent="0.25">
      <c r="A287" s="215"/>
      <c r="B287" s="215"/>
      <c r="C287" s="215"/>
      <c r="D287" s="215"/>
      <c r="E287" s="209" t="s">
        <v>1819</v>
      </c>
      <c r="F287" s="209" t="s">
        <v>2402</v>
      </c>
      <c r="G287" s="209" t="s">
        <v>1576</v>
      </c>
      <c r="H287" s="213">
        <v>5</v>
      </c>
      <c r="I287" s="214">
        <v>403.96</v>
      </c>
    </row>
    <row r="288" spans="1:9" x14ac:dyDescent="0.25">
      <c r="A288" s="215"/>
      <c r="B288" s="215"/>
      <c r="C288" s="215"/>
      <c r="D288" s="215"/>
      <c r="E288" s="209" t="s">
        <v>1864</v>
      </c>
      <c r="F288" s="209" t="s">
        <v>2403</v>
      </c>
      <c r="G288" s="209" t="s">
        <v>1576</v>
      </c>
      <c r="H288" s="213">
        <v>2</v>
      </c>
      <c r="I288" s="214">
        <v>267.77</v>
      </c>
    </row>
    <row r="289" spans="1:9" x14ac:dyDescent="0.25">
      <c r="A289" s="215"/>
      <c r="B289" s="215"/>
      <c r="C289" s="215"/>
      <c r="D289" s="215"/>
      <c r="E289" s="209" t="s">
        <v>2404</v>
      </c>
      <c r="F289" s="209" t="s">
        <v>2405</v>
      </c>
      <c r="G289" s="209" t="s">
        <v>1576</v>
      </c>
      <c r="H289" s="213">
        <v>5</v>
      </c>
      <c r="I289" s="214">
        <v>145.4</v>
      </c>
    </row>
    <row r="290" spans="1:9" x14ac:dyDescent="0.25">
      <c r="A290" s="215"/>
      <c r="B290" s="215"/>
      <c r="C290" s="215"/>
      <c r="D290" s="215"/>
      <c r="E290" s="209" t="s">
        <v>2406</v>
      </c>
      <c r="F290" s="209" t="s">
        <v>2407</v>
      </c>
      <c r="G290" s="209" t="s">
        <v>1576</v>
      </c>
      <c r="H290" s="213">
        <v>3</v>
      </c>
      <c r="I290" s="214">
        <v>101.97</v>
      </c>
    </row>
    <row r="291" spans="1:9" x14ac:dyDescent="0.25">
      <c r="A291" s="215"/>
      <c r="B291" s="215"/>
      <c r="C291" s="215"/>
      <c r="D291" s="215"/>
      <c r="E291" s="209" t="s">
        <v>2408</v>
      </c>
      <c r="F291" s="209" t="s">
        <v>2409</v>
      </c>
      <c r="G291" s="209" t="s">
        <v>1576</v>
      </c>
      <c r="H291" s="213">
        <v>8</v>
      </c>
      <c r="I291" s="214">
        <v>6335.04</v>
      </c>
    </row>
    <row r="292" spans="1:9" x14ac:dyDescent="0.25">
      <c r="A292" s="215"/>
      <c r="B292" s="215"/>
      <c r="C292" s="215"/>
      <c r="D292" s="215"/>
      <c r="E292" s="209" t="s">
        <v>1866</v>
      </c>
      <c r="F292" s="209" t="s">
        <v>2410</v>
      </c>
      <c r="G292" s="209" t="s">
        <v>1576</v>
      </c>
      <c r="H292" s="213">
        <v>15</v>
      </c>
      <c r="I292" s="214">
        <v>8862.6</v>
      </c>
    </row>
    <row r="293" spans="1:9" x14ac:dyDescent="0.25">
      <c r="A293" s="215"/>
      <c r="B293" s="215"/>
      <c r="C293" s="215"/>
      <c r="D293" s="215"/>
      <c r="E293" s="209" t="s">
        <v>1867</v>
      </c>
      <c r="F293" s="209" t="s">
        <v>2411</v>
      </c>
      <c r="G293" s="209" t="s">
        <v>1576</v>
      </c>
      <c r="H293" s="213">
        <v>4</v>
      </c>
      <c r="I293" s="214">
        <v>835.48</v>
      </c>
    </row>
    <row r="294" spans="1:9" x14ac:dyDescent="0.25">
      <c r="A294" s="215"/>
      <c r="B294" s="215"/>
      <c r="C294" s="215"/>
      <c r="D294" s="215"/>
      <c r="E294" s="209" t="s">
        <v>2412</v>
      </c>
      <c r="F294" s="209" t="s">
        <v>2413</v>
      </c>
      <c r="G294" s="209" t="s">
        <v>1800</v>
      </c>
      <c r="H294" s="213">
        <v>1</v>
      </c>
      <c r="I294" s="214">
        <v>1661.5</v>
      </c>
    </row>
    <row r="295" spans="1:9" x14ac:dyDescent="0.25">
      <c r="A295" s="215"/>
      <c r="B295" s="215"/>
      <c r="C295" s="215"/>
      <c r="D295" s="215"/>
      <c r="E295" s="209" t="s">
        <v>2414</v>
      </c>
      <c r="F295" s="209" t="s">
        <v>2415</v>
      </c>
      <c r="G295" s="209" t="s">
        <v>1576</v>
      </c>
      <c r="H295" s="213">
        <v>1</v>
      </c>
      <c r="I295" s="214">
        <v>1100</v>
      </c>
    </row>
    <row r="296" spans="1:9" x14ac:dyDescent="0.25">
      <c r="A296" s="215"/>
      <c r="B296" s="215"/>
      <c r="C296" s="215"/>
      <c r="D296" s="215"/>
      <c r="E296" s="209" t="s">
        <v>1868</v>
      </c>
      <c r="F296" s="209" t="s">
        <v>2416</v>
      </c>
      <c r="G296" s="209" t="s">
        <v>1576</v>
      </c>
      <c r="H296" s="213">
        <v>9</v>
      </c>
      <c r="I296" s="214">
        <v>12407.49</v>
      </c>
    </row>
    <row r="297" spans="1:9" x14ac:dyDescent="0.25">
      <c r="A297" s="215"/>
      <c r="B297" s="215"/>
      <c r="C297" s="215"/>
      <c r="D297" s="215"/>
      <c r="E297" s="209" t="s">
        <v>2417</v>
      </c>
      <c r="F297" s="209" t="s">
        <v>2418</v>
      </c>
      <c r="G297" s="209" t="s">
        <v>1576</v>
      </c>
      <c r="H297" s="213">
        <v>2</v>
      </c>
      <c r="I297" s="214">
        <v>889.2</v>
      </c>
    </row>
    <row r="298" spans="1:9" x14ac:dyDescent="0.25">
      <c r="A298" s="215"/>
      <c r="B298" s="215"/>
      <c r="C298" s="215"/>
      <c r="D298" s="215"/>
      <c r="E298" s="209" t="s">
        <v>2419</v>
      </c>
      <c r="F298" s="209" t="s">
        <v>2420</v>
      </c>
      <c r="G298" s="209" t="s">
        <v>1576</v>
      </c>
      <c r="H298" s="213">
        <v>10</v>
      </c>
      <c r="I298" s="214">
        <v>2531.3900000000003</v>
      </c>
    </row>
    <row r="299" spans="1:9" x14ac:dyDescent="0.25">
      <c r="A299" s="215"/>
      <c r="B299" s="215"/>
      <c r="C299" s="215"/>
      <c r="D299" s="215"/>
      <c r="E299" s="209" t="s">
        <v>2421</v>
      </c>
      <c r="F299" s="209" t="s">
        <v>2422</v>
      </c>
      <c r="G299" s="209" t="s">
        <v>1576</v>
      </c>
      <c r="H299" s="213">
        <v>13</v>
      </c>
      <c r="I299" s="214">
        <v>1107.1500000000001</v>
      </c>
    </row>
    <row r="300" spans="1:9" x14ac:dyDescent="0.25">
      <c r="A300" s="215"/>
      <c r="B300" s="215"/>
      <c r="C300" s="215"/>
      <c r="D300" s="215"/>
      <c r="E300" s="209" t="s">
        <v>2423</v>
      </c>
      <c r="F300" s="209" t="s">
        <v>2424</v>
      </c>
      <c r="G300" s="209" t="s">
        <v>1576</v>
      </c>
      <c r="H300" s="213">
        <v>13</v>
      </c>
      <c r="I300" s="214">
        <v>1332.62</v>
      </c>
    </row>
    <row r="301" spans="1:9" x14ac:dyDescent="0.25">
      <c r="A301" s="215"/>
      <c r="B301" s="215"/>
      <c r="C301" s="215"/>
      <c r="D301" s="215"/>
      <c r="E301" s="209" t="s">
        <v>2425</v>
      </c>
      <c r="F301" s="209" t="s">
        <v>2426</v>
      </c>
      <c r="G301" s="209" t="s">
        <v>1576</v>
      </c>
      <c r="H301" s="213">
        <v>13</v>
      </c>
      <c r="I301" s="214">
        <v>1734.62</v>
      </c>
    </row>
    <row r="302" spans="1:9" x14ac:dyDescent="0.25">
      <c r="A302" s="215"/>
      <c r="B302" s="215"/>
      <c r="C302" s="215"/>
      <c r="D302" s="215"/>
      <c r="E302" s="209" t="s">
        <v>2427</v>
      </c>
      <c r="F302" s="209" t="s">
        <v>2428</v>
      </c>
      <c r="G302" s="209" t="s">
        <v>1576</v>
      </c>
      <c r="H302" s="213">
        <v>13</v>
      </c>
      <c r="I302" s="214">
        <v>1332.62</v>
      </c>
    </row>
    <row r="303" spans="1:9" x14ac:dyDescent="0.25">
      <c r="A303" s="215"/>
      <c r="B303" s="215"/>
      <c r="C303" s="215"/>
      <c r="D303" s="215"/>
      <c r="E303" s="209" t="s">
        <v>2429</v>
      </c>
      <c r="F303" s="209" t="s">
        <v>2430</v>
      </c>
      <c r="G303" s="209" t="s">
        <v>1576</v>
      </c>
      <c r="H303" s="213">
        <v>13</v>
      </c>
      <c r="I303" s="214">
        <v>1734.62</v>
      </c>
    </row>
    <row r="304" spans="1:9" x14ac:dyDescent="0.25">
      <c r="A304" s="215"/>
      <c r="B304" s="215"/>
      <c r="C304" s="215"/>
      <c r="D304" s="215"/>
      <c r="E304" s="209" t="s">
        <v>2431</v>
      </c>
      <c r="F304" s="209" t="s">
        <v>2432</v>
      </c>
      <c r="G304" s="209" t="s">
        <v>1576</v>
      </c>
      <c r="H304" s="213">
        <v>12</v>
      </c>
      <c r="I304" s="214">
        <v>878.56999999999994</v>
      </c>
    </row>
    <row r="305" spans="1:9" x14ac:dyDescent="0.25">
      <c r="A305" s="215"/>
      <c r="B305" s="215"/>
      <c r="C305" s="215"/>
      <c r="D305" s="215"/>
      <c r="E305" s="209" t="s">
        <v>2433</v>
      </c>
      <c r="F305" s="209" t="s">
        <v>2434</v>
      </c>
      <c r="G305" s="209" t="s">
        <v>1576</v>
      </c>
      <c r="H305" s="213">
        <v>12</v>
      </c>
      <c r="I305" s="214">
        <v>957.48</v>
      </c>
    </row>
    <row r="306" spans="1:9" x14ac:dyDescent="0.25">
      <c r="A306" s="215"/>
      <c r="B306" s="215"/>
      <c r="C306" s="215"/>
      <c r="D306" s="215"/>
      <c r="E306" s="209" t="s">
        <v>2435</v>
      </c>
      <c r="F306" s="209" t="s">
        <v>2436</v>
      </c>
      <c r="G306" s="209" t="s">
        <v>1576</v>
      </c>
      <c r="H306" s="213">
        <v>12</v>
      </c>
      <c r="I306" s="214">
        <v>1216.73</v>
      </c>
    </row>
    <row r="307" spans="1:9" x14ac:dyDescent="0.25">
      <c r="A307" s="215"/>
      <c r="B307" s="215"/>
      <c r="C307" s="215"/>
      <c r="D307" s="215"/>
      <c r="E307" s="209" t="s">
        <v>2437</v>
      </c>
      <c r="F307" s="209" t="s">
        <v>2438</v>
      </c>
      <c r="G307" s="209" t="s">
        <v>1576</v>
      </c>
      <c r="H307" s="213">
        <v>10</v>
      </c>
      <c r="I307" s="214">
        <v>821.48</v>
      </c>
    </row>
    <row r="308" spans="1:9" x14ac:dyDescent="0.25">
      <c r="A308" s="215"/>
      <c r="B308" s="215"/>
      <c r="C308" s="215"/>
      <c r="D308" s="215"/>
      <c r="E308" s="209" t="s">
        <v>2439</v>
      </c>
      <c r="F308" s="209" t="s">
        <v>2440</v>
      </c>
      <c r="G308" s="209" t="s">
        <v>1576</v>
      </c>
      <c r="H308" s="213">
        <v>12</v>
      </c>
      <c r="I308" s="214">
        <v>1302.42</v>
      </c>
    </row>
    <row r="309" spans="1:9" x14ac:dyDescent="0.25">
      <c r="A309" s="215"/>
      <c r="B309" s="215"/>
      <c r="C309" s="215"/>
      <c r="D309" s="215"/>
      <c r="E309" s="209" t="s">
        <v>2441</v>
      </c>
      <c r="F309" s="209" t="s">
        <v>2442</v>
      </c>
      <c r="G309" s="209" t="s">
        <v>1576</v>
      </c>
      <c r="H309" s="213">
        <v>1</v>
      </c>
      <c r="I309" s="214">
        <v>290</v>
      </c>
    </row>
    <row r="310" spans="1:9" x14ac:dyDescent="0.25">
      <c r="A310" s="215"/>
      <c r="B310" s="215"/>
      <c r="C310" s="215"/>
      <c r="D310" s="215"/>
      <c r="E310" s="209" t="s">
        <v>2443</v>
      </c>
      <c r="F310" s="209" t="s">
        <v>2444</v>
      </c>
      <c r="G310" s="209" t="s">
        <v>1576</v>
      </c>
      <c r="H310" s="213">
        <v>1</v>
      </c>
      <c r="I310" s="214">
        <v>385.5</v>
      </c>
    </row>
    <row r="311" spans="1:9" x14ac:dyDescent="0.25">
      <c r="A311" s="209" t="s">
        <v>1815</v>
      </c>
      <c r="B311" s="210"/>
      <c r="C311" s="210"/>
      <c r="D311" s="210"/>
      <c r="E311" s="210"/>
      <c r="F311" s="210"/>
      <c r="G311" s="210"/>
      <c r="H311" s="213">
        <v>265</v>
      </c>
      <c r="I311" s="214">
        <v>50569.24000000002</v>
      </c>
    </row>
    <row r="312" spans="1:9" x14ac:dyDescent="0.25">
      <c r="A312" s="209" t="s">
        <v>2445</v>
      </c>
      <c r="B312" s="209" t="s">
        <v>2446</v>
      </c>
      <c r="C312" s="209" t="s">
        <v>2447</v>
      </c>
      <c r="D312" s="209" t="s">
        <v>2448</v>
      </c>
      <c r="E312" s="209" t="s">
        <v>2449</v>
      </c>
      <c r="F312" s="209" t="s">
        <v>2450</v>
      </c>
      <c r="G312" s="209"/>
      <c r="H312" s="213">
        <v>0</v>
      </c>
      <c r="I312" s="214">
        <v>4188.38</v>
      </c>
    </row>
    <row r="313" spans="1:9" x14ac:dyDescent="0.25">
      <c r="A313" s="215"/>
      <c r="B313" s="215"/>
      <c r="C313" s="215"/>
      <c r="D313" s="215"/>
      <c r="E313" s="215"/>
      <c r="F313" s="215"/>
      <c r="G313" s="216" t="s">
        <v>1836</v>
      </c>
      <c r="H313" s="217">
        <v>1</v>
      </c>
      <c r="I313" s="218">
        <v>3361.47</v>
      </c>
    </row>
    <row r="314" spans="1:9" x14ac:dyDescent="0.25">
      <c r="A314" s="215"/>
      <c r="B314" s="215"/>
      <c r="C314" s="209" t="s">
        <v>2056</v>
      </c>
      <c r="D314" s="209" t="s">
        <v>2057</v>
      </c>
      <c r="E314" s="209" t="s">
        <v>2451</v>
      </c>
      <c r="F314" s="209" t="s">
        <v>2452</v>
      </c>
      <c r="G314" s="209" t="s">
        <v>1576</v>
      </c>
      <c r="H314" s="213">
        <v>16</v>
      </c>
      <c r="I314" s="214">
        <v>3920</v>
      </c>
    </row>
    <row r="315" spans="1:9" x14ac:dyDescent="0.25">
      <c r="A315" s="215"/>
      <c r="B315" s="215"/>
      <c r="C315" s="215"/>
      <c r="D315" s="215"/>
      <c r="E315" s="209" t="s">
        <v>2453</v>
      </c>
      <c r="F315" s="209" t="s">
        <v>2454</v>
      </c>
      <c r="G315" s="209" t="s">
        <v>1576</v>
      </c>
      <c r="H315" s="213">
        <v>20</v>
      </c>
      <c r="I315" s="214">
        <v>1800</v>
      </c>
    </row>
    <row r="316" spans="1:9" x14ac:dyDescent="0.25">
      <c r="A316" s="215"/>
      <c r="B316" s="215"/>
      <c r="C316" s="215"/>
      <c r="D316" s="215"/>
      <c r="E316" s="209" t="s">
        <v>2455</v>
      </c>
      <c r="F316" s="209" t="s">
        <v>2456</v>
      </c>
      <c r="G316" s="209" t="s">
        <v>1613</v>
      </c>
      <c r="H316" s="213">
        <v>3</v>
      </c>
      <c r="I316" s="214">
        <v>2940</v>
      </c>
    </row>
    <row r="317" spans="1:9" x14ac:dyDescent="0.25">
      <c r="A317" s="215"/>
      <c r="B317" s="215"/>
      <c r="C317" s="209" t="s">
        <v>1577</v>
      </c>
      <c r="D317" s="209" t="s">
        <v>1578</v>
      </c>
      <c r="E317" s="209" t="s">
        <v>1892</v>
      </c>
      <c r="F317" s="209" t="s">
        <v>2457</v>
      </c>
      <c r="G317" s="209" t="s">
        <v>1836</v>
      </c>
      <c r="H317" s="213">
        <v>0.05</v>
      </c>
      <c r="I317" s="214">
        <v>257.27999999999997</v>
      </c>
    </row>
    <row r="318" spans="1:9" x14ac:dyDescent="0.25">
      <c r="A318" s="215"/>
      <c r="B318" s="215"/>
      <c r="C318" s="215"/>
      <c r="D318" s="215"/>
      <c r="E318" s="209" t="s">
        <v>2458</v>
      </c>
      <c r="F318" s="209" t="s">
        <v>2459</v>
      </c>
      <c r="G318" s="209" t="s">
        <v>1613</v>
      </c>
      <c r="H318" s="213">
        <v>5</v>
      </c>
      <c r="I318" s="214">
        <v>499.13</v>
      </c>
    </row>
    <row r="319" spans="1:9" x14ac:dyDescent="0.25">
      <c r="A319" s="215"/>
      <c r="B319" s="215"/>
      <c r="C319" s="215"/>
      <c r="D319" s="215"/>
      <c r="E319" s="209" t="s">
        <v>1906</v>
      </c>
      <c r="F319" s="209" t="s">
        <v>2460</v>
      </c>
      <c r="G319" s="209" t="s">
        <v>1836</v>
      </c>
      <c r="H319" s="213">
        <v>3</v>
      </c>
      <c r="I319" s="214">
        <v>510</v>
      </c>
    </row>
    <row r="320" spans="1:9" x14ac:dyDescent="0.25">
      <c r="A320" s="215"/>
      <c r="B320" s="215"/>
      <c r="C320" s="215"/>
      <c r="D320" s="215"/>
      <c r="E320" s="209" t="s">
        <v>2461</v>
      </c>
      <c r="F320" s="209" t="s">
        <v>2462</v>
      </c>
      <c r="G320" s="209" t="s">
        <v>1576</v>
      </c>
      <c r="H320" s="213">
        <v>2</v>
      </c>
      <c r="I320" s="214">
        <v>169.19</v>
      </c>
    </row>
    <row r="321" spans="1:9" x14ac:dyDescent="0.25">
      <c r="A321" s="215"/>
      <c r="B321" s="215"/>
      <c r="C321" s="215"/>
      <c r="D321" s="215"/>
      <c r="E321" s="209" t="s">
        <v>2463</v>
      </c>
      <c r="F321" s="209" t="s">
        <v>2464</v>
      </c>
      <c r="G321" s="209" t="s">
        <v>1576</v>
      </c>
      <c r="H321" s="213">
        <v>1</v>
      </c>
      <c r="I321" s="214">
        <v>69</v>
      </c>
    </row>
    <row r="322" spans="1:9" x14ac:dyDescent="0.25">
      <c r="A322" s="215"/>
      <c r="B322" s="215"/>
      <c r="C322" s="215"/>
      <c r="D322" s="215"/>
      <c r="E322" s="209" t="s">
        <v>2465</v>
      </c>
      <c r="F322" s="209" t="s">
        <v>2466</v>
      </c>
      <c r="G322" s="209" t="s">
        <v>1613</v>
      </c>
      <c r="H322" s="213">
        <v>116</v>
      </c>
      <c r="I322" s="214">
        <v>7888</v>
      </c>
    </row>
    <row r="323" spans="1:9" x14ac:dyDescent="0.25">
      <c r="A323" s="209" t="s">
        <v>2467</v>
      </c>
      <c r="B323" s="210"/>
      <c r="C323" s="210"/>
      <c r="D323" s="210"/>
      <c r="E323" s="210"/>
      <c r="F323" s="210"/>
      <c r="G323" s="210"/>
      <c r="H323" s="213">
        <v>167.05</v>
      </c>
      <c r="I323" s="214">
        <v>25602.45</v>
      </c>
    </row>
    <row r="324" spans="1:9" x14ac:dyDescent="0.25">
      <c r="A324" s="209" t="s">
        <v>1816</v>
      </c>
      <c r="B324" s="209" t="s">
        <v>1817</v>
      </c>
      <c r="C324" s="209" t="s">
        <v>1605</v>
      </c>
      <c r="D324" s="209" t="s">
        <v>1606</v>
      </c>
      <c r="E324" s="209" t="s">
        <v>2468</v>
      </c>
      <c r="F324" s="209" t="s">
        <v>2469</v>
      </c>
      <c r="G324" s="209" t="s">
        <v>1576</v>
      </c>
      <c r="H324" s="213">
        <v>2</v>
      </c>
      <c r="I324" s="214">
        <v>920</v>
      </c>
    </row>
    <row r="325" spans="1:9" x14ac:dyDescent="0.25">
      <c r="A325" s="215"/>
      <c r="B325" s="215"/>
      <c r="C325" s="215"/>
      <c r="D325" s="215"/>
      <c r="E325" s="209" t="s">
        <v>2470</v>
      </c>
      <c r="F325" s="209" t="s">
        <v>2471</v>
      </c>
      <c r="G325" s="209" t="s">
        <v>1576</v>
      </c>
      <c r="H325" s="213">
        <v>6</v>
      </c>
      <c r="I325" s="214">
        <v>17232</v>
      </c>
    </row>
    <row r="326" spans="1:9" x14ac:dyDescent="0.25">
      <c r="A326" s="215"/>
      <c r="B326" s="215"/>
      <c r="C326" s="209" t="s">
        <v>1620</v>
      </c>
      <c r="D326" s="209" t="s">
        <v>1621</v>
      </c>
      <c r="E326" s="209" t="s">
        <v>2472</v>
      </c>
      <c r="F326" s="209" t="s">
        <v>2473</v>
      </c>
      <c r="G326" s="209" t="s">
        <v>1576</v>
      </c>
      <c r="H326" s="213">
        <v>12</v>
      </c>
      <c r="I326" s="214">
        <v>265.88</v>
      </c>
    </row>
    <row r="327" spans="1:9" x14ac:dyDescent="0.25">
      <c r="A327" s="215"/>
      <c r="B327" s="215"/>
      <c r="C327" s="215"/>
      <c r="D327" s="215"/>
      <c r="E327" s="209" t="s">
        <v>2474</v>
      </c>
      <c r="F327" s="209" t="s">
        <v>2475</v>
      </c>
      <c r="G327" s="209" t="s">
        <v>1576</v>
      </c>
      <c r="H327" s="213">
        <v>3</v>
      </c>
      <c r="I327" s="214">
        <v>112.5</v>
      </c>
    </row>
    <row r="328" spans="1:9" x14ac:dyDescent="0.25">
      <c r="A328" s="215"/>
      <c r="B328" s="215"/>
      <c r="C328" s="215"/>
      <c r="D328" s="215"/>
      <c r="E328" s="209" t="s">
        <v>2476</v>
      </c>
      <c r="F328" s="209" t="s">
        <v>2477</v>
      </c>
      <c r="G328" s="209" t="s">
        <v>1576</v>
      </c>
      <c r="H328" s="213">
        <v>3</v>
      </c>
      <c r="I328" s="214">
        <v>153.93</v>
      </c>
    </row>
    <row r="329" spans="1:9" x14ac:dyDescent="0.25">
      <c r="A329" s="215"/>
      <c r="B329" s="215"/>
      <c r="C329" s="215"/>
      <c r="D329" s="215"/>
      <c r="E329" s="209" t="s">
        <v>2478</v>
      </c>
      <c r="F329" s="209" t="s">
        <v>2479</v>
      </c>
      <c r="G329" s="209" t="s">
        <v>1576</v>
      </c>
      <c r="H329" s="213">
        <v>3</v>
      </c>
      <c r="I329" s="214">
        <v>20.27</v>
      </c>
    </row>
    <row r="330" spans="1:9" x14ac:dyDescent="0.25">
      <c r="A330" s="215"/>
      <c r="B330" s="215"/>
      <c r="C330" s="215"/>
      <c r="D330" s="215"/>
      <c r="E330" s="209" t="s">
        <v>1818</v>
      </c>
      <c r="F330" s="209" t="s">
        <v>2401</v>
      </c>
      <c r="G330" s="209" t="s">
        <v>1576</v>
      </c>
      <c r="H330" s="213">
        <v>4</v>
      </c>
      <c r="I330" s="214">
        <v>216.59</v>
      </c>
    </row>
    <row r="331" spans="1:9" x14ac:dyDescent="0.25">
      <c r="A331" s="215"/>
      <c r="B331" s="215"/>
      <c r="C331" s="215"/>
      <c r="D331" s="215"/>
      <c r="E331" s="209" t="s">
        <v>1819</v>
      </c>
      <c r="F331" s="209" t="s">
        <v>2402</v>
      </c>
      <c r="G331" s="209" t="s">
        <v>1576</v>
      </c>
      <c r="H331" s="213">
        <v>8</v>
      </c>
      <c r="I331" s="214">
        <v>571.17000000000007</v>
      </c>
    </row>
    <row r="332" spans="1:9" x14ac:dyDescent="0.25">
      <c r="A332" s="215"/>
      <c r="B332" s="215"/>
      <c r="C332" s="215"/>
      <c r="D332" s="215"/>
      <c r="E332" s="209" t="s">
        <v>1820</v>
      </c>
      <c r="F332" s="209" t="s">
        <v>2480</v>
      </c>
      <c r="G332" s="209" t="s">
        <v>1576</v>
      </c>
      <c r="H332" s="213">
        <v>10</v>
      </c>
      <c r="I332" s="214">
        <v>137.18</v>
      </c>
    </row>
    <row r="333" spans="1:9" x14ac:dyDescent="0.25">
      <c r="A333" s="215"/>
      <c r="B333" s="215"/>
      <c r="C333" s="215"/>
      <c r="D333" s="215"/>
      <c r="E333" s="209" t="s">
        <v>1821</v>
      </c>
      <c r="F333" s="209" t="s">
        <v>2481</v>
      </c>
      <c r="G333" s="209" t="s">
        <v>1576</v>
      </c>
      <c r="H333" s="213">
        <v>4</v>
      </c>
      <c r="I333" s="214">
        <v>172.76</v>
      </c>
    </row>
    <row r="334" spans="1:9" x14ac:dyDescent="0.25">
      <c r="A334" s="215"/>
      <c r="B334" s="215"/>
      <c r="C334" s="215"/>
      <c r="D334" s="215"/>
      <c r="E334" s="209" t="s">
        <v>1865</v>
      </c>
      <c r="F334" s="209" t="s">
        <v>2482</v>
      </c>
      <c r="G334" s="209" t="s">
        <v>1576</v>
      </c>
      <c r="H334" s="213">
        <v>2</v>
      </c>
      <c r="I334" s="214">
        <v>409.28</v>
      </c>
    </row>
    <row r="335" spans="1:9" x14ac:dyDescent="0.25">
      <c r="A335" s="215"/>
      <c r="B335" s="215"/>
      <c r="C335" s="215"/>
      <c r="D335" s="215"/>
      <c r="E335" s="209" t="s">
        <v>1823</v>
      </c>
      <c r="F335" s="209" t="s">
        <v>2483</v>
      </c>
      <c r="G335" s="209" t="s">
        <v>1576</v>
      </c>
      <c r="H335" s="213">
        <v>4</v>
      </c>
      <c r="I335" s="214">
        <v>367.4</v>
      </c>
    </row>
    <row r="336" spans="1:9" x14ac:dyDescent="0.25">
      <c r="A336" s="215"/>
      <c r="B336" s="215"/>
      <c r="C336" s="215"/>
      <c r="D336" s="215"/>
      <c r="E336" s="209" t="s">
        <v>2406</v>
      </c>
      <c r="F336" s="209" t="s">
        <v>2407</v>
      </c>
      <c r="G336" s="209" t="s">
        <v>1576</v>
      </c>
      <c r="H336" s="213">
        <v>15</v>
      </c>
      <c r="I336" s="214">
        <v>509.84999999999997</v>
      </c>
    </row>
    <row r="337" spans="1:9" x14ac:dyDescent="0.25">
      <c r="A337" s="215"/>
      <c r="B337" s="215"/>
      <c r="C337" s="215"/>
      <c r="D337" s="215"/>
      <c r="E337" s="209" t="s">
        <v>1866</v>
      </c>
      <c r="F337" s="209" t="s">
        <v>2410</v>
      </c>
      <c r="G337" s="209" t="s">
        <v>1576</v>
      </c>
      <c r="H337" s="213">
        <v>10</v>
      </c>
      <c r="I337" s="214">
        <v>5908.4</v>
      </c>
    </row>
    <row r="338" spans="1:9" x14ac:dyDescent="0.25">
      <c r="A338" s="215"/>
      <c r="B338" s="215"/>
      <c r="C338" s="215"/>
      <c r="D338" s="215"/>
      <c r="E338" s="209" t="s">
        <v>1814</v>
      </c>
      <c r="F338" s="209" t="s">
        <v>2484</v>
      </c>
      <c r="G338" s="209" t="s">
        <v>1576</v>
      </c>
      <c r="H338" s="213">
        <v>4</v>
      </c>
      <c r="I338" s="214">
        <v>753.68</v>
      </c>
    </row>
    <row r="339" spans="1:9" x14ac:dyDescent="0.25">
      <c r="A339" s="215"/>
      <c r="B339" s="215"/>
      <c r="C339" s="215"/>
      <c r="D339" s="215"/>
      <c r="E339" s="209" t="s">
        <v>1868</v>
      </c>
      <c r="F339" s="209" t="s">
        <v>2416</v>
      </c>
      <c r="G339" s="209" t="s">
        <v>1576</v>
      </c>
      <c r="H339" s="213">
        <v>8</v>
      </c>
      <c r="I339" s="214">
        <v>11042.460000000001</v>
      </c>
    </row>
    <row r="340" spans="1:9" x14ac:dyDescent="0.25">
      <c r="A340" s="215"/>
      <c r="B340" s="215"/>
      <c r="C340" s="209" t="s">
        <v>1711</v>
      </c>
      <c r="D340" s="209" t="s">
        <v>1712</v>
      </c>
      <c r="E340" s="209" t="s">
        <v>2247</v>
      </c>
      <c r="F340" s="209" t="s">
        <v>2248</v>
      </c>
      <c r="G340" s="209" t="s">
        <v>1576</v>
      </c>
      <c r="H340" s="213">
        <v>2</v>
      </c>
      <c r="I340" s="214">
        <v>5895.16</v>
      </c>
    </row>
    <row r="341" spans="1:9" x14ac:dyDescent="0.25">
      <c r="A341" s="209" t="s">
        <v>1824</v>
      </c>
      <c r="B341" s="210"/>
      <c r="C341" s="210"/>
      <c r="D341" s="210"/>
      <c r="E341" s="210"/>
      <c r="F341" s="210"/>
      <c r="G341" s="210"/>
      <c r="H341" s="213">
        <v>100</v>
      </c>
      <c r="I341" s="214">
        <v>44688.509999999995</v>
      </c>
    </row>
    <row r="342" spans="1:9" x14ac:dyDescent="0.25">
      <c r="A342" s="209" t="s">
        <v>1825</v>
      </c>
      <c r="B342" s="209" t="s">
        <v>1826</v>
      </c>
      <c r="C342" s="209" t="s">
        <v>2485</v>
      </c>
      <c r="D342" s="209" t="s">
        <v>2486</v>
      </c>
      <c r="E342" s="209" t="s">
        <v>2487</v>
      </c>
      <c r="F342" s="209" t="s">
        <v>2488</v>
      </c>
      <c r="G342" s="209"/>
      <c r="H342" s="213">
        <v>0</v>
      </c>
      <c r="I342" s="214">
        <v>158.05000000000001</v>
      </c>
    </row>
    <row r="343" spans="1:9" x14ac:dyDescent="0.25">
      <c r="A343" s="215"/>
      <c r="B343" s="215"/>
      <c r="C343" s="215"/>
      <c r="D343" s="215"/>
      <c r="E343" s="215"/>
      <c r="F343" s="215"/>
      <c r="G343" s="216" t="s">
        <v>1836</v>
      </c>
      <c r="H343" s="217">
        <v>6.3E-2</v>
      </c>
      <c r="I343" s="218">
        <v>2630.38</v>
      </c>
    </row>
    <row r="344" spans="1:9" x14ac:dyDescent="0.25">
      <c r="A344" s="215"/>
      <c r="B344" s="215"/>
      <c r="C344" s="215"/>
      <c r="D344" s="215"/>
      <c r="E344" s="209" t="s">
        <v>2489</v>
      </c>
      <c r="F344" s="209" t="s">
        <v>2490</v>
      </c>
      <c r="G344" s="209"/>
      <c r="H344" s="213">
        <v>0</v>
      </c>
      <c r="I344" s="214">
        <v>-107.40999999999998</v>
      </c>
    </row>
    <row r="345" spans="1:9" x14ac:dyDescent="0.25">
      <c r="A345" s="215"/>
      <c r="B345" s="215"/>
      <c r="C345" s="215"/>
      <c r="D345" s="215"/>
      <c r="E345" s="215"/>
      <c r="F345" s="215"/>
      <c r="G345" s="216" t="s">
        <v>1836</v>
      </c>
      <c r="H345" s="217">
        <v>0.27500000000000002</v>
      </c>
      <c r="I345" s="218">
        <v>11379.03</v>
      </c>
    </row>
    <row r="346" spans="1:9" x14ac:dyDescent="0.25">
      <c r="A346" s="215"/>
      <c r="B346" s="215"/>
      <c r="C346" s="209" t="s">
        <v>2447</v>
      </c>
      <c r="D346" s="209" t="s">
        <v>2448</v>
      </c>
      <c r="E346" s="209" t="s">
        <v>2449</v>
      </c>
      <c r="F346" s="209" t="s">
        <v>2450</v>
      </c>
      <c r="G346" s="209"/>
      <c r="H346" s="213">
        <v>0</v>
      </c>
      <c r="I346" s="214">
        <v>9381.9700000000012</v>
      </c>
    </row>
    <row r="347" spans="1:9" x14ac:dyDescent="0.25">
      <c r="A347" s="215"/>
      <c r="B347" s="215"/>
      <c r="C347" s="215"/>
      <c r="D347" s="215"/>
      <c r="E347" s="215"/>
      <c r="F347" s="215"/>
      <c r="G347" s="216" t="s">
        <v>1836</v>
      </c>
      <c r="H347" s="217">
        <v>2.2400000000000002</v>
      </c>
      <c r="I347" s="218">
        <v>7529.6900000000005</v>
      </c>
    </row>
    <row r="348" spans="1:9" x14ac:dyDescent="0.25">
      <c r="A348" s="215"/>
      <c r="B348" s="215"/>
      <c r="C348" s="209" t="s">
        <v>1573</v>
      </c>
      <c r="D348" s="209" t="s">
        <v>1574</v>
      </c>
      <c r="E348" s="209" t="s">
        <v>2491</v>
      </c>
      <c r="F348" s="209" t="s">
        <v>2492</v>
      </c>
      <c r="G348" s="209" t="s">
        <v>1580</v>
      </c>
      <c r="H348" s="213">
        <v>9</v>
      </c>
      <c r="I348" s="214">
        <v>712.6</v>
      </c>
    </row>
    <row r="349" spans="1:9" x14ac:dyDescent="0.25">
      <c r="A349" s="215"/>
      <c r="B349" s="215"/>
      <c r="C349" s="215"/>
      <c r="D349" s="215"/>
      <c r="E349" s="209" t="s">
        <v>2493</v>
      </c>
      <c r="F349" s="209" t="s">
        <v>2494</v>
      </c>
      <c r="G349" s="209" t="s">
        <v>1576</v>
      </c>
      <c r="H349" s="213">
        <v>6</v>
      </c>
      <c r="I349" s="214">
        <v>608.72</v>
      </c>
    </row>
    <row r="350" spans="1:9" x14ac:dyDescent="0.25">
      <c r="A350" s="215"/>
      <c r="B350" s="215"/>
      <c r="C350" s="215"/>
      <c r="D350" s="215"/>
      <c r="E350" s="209" t="s">
        <v>2495</v>
      </c>
      <c r="F350" s="209" t="s">
        <v>2496</v>
      </c>
      <c r="G350" s="209" t="s">
        <v>1576</v>
      </c>
      <c r="H350" s="213">
        <v>2</v>
      </c>
      <c r="I350" s="214">
        <v>43.87</v>
      </c>
    </row>
    <row r="351" spans="1:9" x14ac:dyDescent="0.25">
      <c r="A351" s="215"/>
      <c r="B351" s="215"/>
      <c r="C351" s="215"/>
      <c r="D351" s="215"/>
      <c r="E351" s="209" t="s">
        <v>1827</v>
      </c>
      <c r="F351" s="209" t="s">
        <v>2497</v>
      </c>
      <c r="G351" s="209" t="s">
        <v>1580</v>
      </c>
      <c r="H351" s="213">
        <v>42.4</v>
      </c>
      <c r="I351" s="214">
        <v>5476.7800000000007</v>
      </c>
    </row>
    <row r="352" spans="1:9" x14ac:dyDescent="0.25">
      <c r="A352" s="215"/>
      <c r="B352" s="215"/>
      <c r="C352" s="215"/>
      <c r="D352" s="215"/>
      <c r="E352" s="209" t="s">
        <v>2498</v>
      </c>
      <c r="F352" s="209" t="s">
        <v>2499</v>
      </c>
      <c r="G352" s="209" t="s">
        <v>1580</v>
      </c>
      <c r="H352" s="213">
        <v>11</v>
      </c>
      <c r="I352" s="214">
        <v>685.05</v>
      </c>
    </row>
    <row r="353" spans="1:9" x14ac:dyDescent="0.25">
      <c r="A353" s="215"/>
      <c r="B353" s="215"/>
      <c r="C353" s="215"/>
      <c r="D353" s="215"/>
      <c r="E353" s="209" t="s">
        <v>2500</v>
      </c>
      <c r="F353" s="209" t="s">
        <v>2501</v>
      </c>
      <c r="G353" s="209" t="s">
        <v>1580</v>
      </c>
      <c r="H353" s="213">
        <v>4</v>
      </c>
      <c r="I353" s="214">
        <v>333.06</v>
      </c>
    </row>
    <row r="354" spans="1:9" x14ac:dyDescent="0.25">
      <c r="A354" s="215"/>
      <c r="B354" s="215"/>
      <c r="C354" s="215"/>
      <c r="D354" s="215"/>
      <c r="E354" s="209" t="s">
        <v>2502</v>
      </c>
      <c r="F354" s="209" t="s">
        <v>2503</v>
      </c>
      <c r="G354" s="209" t="s">
        <v>1576</v>
      </c>
      <c r="H354" s="213">
        <v>10</v>
      </c>
      <c r="I354" s="214">
        <v>818.48</v>
      </c>
    </row>
    <row r="355" spans="1:9" x14ac:dyDescent="0.25">
      <c r="A355" s="215"/>
      <c r="B355" s="215"/>
      <c r="C355" s="215"/>
      <c r="D355" s="215"/>
      <c r="E355" s="209" t="s">
        <v>1888</v>
      </c>
      <c r="F355" s="209" t="s">
        <v>2504</v>
      </c>
      <c r="G355" s="209" t="s">
        <v>1576</v>
      </c>
      <c r="H355" s="213">
        <v>150</v>
      </c>
      <c r="I355" s="214">
        <v>73.97</v>
      </c>
    </row>
    <row r="356" spans="1:9" x14ac:dyDescent="0.25">
      <c r="A356" s="215"/>
      <c r="B356" s="215"/>
      <c r="C356" s="209" t="s">
        <v>2056</v>
      </c>
      <c r="D356" s="209" t="s">
        <v>2057</v>
      </c>
      <c r="E356" s="209" t="s">
        <v>2505</v>
      </c>
      <c r="F356" s="209" t="s">
        <v>2506</v>
      </c>
      <c r="G356" s="209" t="s">
        <v>1798</v>
      </c>
      <c r="H356" s="213">
        <v>2</v>
      </c>
      <c r="I356" s="214">
        <v>20525.599999999999</v>
      </c>
    </row>
    <row r="357" spans="1:9" x14ac:dyDescent="0.25">
      <c r="A357" s="215"/>
      <c r="B357" s="215"/>
      <c r="C357" s="209" t="s">
        <v>1577</v>
      </c>
      <c r="D357" s="209" t="s">
        <v>1578</v>
      </c>
      <c r="E357" s="209" t="s">
        <v>1892</v>
      </c>
      <c r="F357" s="209" t="s">
        <v>2457</v>
      </c>
      <c r="G357" s="209" t="s">
        <v>1836</v>
      </c>
      <c r="H357" s="213">
        <v>0.25</v>
      </c>
      <c r="I357" s="214">
        <v>1404.06</v>
      </c>
    </row>
    <row r="358" spans="1:9" x14ac:dyDescent="0.25">
      <c r="A358" s="215"/>
      <c r="B358" s="215"/>
      <c r="C358" s="215"/>
      <c r="D358" s="215"/>
      <c r="E358" s="209" t="s">
        <v>1893</v>
      </c>
      <c r="F358" s="209" t="s">
        <v>2275</v>
      </c>
      <c r="G358" s="209" t="s">
        <v>1590</v>
      </c>
      <c r="H358" s="213">
        <v>50</v>
      </c>
      <c r="I358" s="214">
        <v>1097.67</v>
      </c>
    </row>
    <row r="359" spans="1:9" x14ac:dyDescent="0.25">
      <c r="A359" s="215"/>
      <c r="B359" s="215"/>
      <c r="C359" s="215"/>
      <c r="D359" s="215"/>
      <c r="E359" s="209" t="s">
        <v>1831</v>
      </c>
      <c r="F359" s="209" t="s">
        <v>2507</v>
      </c>
      <c r="G359" s="209" t="s">
        <v>1798</v>
      </c>
      <c r="H359" s="213">
        <v>6.1099999999999994</v>
      </c>
      <c r="I359" s="214">
        <v>34415.160000000003</v>
      </c>
    </row>
    <row r="360" spans="1:9" x14ac:dyDescent="0.25">
      <c r="A360" s="215"/>
      <c r="B360" s="215"/>
      <c r="C360" s="215"/>
      <c r="D360" s="215"/>
      <c r="E360" s="209" t="s">
        <v>2508</v>
      </c>
      <c r="F360" s="209" t="s">
        <v>2509</v>
      </c>
      <c r="G360" s="209" t="s">
        <v>1580</v>
      </c>
      <c r="H360" s="213">
        <v>24</v>
      </c>
      <c r="I360" s="214">
        <v>1336.8</v>
      </c>
    </row>
    <row r="361" spans="1:9" x14ac:dyDescent="0.25">
      <c r="A361" s="215"/>
      <c r="B361" s="215"/>
      <c r="C361" s="215"/>
      <c r="D361" s="215"/>
      <c r="E361" s="209" t="s">
        <v>2510</v>
      </c>
      <c r="F361" s="209" t="s">
        <v>2511</v>
      </c>
      <c r="G361" s="209" t="s">
        <v>1590</v>
      </c>
      <c r="H361" s="213">
        <v>20</v>
      </c>
      <c r="I361" s="214">
        <v>650</v>
      </c>
    </row>
    <row r="362" spans="1:9" x14ac:dyDescent="0.25">
      <c r="A362" s="215"/>
      <c r="B362" s="215"/>
      <c r="C362" s="215"/>
      <c r="D362" s="215"/>
      <c r="E362" s="209" t="s">
        <v>2512</v>
      </c>
      <c r="F362" s="209" t="s">
        <v>2513</v>
      </c>
      <c r="G362" s="209" t="s">
        <v>1580</v>
      </c>
      <c r="H362" s="213">
        <v>500</v>
      </c>
      <c r="I362" s="214">
        <v>27286.66</v>
      </c>
    </row>
    <row r="363" spans="1:9" x14ac:dyDescent="0.25">
      <c r="A363" s="215"/>
      <c r="B363" s="215"/>
      <c r="C363" s="215"/>
      <c r="D363" s="215"/>
      <c r="E363" s="209" t="s">
        <v>2514</v>
      </c>
      <c r="F363" s="209" t="s">
        <v>2515</v>
      </c>
      <c r="G363" s="209" t="s">
        <v>1576</v>
      </c>
      <c r="H363" s="213">
        <v>1</v>
      </c>
      <c r="I363" s="214">
        <v>2756.28</v>
      </c>
    </row>
    <row r="364" spans="1:9" x14ac:dyDescent="0.25">
      <c r="A364" s="215"/>
      <c r="B364" s="215"/>
      <c r="C364" s="215"/>
      <c r="D364" s="215"/>
      <c r="E364" s="209" t="s">
        <v>1832</v>
      </c>
      <c r="F364" s="209" t="s">
        <v>2516</v>
      </c>
      <c r="G364" s="209" t="s">
        <v>1798</v>
      </c>
      <c r="H364" s="213">
        <v>3</v>
      </c>
      <c r="I364" s="214">
        <v>196.63</v>
      </c>
    </row>
    <row r="365" spans="1:9" x14ac:dyDescent="0.25">
      <c r="A365" s="215"/>
      <c r="B365" s="215"/>
      <c r="C365" s="215"/>
      <c r="D365" s="215"/>
      <c r="E365" s="209" t="s">
        <v>1833</v>
      </c>
      <c r="F365" s="209" t="s">
        <v>2517</v>
      </c>
      <c r="G365" s="209" t="s">
        <v>1590</v>
      </c>
      <c r="H365" s="213">
        <v>45</v>
      </c>
      <c r="I365" s="214">
        <v>32319.45</v>
      </c>
    </row>
    <row r="366" spans="1:9" x14ac:dyDescent="0.25">
      <c r="A366" s="215"/>
      <c r="B366" s="215"/>
      <c r="C366" s="215"/>
      <c r="D366" s="215"/>
      <c r="E366" s="209" t="s">
        <v>2518</v>
      </c>
      <c r="F366" s="209" t="s">
        <v>2519</v>
      </c>
      <c r="G366" s="209" t="s">
        <v>1580</v>
      </c>
      <c r="H366" s="213">
        <v>50</v>
      </c>
      <c r="I366" s="214">
        <v>4800</v>
      </c>
    </row>
    <row r="367" spans="1:9" x14ac:dyDescent="0.25">
      <c r="A367" s="215"/>
      <c r="B367" s="215"/>
      <c r="C367" s="215"/>
      <c r="D367" s="215"/>
      <c r="E367" s="209" t="s">
        <v>2520</v>
      </c>
      <c r="F367" s="209" t="s">
        <v>2521</v>
      </c>
      <c r="G367" s="209" t="s">
        <v>1576</v>
      </c>
      <c r="H367" s="213">
        <v>3</v>
      </c>
      <c r="I367" s="214">
        <v>83.85</v>
      </c>
    </row>
    <row r="368" spans="1:9" x14ac:dyDescent="0.25">
      <c r="A368" s="215"/>
      <c r="B368" s="215"/>
      <c r="C368" s="215"/>
      <c r="D368" s="215"/>
      <c r="E368" s="209" t="s">
        <v>2522</v>
      </c>
      <c r="F368" s="209" t="s">
        <v>2523</v>
      </c>
      <c r="G368" s="209" t="s">
        <v>1590</v>
      </c>
      <c r="H368" s="213">
        <v>50</v>
      </c>
      <c r="I368" s="214">
        <v>360.5</v>
      </c>
    </row>
    <row r="369" spans="1:9" x14ac:dyDescent="0.25">
      <c r="A369" s="215"/>
      <c r="B369" s="215"/>
      <c r="C369" s="215"/>
      <c r="D369" s="215"/>
      <c r="E369" s="209" t="s">
        <v>1834</v>
      </c>
      <c r="F369" s="209" t="s">
        <v>2524</v>
      </c>
      <c r="G369" s="209" t="s">
        <v>1590</v>
      </c>
      <c r="H369" s="213">
        <v>68</v>
      </c>
      <c r="I369" s="214">
        <v>1617.02</v>
      </c>
    </row>
    <row r="370" spans="1:9" x14ac:dyDescent="0.25">
      <c r="A370" s="215"/>
      <c r="B370" s="215"/>
      <c r="C370" s="215"/>
      <c r="D370" s="215"/>
      <c r="E370" s="209" t="s">
        <v>1906</v>
      </c>
      <c r="F370" s="209" t="s">
        <v>2460</v>
      </c>
      <c r="G370" s="209" t="s">
        <v>1836</v>
      </c>
      <c r="H370" s="213">
        <v>7.8</v>
      </c>
      <c r="I370" s="214">
        <v>1326</v>
      </c>
    </row>
    <row r="371" spans="1:9" x14ac:dyDescent="0.25">
      <c r="A371" s="215"/>
      <c r="B371" s="215"/>
      <c r="C371" s="215"/>
      <c r="D371" s="215"/>
      <c r="E371" s="209" t="s">
        <v>1835</v>
      </c>
      <c r="F371" s="209" t="s">
        <v>2525</v>
      </c>
      <c r="G371" s="209" t="s">
        <v>1836</v>
      </c>
      <c r="H371" s="213">
        <v>5.62</v>
      </c>
      <c r="I371" s="214">
        <v>2185.4</v>
      </c>
    </row>
    <row r="372" spans="1:9" x14ac:dyDescent="0.25">
      <c r="A372" s="215"/>
      <c r="B372" s="215"/>
      <c r="C372" s="215"/>
      <c r="D372" s="215"/>
      <c r="E372" s="209" t="s">
        <v>2088</v>
      </c>
      <c r="F372" s="209" t="s">
        <v>2089</v>
      </c>
      <c r="G372" s="209" t="s">
        <v>1580</v>
      </c>
      <c r="H372" s="213">
        <v>100</v>
      </c>
      <c r="I372" s="214">
        <v>12900</v>
      </c>
    </row>
    <row r="373" spans="1:9" x14ac:dyDescent="0.25">
      <c r="A373" s="215"/>
      <c r="B373" s="215"/>
      <c r="C373" s="215"/>
      <c r="D373" s="215"/>
      <c r="E373" s="209" t="s">
        <v>2526</v>
      </c>
      <c r="F373" s="209" t="s">
        <v>2527</v>
      </c>
      <c r="G373" s="209" t="s">
        <v>1613</v>
      </c>
      <c r="H373" s="213">
        <v>210</v>
      </c>
      <c r="I373" s="214">
        <v>3570</v>
      </c>
    </row>
    <row r="374" spans="1:9" x14ac:dyDescent="0.25">
      <c r="A374" s="215"/>
      <c r="B374" s="215"/>
      <c r="C374" s="215"/>
      <c r="D374" s="215"/>
      <c r="E374" s="209" t="s">
        <v>1797</v>
      </c>
      <c r="F374" s="209" t="s">
        <v>2528</v>
      </c>
      <c r="G374" s="209" t="s">
        <v>1798</v>
      </c>
      <c r="H374" s="213">
        <v>3.6</v>
      </c>
      <c r="I374" s="214">
        <v>4271.26</v>
      </c>
    </row>
    <row r="375" spans="1:9" x14ac:dyDescent="0.25">
      <c r="A375" s="215"/>
      <c r="B375" s="215"/>
      <c r="C375" s="215"/>
      <c r="D375" s="215"/>
      <c r="E375" s="209" t="s">
        <v>2465</v>
      </c>
      <c r="F375" s="209" t="s">
        <v>2466</v>
      </c>
      <c r="G375" s="209" t="s">
        <v>1613</v>
      </c>
      <c r="H375" s="213">
        <v>100</v>
      </c>
      <c r="I375" s="214">
        <v>6800</v>
      </c>
    </row>
    <row r="376" spans="1:9" x14ac:dyDescent="0.25">
      <c r="A376" s="215"/>
      <c r="B376" s="215"/>
      <c r="C376" s="209" t="s">
        <v>1605</v>
      </c>
      <c r="D376" s="209" t="s">
        <v>1606</v>
      </c>
      <c r="E376" s="209" t="s">
        <v>1837</v>
      </c>
      <c r="F376" s="209" t="s">
        <v>2529</v>
      </c>
      <c r="G376" s="209" t="s">
        <v>1576</v>
      </c>
      <c r="H376" s="213">
        <v>5</v>
      </c>
      <c r="I376" s="214">
        <v>6340.52</v>
      </c>
    </row>
    <row r="377" spans="1:9" x14ac:dyDescent="0.25">
      <c r="A377" s="215"/>
      <c r="B377" s="215"/>
      <c r="C377" s="215"/>
      <c r="D377" s="215"/>
      <c r="E377" s="209" t="s">
        <v>2530</v>
      </c>
      <c r="F377" s="209" t="s">
        <v>2531</v>
      </c>
      <c r="G377" s="209" t="s">
        <v>1576</v>
      </c>
      <c r="H377" s="213">
        <v>13</v>
      </c>
      <c r="I377" s="214">
        <v>4429.4000000000005</v>
      </c>
    </row>
    <row r="378" spans="1:9" x14ac:dyDescent="0.25">
      <c r="A378" s="215"/>
      <c r="B378" s="215"/>
      <c r="C378" s="215"/>
      <c r="D378" s="215"/>
      <c r="E378" s="209" t="s">
        <v>2532</v>
      </c>
      <c r="F378" s="209" t="s">
        <v>2533</v>
      </c>
      <c r="G378" s="209" t="s">
        <v>1576</v>
      </c>
      <c r="H378" s="213">
        <v>5</v>
      </c>
      <c r="I378" s="214">
        <v>1176.49</v>
      </c>
    </row>
    <row r="379" spans="1:9" x14ac:dyDescent="0.25">
      <c r="A379" s="215"/>
      <c r="B379" s="215"/>
      <c r="C379" s="215"/>
      <c r="D379" s="215"/>
      <c r="E379" s="209" t="s">
        <v>1838</v>
      </c>
      <c r="F379" s="209" t="s">
        <v>2534</v>
      </c>
      <c r="G379" s="209" t="s">
        <v>1576</v>
      </c>
      <c r="H379" s="213">
        <v>12</v>
      </c>
      <c r="I379" s="214">
        <v>26842.770000000004</v>
      </c>
    </row>
    <row r="380" spans="1:9" x14ac:dyDescent="0.25">
      <c r="A380" s="215"/>
      <c r="B380" s="215"/>
      <c r="C380" s="215"/>
      <c r="D380" s="215"/>
      <c r="E380" s="209" t="s">
        <v>1839</v>
      </c>
      <c r="F380" s="209" t="s">
        <v>2535</v>
      </c>
      <c r="G380" s="209" t="s">
        <v>1576</v>
      </c>
      <c r="H380" s="213">
        <v>13</v>
      </c>
      <c r="I380" s="214">
        <v>35949.040000000001</v>
      </c>
    </row>
    <row r="381" spans="1:9" x14ac:dyDescent="0.25">
      <c r="A381" s="215"/>
      <c r="B381" s="215"/>
      <c r="C381" s="215"/>
      <c r="D381" s="215"/>
      <c r="E381" s="209" t="s">
        <v>1840</v>
      </c>
      <c r="F381" s="209" t="s">
        <v>2536</v>
      </c>
      <c r="G381" s="209" t="s">
        <v>1576</v>
      </c>
      <c r="H381" s="213">
        <v>5</v>
      </c>
      <c r="I381" s="214">
        <v>4983.99</v>
      </c>
    </row>
    <row r="382" spans="1:9" x14ac:dyDescent="0.25">
      <c r="A382" s="215"/>
      <c r="B382" s="215"/>
      <c r="C382" s="215"/>
      <c r="D382" s="215"/>
      <c r="E382" s="209" t="s">
        <v>2537</v>
      </c>
      <c r="F382" s="209" t="s">
        <v>2538</v>
      </c>
      <c r="G382" s="209" t="s">
        <v>1576</v>
      </c>
      <c r="H382" s="213">
        <v>2</v>
      </c>
      <c r="I382" s="214">
        <v>271.67</v>
      </c>
    </row>
    <row r="383" spans="1:9" x14ac:dyDescent="0.25">
      <c r="A383" s="215"/>
      <c r="B383" s="215"/>
      <c r="C383" s="215"/>
      <c r="D383" s="215"/>
      <c r="E383" s="209" t="s">
        <v>2539</v>
      </c>
      <c r="F383" s="209" t="s">
        <v>2540</v>
      </c>
      <c r="G383" s="209" t="s">
        <v>1576</v>
      </c>
      <c r="H383" s="213">
        <v>200</v>
      </c>
      <c r="I383" s="214">
        <v>474</v>
      </c>
    </row>
    <row r="384" spans="1:9" x14ac:dyDescent="0.25">
      <c r="A384" s="215"/>
      <c r="B384" s="215"/>
      <c r="C384" s="215"/>
      <c r="D384" s="215"/>
      <c r="E384" s="209" t="s">
        <v>2541</v>
      </c>
      <c r="F384" s="209" t="s">
        <v>2542</v>
      </c>
      <c r="G384" s="209" t="s">
        <v>1576</v>
      </c>
      <c r="H384" s="213">
        <v>3</v>
      </c>
      <c r="I384" s="214">
        <v>8569.85</v>
      </c>
    </row>
    <row r="385" spans="1:9" x14ac:dyDescent="0.25">
      <c r="A385" s="215"/>
      <c r="B385" s="215"/>
      <c r="C385" s="215"/>
      <c r="D385" s="215"/>
      <c r="E385" s="209" t="s">
        <v>2543</v>
      </c>
      <c r="F385" s="209" t="s">
        <v>2544</v>
      </c>
      <c r="G385" s="209" t="s">
        <v>1576</v>
      </c>
      <c r="H385" s="213">
        <v>1</v>
      </c>
      <c r="I385" s="214">
        <v>3750</v>
      </c>
    </row>
    <row r="386" spans="1:9" x14ac:dyDescent="0.25">
      <c r="A386" s="215"/>
      <c r="B386" s="215"/>
      <c r="C386" s="215"/>
      <c r="D386" s="215"/>
      <c r="E386" s="209" t="s">
        <v>2545</v>
      </c>
      <c r="F386" s="209" t="s">
        <v>2546</v>
      </c>
      <c r="G386" s="209" t="s">
        <v>1576</v>
      </c>
      <c r="H386" s="213">
        <v>3</v>
      </c>
      <c r="I386" s="214">
        <v>8712</v>
      </c>
    </row>
    <row r="387" spans="1:9" x14ac:dyDescent="0.25">
      <c r="A387" s="215"/>
      <c r="B387" s="215"/>
      <c r="C387" s="215"/>
      <c r="D387" s="215"/>
      <c r="E387" s="209" t="s">
        <v>2547</v>
      </c>
      <c r="F387" s="209" t="s">
        <v>2548</v>
      </c>
      <c r="G387" s="209" t="s">
        <v>1576</v>
      </c>
      <c r="H387" s="213">
        <v>2</v>
      </c>
      <c r="I387" s="214">
        <v>1530</v>
      </c>
    </row>
    <row r="388" spans="1:9" x14ac:dyDescent="0.25">
      <c r="A388" s="215"/>
      <c r="B388" s="215"/>
      <c r="C388" s="215"/>
      <c r="D388" s="215"/>
      <c r="E388" s="209" t="s">
        <v>2549</v>
      </c>
      <c r="F388" s="209" t="s">
        <v>2550</v>
      </c>
      <c r="G388" s="209" t="s">
        <v>1576</v>
      </c>
      <c r="H388" s="213">
        <v>1</v>
      </c>
      <c r="I388" s="214">
        <v>5404</v>
      </c>
    </row>
    <row r="389" spans="1:9" x14ac:dyDescent="0.25">
      <c r="A389" s="215"/>
      <c r="B389" s="215"/>
      <c r="C389" s="209" t="s">
        <v>1617</v>
      </c>
      <c r="D389" s="209" t="s">
        <v>1618</v>
      </c>
      <c r="E389" s="209" t="s">
        <v>1842</v>
      </c>
      <c r="F389" s="209" t="s">
        <v>2551</v>
      </c>
      <c r="G389" s="209" t="s">
        <v>1580</v>
      </c>
      <c r="H389" s="213">
        <v>5000</v>
      </c>
      <c r="I389" s="214">
        <v>103000</v>
      </c>
    </row>
    <row r="390" spans="1:9" x14ac:dyDescent="0.25">
      <c r="A390" s="215"/>
      <c r="B390" s="215"/>
      <c r="C390" s="209" t="s">
        <v>1711</v>
      </c>
      <c r="D390" s="209" t="s">
        <v>1712</v>
      </c>
      <c r="E390" s="209" t="s">
        <v>1727</v>
      </c>
      <c r="F390" s="209" t="s">
        <v>1728</v>
      </c>
      <c r="G390" s="209" t="s">
        <v>1590</v>
      </c>
      <c r="H390" s="213">
        <v>50</v>
      </c>
      <c r="I390" s="214">
        <v>1287.2</v>
      </c>
    </row>
    <row r="391" spans="1:9" x14ac:dyDescent="0.25">
      <c r="A391" s="215"/>
      <c r="B391" s="215"/>
      <c r="C391" s="215"/>
      <c r="D391" s="215"/>
      <c r="E391" s="209" t="s">
        <v>2552</v>
      </c>
      <c r="F391" s="209" t="s">
        <v>2553</v>
      </c>
      <c r="G391" s="209" t="s">
        <v>1576</v>
      </c>
      <c r="H391" s="213">
        <v>10</v>
      </c>
      <c r="I391" s="214">
        <v>1550</v>
      </c>
    </row>
    <row r="392" spans="1:9" x14ac:dyDescent="0.25">
      <c r="A392" s="215"/>
      <c r="B392" s="215"/>
      <c r="C392" s="215"/>
      <c r="D392" s="215"/>
      <c r="E392" s="209" t="s">
        <v>2554</v>
      </c>
      <c r="F392" s="209" t="s">
        <v>2555</v>
      </c>
      <c r="G392" s="209" t="s">
        <v>1576</v>
      </c>
      <c r="H392" s="213">
        <v>1</v>
      </c>
      <c r="I392" s="214">
        <v>87.05</v>
      </c>
    </row>
    <row r="393" spans="1:9" x14ac:dyDescent="0.25">
      <c r="A393" s="209" t="s">
        <v>1845</v>
      </c>
      <c r="B393" s="210"/>
      <c r="C393" s="210"/>
      <c r="D393" s="210"/>
      <c r="E393" s="210"/>
      <c r="F393" s="210"/>
      <c r="G393" s="210"/>
      <c r="H393" s="213">
        <v>6812.3580000000002</v>
      </c>
      <c r="I393" s="214">
        <v>413984.55999999994</v>
      </c>
    </row>
    <row r="394" spans="1:9" x14ac:dyDescent="0.25">
      <c r="A394" s="209" t="s">
        <v>1846</v>
      </c>
      <c r="B394" s="209" t="s">
        <v>1847</v>
      </c>
      <c r="C394" s="209" t="s">
        <v>1573</v>
      </c>
      <c r="D394" s="209" t="s">
        <v>1574</v>
      </c>
      <c r="E394" s="209" t="s">
        <v>1827</v>
      </c>
      <c r="F394" s="209" t="s">
        <v>2497</v>
      </c>
      <c r="G394" s="209" t="s">
        <v>1580</v>
      </c>
      <c r="H394" s="213">
        <v>31.800000000000004</v>
      </c>
      <c r="I394" s="214">
        <v>3988.0699999999997</v>
      </c>
    </row>
    <row r="395" spans="1:9" x14ac:dyDescent="0.25">
      <c r="A395" s="215"/>
      <c r="B395" s="215"/>
      <c r="C395" s="215"/>
      <c r="D395" s="215"/>
      <c r="E395" s="209" t="s">
        <v>1888</v>
      </c>
      <c r="F395" s="209" t="s">
        <v>2504</v>
      </c>
      <c r="G395" s="209" t="s">
        <v>1576</v>
      </c>
      <c r="H395" s="213">
        <v>50</v>
      </c>
      <c r="I395" s="214">
        <v>19.77</v>
      </c>
    </row>
    <row r="396" spans="1:9" x14ac:dyDescent="0.25">
      <c r="A396" s="215"/>
      <c r="B396" s="215"/>
      <c r="C396" s="209" t="s">
        <v>1577</v>
      </c>
      <c r="D396" s="209" t="s">
        <v>1578</v>
      </c>
      <c r="E396" s="209" t="s">
        <v>1761</v>
      </c>
      <c r="F396" s="209" t="s">
        <v>2076</v>
      </c>
      <c r="G396" s="209" t="s">
        <v>1576</v>
      </c>
      <c r="H396" s="213">
        <v>20</v>
      </c>
      <c r="I396" s="214">
        <v>1412.3</v>
      </c>
    </row>
    <row r="397" spans="1:9" x14ac:dyDescent="0.25">
      <c r="A397" s="215"/>
      <c r="B397" s="215"/>
      <c r="C397" s="215"/>
      <c r="D397" s="215"/>
      <c r="E397" s="209" t="s">
        <v>1848</v>
      </c>
      <c r="F397" s="209" t="s">
        <v>2556</v>
      </c>
      <c r="G397" s="209" t="s">
        <v>1576</v>
      </c>
      <c r="H397" s="213">
        <v>5</v>
      </c>
      <c r="I397" s="214">
        <v>196.42</v>
      </c>
    </row>
    <row r="398" spans="1:9" x14ac:dyDescent="0.25">
      <c r="A398" s="215"/>
      <c r="B398" s="215"/>
      <c r="C398" s="215"/>
      <c r="D398" s="215"/>
      <c r="E398" s="209" t="s">
        <v>1849</v>
      </c>
      <c r="F398" s="209" t="s">
        <v>2557</v>
      </c>
      <c r="G398" s="209" t="s">
        <v>1576</v>
      </c>
      <c r="H398" s="213">
        <v>2</v>
      </c>
      <c r="I398" s="214">
        <v>105.07</v>
      </c>
    </row>
    <row r="399" spans="1:9" x14ac:dyDescent="0.25">
      <c r="A399" s="215"/>
      <c r="B399" s="215"/>
      <c r="C399" s="215"/>
      <c r="D399" s="215"/>
      <c r="E399" s="209" t="s">
        <v>1850</v>
      </c>
      <c r="F399" s="209" t="s">
        <v>2558</v>
      </c>
      <c r="G399" s="209" t="s">
        <v>1576</v>
      </c>
      <c r="H399" s="213">
        <v>18</v>
      </c>
      <c r="I399" s="214">
        <v>846</v>
      </c>
    </row>
    <row r="400" spans="1:9" x14ac:dyDescent="0.25">
      <c r="A400" s="215"/>
      <c r="B400" s="215"/>
      <c r="C400" s="209" t="s">
        <v>1605</v>
      </c>
      <c r="D400" s="209" t="s">
        <v>1606</v>
      </c>
      <c r="E400" s="209" t="s">
        <v>1608</v>
      </c>
      <c r="F400" s="209" t="s">
        <v>2106</v>
      </c>
      <c r="G400" s="209" t="s">
        <v>1576</v>
      </c>
      <c r="H400" s="213">
        <v>10</v>
      </c>
      <c r="I400" s="214">
        <v>96.72</v>
      </c>
    </row>
    <row r="401" spans="1:9" x14ac:dyDescent="0.25">
      <c r="A401" s="215"/>
      <c r="B401" s="215"/>
      <c r="C401" s="215"/>
      <c r="D401" s="215"/>
      <c r="E401" s="209" t="s">
        <v>1609</v>
      </c>
      <c r="F401" s="209" t="s">
        <v>1610</v>
      </c>
      <c r="G401" s="209" t="s">
        <v>1576</v>
      </c>
      <c r="H401" s="213">
        <v>16</v>
      </c>
      <c r="I401" s="214">
        <v>313.89999999999998</v>
      </c>
    </row>
    <row r="402" spans="1:9" x14ac:dyDescent="0.25">
      <c r="A402" s="215"/>
      <c r="B402" s="215"/>
      <c r="C402" s="215"/>
      <c r="D402" s="215"/>
      <c r="E402" s="209" t="s">
        <v>1799</v>
      </c>
      <c r="F402" s="209" t="s">
        <v>2559</v>
      </c>
      <c r="G402" s="209" t="s">
        <v>1800</v>
      </c>
      <c r="H402" s="213">
        <v>2</v>
      </c>
      <c r="I402" s="214">
        <v>217.81</v>
      </c>
    </row>
    <row r="403" spans="1:9" x14ac:dyDescent="0.25">
      <c r="A403" s="215"/>
      <c r="B403" s="215"/>
      <c r="C403" s="215"/>
      <c r="D403" s="215"/>
      <c r="E403" s="209" t="s">
        <v>1611</v>
      </c>
      <c r="F403" s="209" t="s">
        <v>2560</v>
      </c>
      <c r="G403" s="209" t="s">
        <v>1576</v>
      </c>
      <c r="H403" s="213">
        <v>50</v>
      </c>
      <c r="I403" s="214">
        <v>1113.07</v>
      </c>
    </row>
    <row r="404" spans="1:9" x14ac:dyDescent="0.25">
      <c r="A404" s="215"/>
      <c r="B404" s="215"/>
      <c r="C404" s="215"/>
      <c r="D404" s="215"/>
      <c r="E404" s="209" t="s">
        <v>2561</v>
      </c>
      <c r="F404" s="209" t="s">
        <v>2562</v>
      </c>
      <c r="G404" s="209" t="s">
        <v>1576</v>
      </c>
      <c r="H404" s="213">
        <v>2</v>
      </c>
      <c r="I404" s="214">
        <v>3324</v>
      </c>
    </row>
    <row r="405" spans="1:9" x14ac:dyDescent="0.25">
      <c r="A405" s="215"/>
      <c r="B405" s="215"/>
      <c r="C405" s="215"/>
      <c r="D405" s="215"/>
      <c r="E405" s="209" t="s">
        <v>1961</v>
      </c>
      <c r="F405" s="209" t="s">
        <v>2563</v>
      </c>
      <c r="G405" s="209" t="s">
        <v>1576</v>
      </c>
      <c r="H405" s="213">
        <v>12</v>
      </c>
      <c r="I405" s="214">
        <v>12963.74</v>
      </c>
    </row>
    <row r="406" spans="1:9" x14ac:dyDescent="0.25">
      <c r="A406" s="215"/>
      <c r="B406" s="215"/>
      <c r="C406" s="215"/>
      <c r="D406" s="215"/>
      <c r="E406" s="209" t="s">
        <v>2545</v>
      </c>
      <c r="F406" s="209" t="s">
        <v>2546</v>
      </c>
      <c r="G406" s="209" t="s">
        <v>1576</v>
      </c>
      <c r="H406" s="213">
        <v>24</v>
      </c>
      <c r="I406" s="214">
        <v>69696</v>
      </c>
    </row>
    <row r="407" spans="1:9" x14ac:dyDescent="0.25">
      <c r="A407" s="215"/>
      <c r="B407" s="215"/>
      <c r="C407" s="215"/>
      <c r="D407" s="215"/>
      <c r="E407" s="209" t="s">
        <v>2564</v>
      </c>
      <c r="F407" s="209" t="s">
        <v>2565</v>
      </c>
      <c r="G407" s="209" t="s">
        <v>1576</v>
      </c>
      <c r="H407" s="213">
        <v>3</v>
      </c>
      <c r="I407" s="214">
        <v>18150</v>
      </c>
    </row>
    <row r="408" spans="1:9" x14ac:dyDescent="0.25">
      <c r="A408" s="215"/>
      <c r="B408" s="215"/>
      <c r="C408" s="209" t="s">
        <v>1843</v>
      </c>
      <c r="D408" s="209" t="s">
        <v>1844</v>
      </c>
      <c r="E408" s="209" t="s">
        <v>1852</v>
      </c>
      <c r="F408" s="209" t="s">
        <v>2566</v>
      </c>
      <c r="G408" s="209" t="s">
        <v>1836</v>
      </c>
      <c r="H408" s="213">
        <v>-0.70000000000000007</v>
      </c>
      <c r="I408" s="214">
        <v>-9905</v>
      </c>
    </row>
    <row r="409" spans="1:9" x14ac:dyDescent="0.25">
      <c r="A409" s="209" t="s">
        <v>1853</v>
      </c>
      <c r="B409" s="210"/>
      <c r="C409" s="210"/>
      <c r="D409" s="210"/>
      <c r="E409" s="210"/>
      <c r="F409" s="210"/>
      <c r="G409" s="210"/>
      <c r="H409" s="213">
        <v>245.10000000000002</v>
      </c>
      <c r="I409" s="214">
        <v>102537.87</v>
      </c>
    </row>
    <row r="410" spans="1:9" x14ac:dyDescent="0.25">
      <c r="A410" s="209" t="s">
        <v>1854</v>
      </c>
      <c r="B410" s="209" t="s">
        <v>1855</v>
      </c>
      <c r="C410" s="209" t="s">
        <v>1577</v>
      </c>
      <c r="D410" s="209" t="s">
        <v>1578</v>
      </c>
      <c r="E410" s="209" t="s">
        <v>2567</v>
      </c>
      <c r="F410" s="209" t="s">
        <v>2568</v>
      </c>
      <c r="G410" s="209" t="s">
        <v>1576</v>
      </c>
      <c r="H410" s="213">
        <v>1</v>
      </c>
      <c r="I410" s="214">
        <v>450</v>
      </c>
    </row>
    <row r="411" spans="1:9" x14ac:dyDescent="0.25">
      <c r="A411" s="215"/>
      <c r="B411" s="215"/>
      <c r="C411" s="209" t="s">
        <v>1605</v>
      </c>
      <c r="D411" s="209" t="s">
        <v>1606</v>
      </c>
      <c r="E411" s="209" t="s">
        <v>2569</v>
      </c>
      <c r="F411" s="209" t="s">
        <v>2570</v>
      </c>
      <c r="G411" s="209" t="s">
        <v>1576</v>
      </c>
      <c r="H411" s="213">
        <v>10</v>
      </c>
      <c r="I411" s="214">
        <v>275.3</v>
      </c>
    </row>
    <row r="412" spans="1:9" x14ac:dyDescent="0.25">
      <c r="A412" s="215"/>
      <c r="B412" s="215"/>
      <c r="C412" s="215"/>
      <c r="D412" s="215"/>
      <c r="E412" s="209" t="s">
        <v>2571</v>
      </c>
      <c r="F412" s="209" t="s">
        <v>2572</v>
      </c>
      <c r="G412" s="209" t="s">
        <v>1576</v>
      </c>
      <c r="H412" s="213">
        <v>5</v>
      </c>
      <c r="I412" s="214">
        <v>147.44999999999999</v>
      </c>
    </row>
    <row r="413" spans="1:9" x14ac:dyDescent="0.25">
      <c r="A413" s="215"/>
      <c r="B413" s="215"/>
      <c r="C413" s="215"/>
      <c r="D413" s="215"/>
      <c r="E413" s="209" t="s">
        <v>2573</v>
      </c>
      <c r="F413" s="209" t="s">
        <v>2574</v>
      </c>
      <c r="G413" s="209" t="s">
        <v>1590</v>
      </c>
      <c r="H413" s="213">
        <v>40</v>
      </c>
      <c r="I413" s="214">
        <v>1288.1199999999999</v>
      </c>
    </row>
    <row r="414" spans="1:9" x14ac:dyDescent="0.25">
      <c r="A414" s="215"/>
      <c r="B414" s="215"/>
      <c r="C414" s="215"/>
      <c r="D414" s="215"/>
      <c r="E414" s="209" t="s">
        <v>2575</v>
      </c>
      <c r="F414" s="209" t="s">
        <v>2576</v>
      </c>
      <c r="G414" s="209" t="s">
        <v>1576</v>
      </c>
      <c r="H414" s="213">
        <v>1</v>
      </c>
      <c r="I414" s="214">
        <v>975.93</v>
      </c>
    </row>
    <row r="415" spans="1:9" x14ac:dyDescent="0.25">
      <c r="A415" s="215"/>
      <c r="B415" s="215"/>
      <c r="C415" s="215"/>
      <c r="D415" s="215"/>
      <c r="E415" s="209" t="s">
        <v>2577</v>
      </c>
      <c r="F415" s="209" t="s">
        <v>2578</v>
      </c>
      <c r="G415" s="209" t="s">
        <v>1576</v>
      </c>
      <c r="H415" s="213">
        <v>5</v>
      </c>
      <c r="I415" s="214">
        <v>962.80000000000007</v>
      </c>
    </row>
    <row r="416" spans="1:9" x14ac:dyDescent="0.25">
      <c r="A416" s="215"/>
      <c r="B416" s="215"/>
      <c r="C416" s="209" t="s">
        <v>1620</v>
      </c>
      <c r="D416" s="209" t="s">
        <v>1621</v>
      </c>
      <c r="E416" s="209" t="s">
        <v>1856</v>
      </c>
      <c r="F416" s="209" t="s">
        <v>2579</v>
      </c>
      <c r="G416" s="209" t="s">
        <v>1576</v>
      </c>
      <c r="H416" s="213">
        <v>2</v>
      </c>
      <c r="I416" s="214">
        <v>386.4</v>
      </c>
    </row>
    <row r="417" spans="1:9" x14ac:dyDescent="0.25">
      <c r="A417" s="215"/>
      <c r="B417" s="215"/>
      <c r="C417" s="215"/>
      <c r="D417" s="215"/>
      <c r="E417" s="209" t="s">
        <v>2580</v>
      </c>
      <c r="F417" s="209" t="s">
        <v>2581</v>
      </c>
      <c r="G417" s="209" t="s">
        <v>1576</v>
      </c>
      <c r="H417" s="213">
        <v>1</v>
      </c>
      <c r="I417" s="214">
        <v>209.2</v>
      </c>
    </row>
    <row r="418" spans="1:9" x14ac:dyDescent="0.25">
      <c r="A418" s="215"/>
      <c r="B418" s="215"/>
      <c r="C418" s="215"/>
      <c r="D418" s="215"/>
      <c r="E418" s="209" t="s">
        <v>1857</v>
      </c>
      <c r="F418" s="209" t="s">
        <v>2391</v>
      </c>
      <c r="G418" s="209" t="s">
        <v>1576</v>
      </c>
      <c r="H418" s="213">
        <v>8</v>
      </c>
      <c r="I418" s="214">
        <v>41.09</v>
      </c>
    </row>
    <row r="419" spans="1:9" x14ac:dyDescent="0.25">
      <c r="A419" s="215"/>
      <c r="B419" s="215"/>
      <c r="C419" s="215"/>
      <c r="D419" s="215"/>
      <c r="E419" s="209" t="s">
        <v>1812</v>
      </c>
      <c r="F419" s="209" t="s">
        <v>1813</v>
      </c>
      <c r="G419" s="209" t="s">
        <v>1576</v>
      </c>
      <c r="H419" s="213">
        <v>12</v>
      </c>
      <c r="I419" s="214">
        <v>513.37</v>
      </c>
    </row>
    <row r="420" spans="1:9" x14ac:dyDescent="0.25">
      <c r="A420" s="215"/>
      <c r="B420" s="215"/>
      <c r="C420" s="215"/>
      <c r="D420" s="215"/>
      <c r="E420" s="209" t="s">
        <v>2582</v>
      </c>
      <c r="F420" s="209" t="s">
        <v>2583</v>
      </c>
      <c r="G420" s="209" t="s">
        <v>1576</v>
      </c>
      <c r="H420" s="213">
        <v>1</v>
      </c>
      <c r="I420" s="214">
        <v>55.47</v>
      </c>
    </row>
    <row r="421" spans="1:9" x14ac:dyDescent="0.25">
      <c r="A421" s="215"/>
      <c r="B421" s="215"/>
      <c r="C421" s="215"/>
      <c r="D421" s="215"/>
      <c r="E421" s="209" t="s">
        <v>2584</v>
      </c>
      <c r="F421" s="209" t="s">
        <v>2585</v>
      </c>
      <c r="G421" s="209" t="s">
        <v>1576</v>
      </c>
      <c r="H421" s="213">
        <v>5</v>
      </c>
      <c r="I421" s="214">
        <v>101.35</v>
      </c>
    </row>
    <row r="422" spans="1:9" x14ac:dyDescent="0.25">
      <c r="A422" s="215"/>
      <c r="B422" s="215"/>
      <c r="C422" s="215"/>
      <c r="D422" s="215"/>
      <c r="E422" s="209" t="s">
        <v>1622</v>
      </c>
      <c r="F422" s="209" t="s">
        <v>2586</v>
      </c>
      <c r="G422" s="209" t="s">
        <v>1576</v>
      </c>
      <c r="H422" s="213">
        <v>7</v>
      </c>
      <c r="I422" s="214">
        <v>448.79</v>
      </c>
    </row>
    <row r="423" spans="1:9" x14ac:dyDescent="0.25">
      <c r="A423" s="215"/>
      <c r="B423" s="215"/>
      <c r="C423" s="215"/>
      <c r="D423" s="215"/>
      <c r="E423" s="209" t="s">
        <v>2587</v>
      </c>
      <c r="F423" s="209" t="s">
        <v>2588</v>
      </c>
      <c r="G423" s="209" t="s">
        <v>1576</v>
      </c>
      <c r="H423" s="213">
        <v>2</v>
      </c>
      <c r="I423" s="214">
        <v>32.07</v>
      </c>
    </row>
    <row r="424" spans="1:9" x14ac:dyDescent="0.25">
      <c r="A424" s="215"/>
      <c r="B424" s="215"/>
      <c r="C424" s="215"/>
      <c r="D424" s="215"/>
      <c r="E424" s="209" t="s">
        <v>2589</v>
      </c>
      <c r="F424" s="209" t="s">
        <v>2590</v>
      </c>
      <c r="G424" s="209" t="s">
        <v>1576</v>
      </c>
      <c r="H424" s="213">
        <v>7</v>
      </c>
      <c r="I424" s="214">
        <v>285.07</v>
      </c>
    </row>
    <row r="425" spans="1:9" x14ac:dyDescent="0.25">
      <c r="A425" s="215"/>
      <c r="B425" s="215"/>
      <c r="C425" s="215"/>
      <c r="D425" s="215"/>
      <c r="E425" s="209" t="s">
        <v>1858</v>
      </c>
      <c r="F425" s="209" t="s">
        <v>2591</v>
      </c>
      <c r="G425" s="209" t="s">
        <v>1576</v>
      </c>
      <c r="H425" s="213">
        <v>5</v>
      </c>
      <c r="I425" s="214">
        <v>325</v>
      </c>
    </row>
    <row r="426" spans="1:9" x14ac:dyDescent="0.25">
      <c r="A426" s="215"/>
      <c r="B426" s="215"/>
      <c r="C426" s="215"/>
      <c r="D426" s="215"/>
      <c r="E426" s="209" t="s">
        <v>1859</v>
      </c>
      <c r="F426" s="209" t="s">
        <v>2394</v>
      </c>
      <c r="G426" s="209" t="s">
        <v>1576</v>
      </c>
      <c r="H426" s="213">
        <v>5</v>
      </c>
      <c r="I426" s="214">
        <v>125.73</v>
      </c>
    </row>
    <row r="427" spans="1:9" x14ac:dyDescent="0.25">
      <c r="A427" s="215"/>
      <c r="B427" s="215"/>
      <c r="C427" s="215"/>
      <c r="D427" s="215"/>
      <c r="E427" s="209" t="s">
        <v>2592</v>
      </c>
      <c r="F427" s="209" t="s">
        <v>2593</v>
      </c>
      <c r="G427" s="209" t="s">
        <v>1576</v>
      </c>
      <c r="H427" s="213">
        <v>1</v>
      </c>
      <c r="I427" s="214">
        <v>192.36</v>
      </c>
    </row>
    <row r="428" spans="1:9" x14ac:dyDescent="0.25">
      <c r="A428" s="215"/>
      <c r="B428" s="215"/>
      <c r="C428" s="215"/>
      <c r="D428" s="215"/>
      <c r="E428" s="209" t="s">
        <v>2397</v>
      </c>
      <c r="F428" s="209" t="s">
        <v>2398</v>
      </c>
      <c r="G428" s="209" t="s">
        <v>1576</v>
      </c>
      <c r="H428" s="213">
        <v>5</v>
      </c>
      <c r="I428" s="214">
        <v>76.69</v>
      </c>
    </row>
    <row r="429" spans="1:9" x14ac:dyDescent="0.25">
      <c r="A429" s="215"/>
      <c r="B429" s="215"/>
      <c r="C429" s="215"/>
      <c r="D429" s="215"/>
      <c r="E429" s="209" t="s">
        <v>1860</v>
      </c>
      <c r="F429" s="209" t="s">
        <v>2594</v>
      </c>
      <c r="G429" s="209" t="s">
        <v>1576</v>
      </c>
      <c r="H429" s="213">
        <v>15</v>
      </c>
      <c r="I429" s="214">
        <v>2989.8999999999996</v>
      </c>
    </row>
    <row r="430" spans="1:9" x14ac:dyDescent="0.25">
      <c r="A430" s="215"/>
      <c r="B430" s="215"/>
      <c r="C430" s="215"/>
      <c r="D430" s="215"/>
      <c r="E430" s="209" t="s">
        <v>1818</v>
      </c>
      <c r="F430" s="209" t="s">
        <v>2401</v>
      </c>
      <c r="G430" s="209" t="s">
        <v>1576</v>
      </c>
      <c r="H430" s="213">
        <v>4</v>
      </c>
      <c r="I430" s="214">
        <v>204</v>
      </c>
    </row>
    <row r="431" spans="1:9" x14ac:dyDescent="0.25">
      <c r="A431" s="215"/>
      <c r="B431" s="215"/>
      <c r="C431" s="215"/>
      <c r="D431" s="215"/>
      <c r="E431" s="209" t="s">
        <v>1819</v>
      </c>
      <c r="F431" s="209" t="s">
        <v>2402</v>
      </c>
      <c r="G431" s="209" t="s">
        <v>1576</v>
      </c>
      <c r="H431" s="213">
        <v>8</v>
      </c>
      <c r="I431" s="214">
        <v>496</v>
      </c>
    </row>
    <row r="432" spans="1:9" x14ac:dyDescent="0.25">
      <c r="A432" s="215"/>
      <c r="B432" s="215"/>
      <c r="C432" s="215"/>
      <c r="D432" s="215"/>
      <c r="E432" s="209" t="s">
        <v>1820</v>
      </c>
      <c r="F432" s="209" t="s">
        <v>2480</v>
      </c>
      <c r="G432" s="209" t="s">
        <v>1576</v>
      </c>
      <c r="H432" s="213">
        <v>66</v>
      </c>
      <c r="I432" s="214">
        <v>1048.5999999999999</v>
      </c>
    </row>
    <row r="433" spans="1:9" x14ac:dyDescent="0.25">
      <c r="A433" s="215"/>
      <c r="B433" s="215"/>
      <c r="C433" s="215"/>
      <c r="D433" s="215"/>
      <c r="E433" s="209" t="s">
        <v>1861</v>
      </c>
      <c r="F433" s="209" t="s">
        <v>2595</v>
      </c>
      <c r="G433" s="209" t="s">
        <v>1576</v>
      </c>
      <c r="H433" s="213">
        <v>1</v>
      </c>
      <c r="I433" s="214">
        <v>185.05</v>
      </c>
    </row>
    <row r="434" spans="1:9" x14ac:dyDescent="0.25">
      <c r="A434" s="215"/>
      <c r="B434" s="215"/>
      <c r="C434" s="215"/>
      <c r="D434" s="215"/>
      <c r="E434" s="209" t="s">
        <v>1862</v>
      </c>
      <c r="F434" s="209" t="s">
        <v>1863</v>
      </c>
      <c r="G434" s="209" t="s">
        <v>1576</v>
      </c>
      <c r="H434" s="213">
        <v>1</v>
      </c>
      <c r="I434" s="214">
        <v>230.57</v>
      </c>
    </row>
    <row r="435" spans="1:9" x14ac:dyDescent="0.25">
      <c r="A435" s="215"/>
      <c r="B435" s="215"/>
      <c r="C435" s="215"/>
      <c r="D435" s="215"/>
      <c r="E435" s="209" t="s">
        <v>2596</v>
      </c>
      <c r="F435" s="209" t="s">
        <v>2597</v>
      </c>
      <c r="G435" s="209" t="s">
        <v>1576</v>
      </c>
      <c r="H435" s="213">
        <v>5</v>
      </c>
      <c r="I435" s="214">
        <v>485.05</v>
      </c>
    </row>
    <row r="436" spans="1:9" x14ac:dyDescent="0.25">
      <c r="A436" s="215"/>
      <c r="B436" s="215"/>
      <c r="C436" s="215"/>
      <c r="D436" s="215"/>
      <c r="E436" s="209" t="s">
        <v>1822</v>
      </c>
      <c r="F436" s="209" t="s">
        <v>2598</v>
      </c>
      <c r="G436" s="209" t="s">
        <v>1576</v>
      </c>
      <c r="H436" s="213">
        <v>5</v>
      </c>
      <c r="I436" s="214">
        <v>161.19</v>
      </c>
    </row>
    <row r="437" spans="1:9" x14ac:dyDescent="0.25">
      <c r="A437" s="215"/>
      <c r="B437" s="215"/>
      <c r="C437" s="215"/>
      <c r="D437" s="215"/>
      <c r="E437" s="209" t="s">
        <v>2599</v>
      </c>
      <c r="F437" s="209" t="s">
        <v>2600</v>
      </c>
      <c r="G437" s="209" t="s">
        <v>1576</v>
      </c>
      <c r="H437" s="213">
        <v>10</v>
      </c>
      <c r="I437" s="214">
        <v>58.09</v>
      </c>
    </row>
    <row r="438" spans="1:9" x14ac:dyDescent="0.25">
      <c r="A438" s="215"/>
      <c r="B438" s="215"/>
      <c r="C438" s="215"/>
      <c r="D438" s="215"/>
      <c r="E438" s="209" t="s">
        <v>2601</v>
      </c>
      <c r="F438" s="209" t="s">
        <v>2602</v>
      </c>
      <c r="G438" s="209" t="s">
        <v>1576</v>
      </c>
      <c r="H438" s="213">
        <v>20</v>
      </c>
      <c r="I438" s="214">
        <v>742.54</v>
      </c>
    </row>
    <row r="439" spans="1:9" x14ac:dyDescent="0.25">
      <c r="A439" s="215"/>
      <c r="B439" s="215"/>
      <c r="C439" s="215"/>
      <c r="D439" s="215"/>
      <c r="E439" s="209" t="s">
        <v>1866</v>
      </c>
      <c r="F439" s="209" t="s">
        <v>2410</v>
      </c>
      <c r="G439" s="209" t="s">
        <v>1576</v>
      </c>
      <c r="H439" s="213">
        <v>1</v>
      </c>
      <c r="I439" s="214">
        <v>478</v>
      </c>
    </row>
    <row r="440" spans="1:9" x14ac:dyDescent="0.25">
      <c r="A440" s="215"/>
      <c r="B440" s="215"/>
      <c r="C440" s="215"/>
      <c r="D440" s="215"/>
      <c r="E440" s="209" t="s">
        <v>1867</v>
      </c>
      <c r="F440" s="209" t="s">
        <v>2411</v>
      </c>
      <c r="G440" s="209" t="s">
        <v>1576</v>
      </c>
      <c r="H440" s="213">
        <v>2</v>
      </c>
      <c r="I440" s="214">
        <v>417.74</v>
      </c>
    </row>
    <row r="441" spans="1:9" x14ac:dyDescent="0.25">
      <c r="A441" s="215"/>
      <c r="B441" s="215"/>
      <c r="C441" s="215"/>
      <c r="D441" s="215"/>
      <c r="E441" s="209" t="s">
        <v>2603</v>
      </c>
      <c r="F441" s="209" t="s">
        <v>2604</v>
      </c>
      <c r="G441" s="209" t="s">
        <v>1576</v>
      </c>
      <c r="H441" s="213">
        <v>2</v>
      </c>
      <c r="I441" s="214">
        <v>1725.94</v>
      </c>
    </row>
    <row r="442" spans="1:9" x14ac:dyDescent="0.25">
      <c r="A442" s="215"/>
      <c r="B442" s="215"/>
      <c r="C442" s="215"/>
      <c r="D442" s="215"/>
      <c r="E442" s="209" t="s">
        <v>1868</v>
      </c>
      <c r="F442" s="209" t="s">
        <v>2416</v>
      </c>
      <c r="G442" s="209" t="s">
        <v>1576</v>
      </c>
      <c r="H442" s="213">
        <v>3</v>
      </c>
      <c r="I442" s="214">
        <v>4140.92</v>
      </c>
    </row>
    <row r="443" spans="1:9" x14ac:dyDescent="0.25">
      <c r="A443" s="215"/>
      <c r="B443" s="215"/>
      <c r="C443" s="215"/>
      <c r="D443" s="215"/>
      <c r="E443" s="209" t="s">
        <v>2419</v>
      </c>
      <c r="F443" s="209" t="s">
        <v>2420</v>
      </c>
      <c r="G443" s="209" t="s">
        <v>1576</v>
      </c>
      <c r="H443" s="213">
        <v>8</v>
      </c>
      <c r="I443" s="214">
        <v>2567.2399999999998</v>
      </c>
    </row>
    <row r="444" spans="1:9" x14ac:dyDescent="0.25">
      <c r="A444" s="215"/>
      <c r="B444" s="215"/>
      <c r="C444" s="215"/>
      <c r="D444" s="215"/>
      <c r="E444" s="209" t="s">
        <v>2431</v>
      </c>
      <c r="F444" s="209" t="s">
        <v>2432</v>
      </c>
      <c r="G444" s="209" t="s">
        <v>1576</v>
      </c>
      <c r="H444" s="213">
        <v>3</v>
      </c>
      <c r="I444" s="214">
        <v>242.26</v>
      </c>
    </row>
    <row r="445" spans="1:9" x14ac:dyDescent="0.25">
      <c r="A445" s="215"/>
      <c r="B445" s="215"/>
      <c r="C445" s="215"/>
      <c r="D445" s="215"/>
      <c r="E445" s="209" t="s">
        <v>2433</v>
      </c>
      <c r="F445" s="209" t="s">
        <v>2434</v>
      </c>
      <c r="G445" s="209" t="s">
        <v>1576</v>
      </c>
      <c r="H445" s="213">
        <v>3</v>
      </c>
      <c r="I445" s="214">
        <v>261.11</v>
      </c>
    </row>
    <row r="446" spans="1:9" x14ac:dyDescent="0.25">
      <c r="A446" s="215"/>
      <c r="B446" s="215"/>
      <c r="C446" s="215"/>
      <c r="D446" s="215"/>
      <c r="E446" s="209" t="s">
        <v>2435</v>
      </c>
      <c r="F446" s="209" t="s">
        <v>2436</v>
      </c>
      <c r="G446" s="209" t="s">
        <v>1576</v>
      </c>
      <c r="H446" s="213">
        <v>3</v>
      </c>
      <c r="I446" s="214">
        <v>310.31</v>
      </c>
    </row>
    <row r="447" spans="1:9" x14ac:dyDescent="0.25">
      <c r="A447" s="215"/>
      <c r="B447" s="215"/>
      <c r="C447" s="215"/>
      <c r="D447" s="215"/>
      <c r="E447" s="209" t="s">
        <v>2437</v>
      </c>
      <c r="F447" s="209" t="s">
        <v>2438</v>
      </c>
      <c r="G447" s="209" t="s">
        <v>1576</v>
      </c>
      <c r="H447" s="213">
        <v>3</v>
      </c>
      <c r="I447" s="214">
        <v>279.71999999999997</v>
      </c>
    </row>
    <row r="448" spans="1:9" x14ac:dyDescent="0.25">
      <c r="A448" s="215"/>
      <c r="B448" s="215"/>
      <c r="C448" s="215"/>
      <c r="D448" s="215"/>
      <c r="E448" s="209" t="s">
        <v>2439</v>
      </c>
      <c r="F448" s="209" t="s">
        <v>2440</v>
      </c>
      <c r="G448" s="209" t="s">
        <v>1576</v>
      </c>
      <c r="H448" s="213">
        <v>3</v>
      </c>
      <c r="I448" s="214">
        <v>355.34</v>
      </c>
    </row>
    <row r="449" spans="1:9" x14ac:dyDescent="0.25">
      <c r="A449" s="215"/>
      <c r="B449" s="215"/>
      <c r="C449" s="209" t="s">
        <v>1711</v>
      </c>
      <c r="D449" s="209" t="s">
        <v>1712</v>
      </c>
      <c r="E449" s="209" t="s">
        <v>1725</v>
      </c>
      <c r="F449" s="209" t="s">
        <v>1726</v>
      </c>
      <c r="G449" s="209" t="s">
        <v>1576</v>
      </c>
      <c r="H449" s="213">
        <v>4</v>
      </c>
      <c r="I449" s="214">
        <v>96.97</v>
      </c>
    </row>
    <row r="450" spans="1:9" x14ac:dyDescent="0.25">
      <c r="A450" s="215"/>
      <c r="B450" s="215"/>
      <c r="C450" s="215"/>
      <c r="D450" s="215"/>
      <c r="E450" s="209" t="s">
        <v>1869</v>
      </c>
      <c r="F450" s="209" t="s">
        <v>2605</v>
      </c>
      <c r="G450" s="209" t="s">
        <v>1576</v>
      </c>
      <c r="H450" s="213">
        <v>30</v>
      </c>
      <c r="I450" s="214">
        <v>845.15</v>
      </c>
    </row>
    <row r="451" spans="1:9" x14ac:dyDescent="0.25">
      <c r="A451" s="215"/>
      <c r="B451" s="215"/>
      <c r="C451" s="215"/>
      <c r="D451" s="215"/>
      <c r="E451" s="209" t="s">
        <v>1729</v>
      </c>
      <c r="F451" s="209" t="s">
        <v>1730</v>
      </c>
      <c r="G451" s="209" t="s">
        <v>1576</v>
      </c>
      <c r="H451" s="213">
        <v>10</v>
      </c>
      <c r="I451" s="214">
        <v>306.51</v>
      </c>
    </row>
    <row r="452" spans="1:9" x14ac:dyDescent="0.25">
      <c r="A452" s="209" t="s">
        <v>1870</v>
      </c>
      <c r="B452" s="210"/>
      <c r="C452" s="210"/>
      <c r="D452" s="210"/>
      <c r="E452" s="210"/>
      <c r="F452" s="210"/>
      <c r="G452" s="210"/>
      <c r="H452" s="213">
        <v>333</v>
      </c>
      <c r="I452" s="214">
        <v>25520.39</v>
      </c>
    </row>
    <row r="453" spans="1:9" x14ac:dyDescent="0.25">
      <c r="A453" s="209" t="s">
        <v>1871</v>
      </c>
      <c r="B453" s="209" t="s">
        <v>1872</v>
      </c>
      <c r="C453" s="209" t="s">
        <v>2606</v>
      </c>
      <c r="D453" s="209" t="s">
        <v>2607</v>
      </c>
      <c r="E453" s="209" t="s">
        <v>1852</v>
      </c>
      <c r="F453" s="209" t="s">
        <v>2566</v>
      </c>
      <c r="G453" s="209"/>
      <c r="H453" s="213">
        <v>0</v>
      </c>
      <c r="I453" s="214">
        <v>-242.97999999999993</v>
      </c>
    </row>
    <row r="454" spans="1:9" x14ac:dyDescent="0.25">
      <c r="A454" s="215"/>
      <c r="B454" s="215"/>
      <c r="C454" s="215"/>
      <c r="D454" s="215"/>
      <c r="E454" s="215"/>
      <c r="F454" s="215"/>
      <c r="G454" s="216" t="s">
        <v>1836</v>
      </c>
      <c r="H454" s="217">
        <v>0.04</v>
      </c>
      <c r="I454" s="218">
        <v>528.4</v>
      </c>
    </row>
    <row r="455" spans="1:9" x14ac:dyDescent="0.25">
      <c r="A455" s="215"/>
      <c r="B455" s="215"/>
      <c r="C455" s="209" t="s">
        <v>1573</v>
      </c>
      <c r="D455" s="209" t="s">
        <v>1574</v>
      </c>
      <c r="E455" s="209" t="s">
        <v>1873</v>
      </c>
      <c r="F455" s="209" t="s">
        <v>2608</v>
      </c>
      <c r="G455" s="209" t="s">
        <v>1580</v>
      </c>
      <c r="H455" s="213">
        <v>0.5</v>
      </c>
      <c r="I455" s="214">
        <v>34.369999999999997</v>
      </c>
    </row>
    <row r="456" spans="1:9" x14ac:dyDescent="0.25">
      <c r="A456" s="215"/>
      <c r="B456" s="215"/>
      <c r="C456" s="215"/>
      <c r="D456" s="215"/>
      <c r="E456" s="209" t="s">
        <v>1874</v>
      </c>
      <c r="F456" s="209" t="s">
        <v>2609</v>
      </c>
      <c r="G456" s="209" t="s">
        <v>1580</v>
      </c>
      <c r="H456" s="213">
        <v>1.5</v>
      </c>
      <c r="I456" s="214">
        <v>111.03</v>
      </c>
    </row>
    <row r="457" spans="1:9" x14ac:dyDescent="0.25">
      <c r="A457" s="215"/>
      <c r="B457" s="215"/>
      <c r="C457" s="215"/>
      <c r="D457" s="215"/>
      <c r="E457" s="209" t="s">
        <v>1875</v>
      </c>
      <c r="F457" s="209" t="s">
        <v>1876</v>
      </c>
      <c r="G457" s="209" t="s">
        <v>1836</v>
      </c>
      <c r="H457" s="213">
        <v>0.2</v>
      </c>
      <c r="I457" s="214">
        <v>7702.57</v>
      </c>
    </row>
    <row r="458" spans="1:9" x14ac:dyDescent="0.25">
      <c r="A458" s="215"/>
      <c r="B458" s="215"/>
      <c r="C458" s="215"/>
      <c r="D458" s="215"/>
      <c r="E458" s="209" t="s">
        <v>2054</v>
      </c>
      <c r="F458" s="209" t="s">
        <v>2055</v>
      </c>
      <c r="G458" s="209" t="s">
        <v>1590</v>
      </c>
      <c r="H458" s="213">
        <v>260</v>
      </c>
      <c r="I458" s="214">
        <v>14870.34</v>
      </c>
    </row>
    <row r="459" spans="1:9" x14ac:dyDescent="0.25">
      <c r="A459" s="215"/>
      <c r="B459" s="215"/>
      <c r="C459" s="215"/>
      <c r="D459" s="215"/>
      <c r="E459" s="209" t="s">
        <v>2610</v>
      </c>
      <c r="F459" s="209" t="s">
        <v>2611</v>
      </c>
      <c r="G459" s="209" t="s">
        <v>1576</v>
      </c>
      <c r="H459" s="213">
        <v>200</v>
      </c>
      <c r="I459" s="214">
        <v>23.72</v>
      </c>
    </row>
    <row r="460" spans="1:9" x14ac:dyDescent="0.25">
      <c r="A460" s="215"/>
      <c r="B460" s="215"/>
      <c r="C460" s="215"/>
      <c r="D460" s="215"/>
      <c r="E460" s="209" t="s">
        <v>1922</v>
      </c>
      <c r="F460" s="209" t="s">
        <v>2612</v>
      </c>
      <c r="G460" s="209" t="s">
        <v>1576</v>
      </c>
      <c r="H460" s="213">
        <v>380</v>
      </c>
      <c r="I460" s="214">
        <v>70.27000000000001</v>
      </c>
    </row>
    <row r="461" spans="1:9" x14ac:dyDescent="0.25">
      <c r="A461" s="215"/>
      <c r="B461" s="215"/>
      <c r="C461" s="215"/>
      <c r="D461" s="215"/>
      <c r="E461" s="209" t="s">
        <v>2613</v>
      </c>
      <c r="F461" s="209" t="s">
        <v>2614</v>
      </c>
      <c r="G461" s="209" t="s">
        <v>1576</v>
      </c>
      <c r="H461" s="213">
        <v>400</v>
      </c>
      <c r="I461" s="214">
        <v>75.709999999999994</v>
      </c>
    </row>
    <row r="462" spans="1:9" x14ac:dyDescent="0.25">
      <c r="A462" s="215"/>
      <c r="B462" s="215"/>
      <c r="C462" s="215"/>
      <c r="D462" s="215"/>
      <c r="E462" s="209" t="s">
        <v>2615</v>
      </c>
      <c r="F462" s="209" t="s">
        <v>2616</v>
      </c>
      <c r="G462" s="209" t="s">
        <v>1576</v>
      </c>
      <c r="H462" s="213">
        <v>400</v>
      </c>
      <c r="I462" s="214">
        <v>101.6</v>
      </c>
    </row>
    <row r="463" spans="1:9" x14ac:dyDescent="0.25">
      <c r="A463" s="215"/>
      <c r="B463" s="215"/>
      <c r="C463" s="215"/>
      <c r="D463" s="215"/>
      <c r="E463" s="209" t="s">
        <v>1877</v>
      </c>
      <c r="F463" s="209" t="s">
        <v>2617</v>
      </c>
      <c r="G463" s="209" t="s">
        <v>1576</v>
      </c>
      <c r="H463" s="213">
        <v>880</v>
      </c>
      <c r="I463" s="214">
        <v>278.40999999999997</v>
      </c>
    </row>
    <row r="464" spans="1:9" x14ac:dyDescent="0.25">
      <c r="A464" s="215"/>
      <c r="B464" s="215"/>
      <c r="C464" s="215"/>
      <c r="D464" s="215"/>
      <c r="E464" s="209" t="s">
        <v>1878</v>
      </c>
      <c r="F464" s="209" t="s">
        <v>2618</v>
      </c>
      <c r="G464" s="209" t="s">
        <v>1590</v>
      </c>
      <c r="H464" s="213">
        <v>12</v>
      </c>
      <c r="I464" s="214">
        <v>860.22</v>
      </c>
    </row>
    <row r="465" spans="1:9" x14ac:dyDescent="0.25">
      <c r="A465" s="215"/>
      <c r="B465" s="215"/>
      <c r="C465" s="215"/>
      <c r="D465" s="215"/>
      <c r="E465" s="209" t="s">
        <v>2619</v>
      </c>
      <c r="F465" s="209" t="s">
        <v>2620</v>
      </c>
      <c r="G465" s="209" t="s">
        <v>1590</v>
      </c>
      <c r="H465" s="213">
        <v>25</v>
      </c>
      <c r="I465" s="214">
        <v>3492.5200000000004</v>
      </c>
    </row>
    <row r="466" spans="1:9" x14ac:dyDescent="0.25">
      <c r="A466" s="215"/>
      <c r="B466" s="215"/>
      <c r="C466" s="215"/>
      <c r="D466" s="215"/>
      <c r="E466" s="209" t="s">
        <v>2621</v>
      </c>
      <c r="F466" s="209" t="s">
        <v>2622</v>
      </c>
      <c r="G466" s="209" t="s">
        <v>1580</v>
      </c>
      <c r="H466" s="213">
        <v>22</v>
      </c>
      <c r="I466" s="214">
        <v>11264</v>
      </c>
    </row>
    <row r="467" spans="1:9" x14ac:dyDescent="0.25">
      <c r="A467" s="215"/>
      <c r="B467" s="215"/>
      <c r="C467" s="215"/>
      <c r="D467" s="215"/>
      <c r="E467" s="209" t="s">
        <v>2623</v>
      </c>
      <c r="F467" s="209" t="s">
        <v>2624</v>
      </c>
      <c r="G467" s="209" t="s">
        <v>1576</v>
      </c>
      <c r="H467" s="213">
        <v>2</v>
      </c>
      <c r="I467" s="214">
        <v>13.22</v>
      </c>
    </row>
    <row r="468" spans="1:9" x14ac:dyDescent="0.25">
      <c r="A468" s="215"/>
      <c r="B468" s="215"/>
      <c r="C468" s="215"/>
      <c r="D468" s="215"/>
      <c r="E468" s="209" t="s">
        <v>1827</v>
      </c>
      <c r="F468" s="209" t="s">
        <v>2497</v>
      </c>
      <c r="G468" s="209" t="s">
        <v>1580</v>
      </c>
      <c r="H468" s="213">
        <v>3</v>
      </c>
      <c r="I468" s="214">
        <v>384.67</v>
      </c>
    </row>
    <row r="469" spans="1:9" x14ac:dyDescent="0.25">
      <c r="A469" s="215"/>
      <c r="B469" s="215"/>
      <c r="C469" s="215"/>
      <c r="D469" s="215"/>
      <c r="E469" s="209" t="s">
        <v>1879</v>
      </c>
      <c r="F469" s="209" t="s">
        <v>2625</v>
      </c>
      <c r="G469" s="209" t="s">
        <v>1576</v>
      </c>
      <c r="H469" s="213">
        <v>17</v>
      </c>
      <c r="I469" s="214">
        <v>156.87</v>
      </c>
    </row>
    <row r="470" spans="1:9" x14ac:dyDescent="0.25">
      <c r="A470" s="215"/>
      <c r="B470" s="215"/>
      <c r="C470" s="215"/>
      <c r="D470" s="215"/>
      <c r="E470" s="209" t="s">
        <v>1828</v>
      </c>
      <c r="F470" s="209" t="s">
        <v>2626</v>
      </c>
      <c r="G470" s="209" t="s">
        <v>1580</v>
      </c>
      <c r="H470" s="213">
        <v>5</v>
      </c>
      <c r="I470" s="214">
        <v>631.72</v>
      </c>
    </row>
    <row r="471" spans="1:9" x14ac:dyDescent="0.25">
      <c r="A471" s="215"/>
      <c r="B471" s="215"/>
      <c r="C471" s="215"/>
      <c r="D471" s="215"/>
      <c r="E471" s="209" t="s">
        <v>1880</v>
      </c>
      <c r="F471" s="209" t="s">
        <v>2627</v>
      </c>
      <c r="G471" s="209" t="s">
        <v>1576</v>
      </c>
      <c r="H471" s="213">
        <v>11</v>
      </c>
      <c r="I471" s="214">
        <v>399.08</v>
      </c>
    </row>
    <row r="472" spans="1:9" x14ac:dyDescent="0.25">
      <c r="A472" s="215"/>
      <c r="B472" s="215"/>
      <c r="C472" s="215"/>
      <c r="D472" s="215"/>
      <c r="E472" s="209" t="s">
        <v>1881</v>
      </c>
      <c r="F472" s="209" t="s">
        <v>1882</v>
      </c>
      <c r="G472" s="209" t="s">
        <v>1580</v>
      </c>
      <c r="H472" s="213">
        <v>0.5</v>
      </c>
      <c r="I472" s="214">
        <v>32.06</v>
      </c>
    </row>
    <row r="473" spans="1:9" x14ac:dyDescent="0.25">
      <c r="A473" s="215"/>
      <c r="B473" s="215"/>
      <c r="C473" s="215"/>
      <c r="D473" s="215"/>
      <c r="E473" s="209" t="s">
        <v>2628</v>
      </c>
      <c r="F473" s="209" t="s">
        <v>2629</v>
      </c>
      <c r="G473" s="209" t="s">
        <v>1576</v>
      </c>
      <c r="H473" s="213">
        <v>200</v>
      </c>
      <c r="I473" s="214">
        <v>600</v>
      </c>
    </row>
    <row r="474" spans="1:9" x14ac:dyDescent="0.25">
      <c r="A474" s="215"/>
      <c r="B474" s="215"/>
      <c r="C474" s="215"/>
      <c r="D474" s="215"/>
      <c r="E474" s="209" t="s">
        <v>1883</v>
      </c>
      <c r="F474" s="209" t="s">
        <v>2630</v>
      </c>
      <c r="G474" s="209" t="s">
        <v>1836</v>
      </c>
      <c r="H474" s="213">
        <v>0.05</v>
      </c>
      <c r="I474" s="214">
        <v>2235.9499999999998</v>
      </c>
    </row>
    <row r="475" spans="1:9" x14ac:dyDescent="0.25">
      <c r="A475" s="215"/>
      <c r="B475" s="215"/>
      <c r="C475" s="215"/>
      <c r="D475" s="215"/>
      <c r="E475" s="209" t="s">
        <v>1884</v>
      </c>
      <c r="F475" s="209" t="s">
        <v>2631</v>
      </c>
      <c r="G475" s="209" t="s">
        <v>1836</v>
      </c>
      <c r="H475" s="213">
        <v>2.8000000000000001E-2</v>
      </c>
      <c r="I475" s="214">
        <v>1569.7999999999997</v>
      </c>
    </row>
    <row r="476" spans="1:9" x14ac:dyDescent="0.25">
      <c r="A476" s="215"/>
      <c r="B476" s="215"/>
      <c r="C476" s="215"/>
      <c r="D476" s="215"/>
      <c r="E476" s="209" t="s">
        <v>1885</v>
      </c>
      <c r="F476" s="209" t="s">
        <v>2632</v>
      </c>
      <c r="G476" s="209" t="s">
        <v>1576</v>
      </c>
      <c r="H476" s="213">
        <v>75</v>
      </c>
      <c r="I476" s="214">
        <v>1172.25</v>
      </c>
    </row>
    <row r="477" spans="1:9" x14ac:dyDescent="0.25">
      <c r="A477" s="215"/>
      <c r="B477" s="215"/>
      <c r="C477" s="215"/>
      <c r="D477" s="215"/>
      <c r="E477" s="209" t="s">
        <v>1886</v>
      </c>
      <c r="F477" s="209" t="s">
        <v>2633</v>
      </c>
      <c r="G477" s="209" t="s">
        <v>1576</v>
      </c>
      <c r="H477" s="213">
        <v>18</v>
      </c>
      <c r="I477" s="214">
        <v>266.58</v>
      </c>
    </row>
    <row r="478" spans="1:9" x14ac:dyDescent="0.25">
      <c r="A478" s="215"/>
      <c r="B478" s="215"/>
      <c r="C478" s="215"/>
      <c r="D478" s="215"/>
      <c r="E478" s="209" t="s">
        <v>1887</v>
      </c>
      <c r="F478" s="209" t="s">
        <v>2634</v>
      </c>
      <c r="G478" s="209" t="s">
        <v>1576</v>
      </c>
      <c r="H478" s="213">
        <v>400</v>
      </c>
      <c r="I478" s="214">
        <v>126.24000000000001</v>
      </c>
    </row>
    <row r="479" spans="1:9" x14ac:dyDescent="0.25">
      <c r="A479" s="215"/>
      <c r="B479" s="215"/>
      <c r="C479" s="215"/>
      <c r="D479" s="215"/>
      <c r="E479" s="209" t="s">
        <v>1829</v>
      </c>
      <c r="F479" s="209" t="s">
        <v>2635</v>
      </c>
      <c r="G479" s="209" t="s">
        <v>1576</v>
      </c>
      <c r="H479" s="213">
        <v>410</v>
      </c>
      <c r="I479" s="214">
        <v>82</v>
      </c>
    </row>
    <row r="480" spans="1:9" x14ac:dyDescent="0.25">
      <c r="A480" s="215"/>
      <c r="B480" s="215"/>
      <c r="C480" s="215"/>
      <c r="D480" s="215"/>
      <c r="E480" s="209" t="s">
        <v>2636</v>
      </c>
      <c r="F480" s="209" t="s">
        <v>2637</v>
      </c>
      <c r="G480" s="209" t="s">
        <v>1576</v>
      </c>
      <c r="H480" s="213">
        <v>160</v>
      </c>
      <c r="I480" s="214">
        <v>89.6</v>
      </c>
    </row>
    <row r="481" spans="1:9" x14ac:dyDescent="0.25">
      <c r="A481" s="215"/>
      <c r="B481" s="215"/>
      <c r="C481" s="215"/>
      <c r="D481" s="215"/>
      <c r="E481" s="209" t="s">
        <v>1888</v>
      </c>
      <c r="F481" s="209" t="s">
        <v>2504</v>
      </c>
      <c r="G481" s="209" t="s">
        <v>1576</v>
      </c>
      <c r="H481" s="213">
        <v>410</v>
      </c>
      <c r="I481" s="214">
        <v>202.49</v>
      </c>
    </row>
    <row r="482" spans="1:9" x14ac:dyDescent="0.25">
      <c r="A482" s="215"/>
      <c r="B482" s="215"/>
      <c r="C482" s="215"/>
      <c r="D482" s="215"/>
      <c r="E482" s="209" t="s">
        <v>1889</v>
      </c>
      <c r="F482" s="209" t="s">
        <v>2638</v>
      </c>
      <c r="G482" s="209" t="s">
        <v>1576</v>
      </c>
      <c r="H482" s="213">
        <v>450</v>
      </c>
      <c r="I482" s="214">
        <v>529.02</v>
      </c>
    </row>
    <row r="483" spans="1:9" x14ac:dyDescent="0.25">
      <c r="A483" s="215"/>
      <c r="B483" s="215"/>
      <c r="C483" s="215"/>
      <c r="D483" s="215"/>
      <c r="E483" s="209" t="s">
        <v>1890</v>
      </c>
      <c r="F483" s="209" t="s">
        <v>2639</v>
      </c>
      <c r="G483" s="209" t="s">
        <v>1576</v>
      </c>
      <c r="H483" s="213">
        <v>450</v>
      </c>
      <c r="I483" s="214">
        <v>136.28</v>
      </c>
    </row>
    <row r="484" spans="1:9" x14ac:dyDescent="0.25">
      <c r="A484" s="215"/>
      <c r="B484" s="215"/>
      <c r="C484" s="215"/>
      <c r="D484" s="215"/>
      <c r="E484" s="209" t="s">
        <v>2640</v>
      </c>
      <c r="F484" s="209" t="s">
        <v>2641</v>
      </c>
      <c r="G484" s="209" t="s">
        <v>1576</v>
      </c>
      <c r="H484" s="213">
        <v>50</v>
      </c>
      <c r="I484" s="214">
        <v>333.58</v>
      </c>
    </row>
    <row r="485" spans="1:9" x14ac:dyDescent="0.25">
      <c r="A485" s="215"/>
      <c r="B485" s="215"/>
      <c r="C485" s="215"/>
      <c r="D485" s="215"/>
      <c r="E485" s="209" t="s">
        <v>2642</v>
      </c>
      <c r="F485" s="209" t="s">
        <v>2643</v>
      </c>
      <c r="G485" s="209" t="s">
        <v>1576</v>
      </c>
      <c r="H485" s="213">
        <v>100</v>
      </c>
      <c r="I485" s="214">
        <v>206.62</v>
      </c>
    </row>
    <row r="486" spans="1:9" x14ac:dyDescent="0.25">
      <c r="A486" s="215"/>
      <c r="B486" s="215"/>
      <c r="C486" s="215"/>
      <c r="D486" s="215"/>
      <c r="E486" s="209" t="s">
        <v>2644</v>
      </c>
      <c r="F486" s="209" t="s">
        <v>2645</v>
      </c>
      <c r="G486" s="209" t="s">
        <v>1576</v>
      </c>
      <c r="H486" s="213">
        <v>100</v>
      </c>
      <c r="I486" s="214">
        <v>108</v>
      </c>
    </row>
    <row r="487" spans="1:9" x14ac:dyDescent="0.25">
      <c r="A487" s="215"/>
      <c r="B487" s="215"/>
      <c r="C487" s="215"/>
      <c r="D487" s="215"/>
      <c r="E487" s="209" t="s">
        <v>2646</v>
      </c>
      <c r="F487" s="209" t="s">
        <v>2647</v>
      </c>
      <c r="G487" s="209" t="s">
        <v>1576</v>
      </c>
      <c r="H487" s="213">
        <v>200</v>
      </c>
      <c r="I487" s="214">
        <v>48.019999999999996</v>
      </c>
    </row>
    <row r="488" spans="1:9" x14ac:dyDescent="0.25">
      <c r="A488" s="215"/>
      <c r="B488" s="215"/>
      <c r="C488" s="215"/>
      <c r="D488" s="215"/>
      <c r="E488" s="209" t="s">
        <v>1891</v>
      </c>
      <c r="F488" s="209" t="s">
        <v>2648</v>
      </c>
      <c r="G488" s="209" t="s">
        <v>1576</v>
      </c>
      <c r="H488" s="213">
        <v>1350</v>
      </c>
      <c r="I488" s="214">
        <v>230.07</v>
      </c>
    </row>
    <row r="489" spans="1:9" x14ac:dyDescent="0.25">
      <c r="A489" s="215"/>
      <c r="B489" s="215"/>
      <c r="C489" s="215"/>
      <c r="D489" s="215"/>
      <c r="E489" s="209" t="s">
        <v>2649</v>
      </c>
      <c r="F489" s="209" t="s">
        <v>2650</v>
      </c>
      <c r="G489" s="209" t="s">
        <v>1576</v>
      </c>
      <c r="H489" s="213">
        <v>35</v>
      </c>
      <c r="I489" s="214">
        <v>58.31</v>
      </c>
    </row>
    <row r="490" spans="1:9" x14ac:dyDescent="0.25">
      <c r="A490" s="215"/>
      <c r="B490" s="215"/>
      <c r="C490" s="215"/>
      <c r="D490" s="215"/>
      <c r="E490" s="209" t="s">
        <v>1575</v>
      </c>
      <c r="F490" s="209" t="s">
        <v>2651</v>
      </c>
      <c r="G490" s="209" t="s">
        <v>1576</v>
      </c>
      <c r="H490" s="213">
        <v>1</v>
      </c>
      <c r="I490" s="214">
        <v>2300</v>
      </c>
    </row>
    <row r="491" spans="1:9" x14ac:dyDescent="0.25">
      <c r="A491" s="215"/>
      <c r="B491" s="215"/>
      <c r="C491" s="209" t="s">
        <v>1577</v>
      </c>
      <c r="D491" s="209" t="s">
        <v>1578</v>
      </c>
      <c r="E491" s="209" t="s">
        <v>1925</v>
      </c>
      <c r="F491" s="209" t="s">
        <v>2652</v>
      </c>
      <c r="G491" s="209" t="s">
        <v>1590</v>
      </c>
      <c r="H491" s="213">
        <v>40</v>
      </c>
      <c r="I491" s="214">
        <v>887.68</v>
      </c>
    </row>
    <row r="492" spans="1:9" x14ac:dyDescent="0.25">
      <c r="A492" s="215"/>
      <c r="B492" s="215"/>
      <c r="C492" s="215"/>
      <c r="D492" s="215"/>
      <c r="E492" s="209" t="s">
        <v>1892</v>
      </c>
      <c r="F492" s="209" t="s">
        <v>2457</v>
      </c>
      <c r="G492" s="209" t="s">
        <v>1836</v>
      </c>
      <c r="H492" s="213">
        <v>0.35</v>
      </c>
      <c r="I492" s="214">
        <v>1995.3900000000003</v>
      </c>
    </row>
    <row r="493" spans="1:9" x14ac:dyDescent="0.25">
      <c r="A493" s="215"/>
      <c r="B493" s="215"/>
      <c r="C493" s="215"/>
      <c r="D493" s="215"/>
      <c r="E493" s="209" t="s">
        <v>1830</v>
      </c>
      <c r="F493" s="209" t="s">
        <v>2653</v>
      </c>
      <c r="G493" s="209" t="s">
        <v>1580</v>
      </c>
      <c r="H493" s="213">
        <v>40</v>
      </c>
      <c r="I493" s="214">
        <v>1598.42</v>
      </c>
    </row>
    <row r="494" spans="1:9" x14ac:dyDescent="0.25">
      <c r="A494" s="215"/>
      <c r="B494" s="215"/>
      <c r="C494" s="215"/>
      <c r="D494" s="215"/>
      <c r="E494" s="209" t="s">
        <v>2654</v>
      </c>
      <c r="F494" s="209" t="s">
        <v>2655</v>
      </c>
      <c r="G494" s="209" t="s">
        <v>1576</v>
      </c>
      <c r="H494" s="213">
        <v>1</v>
      </c>
      <c r="I494" s="214">
        <v>200.37</v>
      </c>
    </row>
    <row r="495" spans="1:9" x14ac:dyDescent="0.25">
      <c r="A495" s="215"/>
      <c r="B495" s="215"/>
      <c r="C495" s="215"/>
      <c r="D495" s="215"/>
      <c r="E495" s="209" t="s">
        <v>1926</v>
      </c>
      <c r="F495" s="209" t="s">
        <v>2656</v>
      </c>
      <c r="G495" s="209" t="s">
        <v>1576</v>
      </c>
      <c r="H495" s="213">
        <v>2.75</v>
      </c>
      <c r="I495" s="214">
        <v>1035.08</v>
      </c>
    </row>
    <row r="496" spans="1:9" x14ac:dyDescent="0.25">
      <c r="A496" s="215"/>
      <c r="B496" s="215"/>
      <c r="C496" s="215"/>
      <c r="D496" s="215"/>
      <c r="E496" s="209" t="s">
        <v>1579</v>
      </c>
      <c r="F496" s="209" t="s">
        <v>2657</v>
      </c>
      <c r="G496" s="209" t="s">
        <v>1580</v>
      </c>
      <c r="H496" s="213">
        <v>20</v>
      </c>
      <c r="I496" s="214">
        <v>734.18000000000006</v>
      </c>
    </row>
    <row r="497" spans="1:9" x14ac:dyDescent="0.25">
      <c r="A497" s="215"/>
      <c r="B497" s="215"/>
      <c r="C497" s="215"/>
      <c r="D497" s="215"/>
      <c r="E497" s="209" t="s">
        <v>2658</v>
      </c>
      <c r="F497" s="209" t="s">
        <v>2659</v>
      </c>
      <c r="G497" s="209" t="s">
        <v>1590</v>
      </c>
      <c r="H497" s="213">
        <v>410</v>
      </c>
      <c r="I497" s="214">
        <v>2599.5100000000002</v>
      </c>
    </row>
    <row r="498" spans="1:9" x14ac:dyDescent="0.25">
      <c r="A498" s="215"/>
      <c r="B498" s="215"/>
      <c r="C498" s="215"/>
      <c r="D498" s="215"/>
      <c r="E498" s="209" t="s">
        <v>1893</v>
      </c>
      <c r="F498" s="209" t="s">
        <v>2275</v>
      </c>
      <c r="G498" s="209" t="s">
        <v>1590</v>
      </c>
      <c r="H498" s="213">
        <v>70</v>
      </c>
      <c r="I498" s="214">
        <v>1587.8600000000001</v>
      </c>
    </row>
    <row r="499" spans="1:9" x14ac:dyDescent="0.25">
      <c r="A499" s="215"/>
      <c r="B499" s="215"/>
      <c r="C499" s="215"/>
      <c r="D499" s="215"/>
      <c r="E499" s="209" t="s">
        <v>1895</v>
      </c>
      <c r="F499" s="209" t="s">
        <v>2660</v>
      </c>
      <c r="G499" s="209" t="s">
        <v>1590</v>
      </c>
      <c r="H499" s="213">
        <v>560</v>
      </c>
      <c r="I499" s="214">
        <v>24486.230000000003</v>
      </c>
    </row>
    <row r="500" spans="1:9" x14ac:dyDescent="0.25">
      <c r="A500" s="215"/>
      <c r="B500" s="215"/>
      <c r="C500" s="215"/>
      <c r="D500" s="215"/>
      <c r="E500" s="209" t="s">
        <v>2661</v>
      </c>
      <c r="F500" s="209" t="s">
        <v>2662</v>
      </c>
      <c r="G500" s="209" t="s">
        <v>1576</v>
      </c>
      <c r="H500" s="213">
        <v>100</v>
      </c>
      <c r="I500" s="214">
        <v>7738.25</v>
      </c>
    </row>
    <row r="501" spans="1:9" x14ac:dyDescent="0.25">
      <c r="A501" s="215"/>
      <c r="B501" s="215"/>
      <c r="C501" s="215"/>
      <c r="D501" s="215"/>
      <c r="E501" s="209" t="s">
        <v>1896</v>
      </c>
      <c r="F501" s="209" t="s">
        <v>1897</v>
      </c>
      <c r="G501" s="209" t="s">
        <v>1576</v>
      </c>
      <c r="H501" s="213">
        <v>6</v>
      </c>
      <c r="I501" s="214">
        <v>1379.16</v>
      </c>
    </row>
    <row r="502" spans="1:9" x14ac:dyDescent="0.25">
      <c r="A502" s="215"/>
      <c r="B502" s="215"/>
      <c r="C502" s="215"/>
      <c r="D502" s="215"/>
      <c r="E502" s="209" t="s">
        <v>1898</v>
      </c>
      <c r="F502" s="209" t="s">
        <v>1899</v>
      </c>
      <c r="G502" s="209" t="s">
        <v>1576</v>
      </c>
      <c r="H502" s="213">
        <v>65</v>
      </c>
      <c r="I502" s="214">
        <v>7322.57</v>
      </c>
    </row>
    <row r="503" spans="1:9" x14ac:dyDescent="0.25">
      <c r="A503" s="215"/>
      <c r="B503" s="215"/>
      <c r="C503" s="215"/>
      <c r="D503" s="215"/>
      <c r="E503" s="209" t="s">
        <v>1900</v>
      </c>
      <c r="F503" s="209" t="s">
        <v>2663</v>
      </c>
      <c r="G503" s="209" t="s">
        <v>1580</v>
      </c>
      <c r="H503" s="213">
        <v>5</v>
      </c>
      <c r="I503" s="214">
        <v>374.38</v>
      </c>
    </row>
    <row r="504" spans="1:9" x14ac:dyDescent="0.25">
      <c r="A504" s="215"/>
      <c r="B504" s="215"/>
      <c r="C504" s="215"/>
      <c r="D504" s="215"/>
      <c r="E504" s="209" t="s">
        <v>2508</v>
      </c>
      <c r="F504" s="209" t="s">
        <v>2509</v>
      </c>
      <c r="G504" s="209" t="s">
        <v>1580</v>
      </c>
      <c r="H504" s="213">
        <v>50</v>
      </c>
      <c r="I504" s="214">
        <v>2783.94</v>
      </c>
    </row>
    <row r="505" spans="1:9" x14ac:dyDescent="0.25">
      <c r="A505" s="215"/>
      <c r="B505" s="215"/>
      <c r="C505" s="215"/>
      <c r="D505" s="215"/>
      <c r="E505" s="209" t="s">
        <v>1901</v>
      </c>
      <c r="F505" s="209" t="s">
        <v>2283</v>
      </c>
      <c r="G505" s="209" t="s">
        <v>1590</v>
      </c>
      <c r="H505" s="213">
        <v>105</v>
      </c>
      <c r="I505" s="214">
        <v>3828.3900000000003</v>
      </c>
    </row>
    <row r="506" spans="1:9" x14ac:dyDescent="0.25">
      <c r="A506" s="215"/>
      <c r="B506" s="215"/>
      <c r="C506" s="215"/>
      <c r="D506" s="215"/>
      <c r="E506" s="209" t="s">
        <v>2512</v>
      </c>
      <c r="F506" s="209" t="s">
        <v>2513</v>
      </c>
      <c r="G506" s="209" t="s">
        <v>1580</v>
      </c>
      <c r="H506" s="213">
        <v>53.6</v>
      </c>
      <c r="I506" s="214">
        <v>2936.9700000000003</v>
      </c>
    </row>
    <row r="507" spans="1:9" x14ac:dyDescent="0.25">
      <c r="A507" s="215"/>
      <c r="B507" s="215"/>
      <c r="C507" s="215"/>
      <c r="D507" s="215"/>
      <c r="E507" s="209" t="s">
        <v>2664</v>
      </c>
      <c r="F507" s="209" t="s">
        <v>2665</v>
      </c>
      <c r="G507" s="209" t="s">
        <v>1576</v>
      </c>
      <c r="H507" s="213">
        <v>20</v>
      </c>
      <c r="I507" s="214">
        <v>282.86</v>
      </c>
    </row>
    <row r="508" spans="1:9" x14ac:dyDescent="0.25">
      <c r="A508" s="215"/>
      <c r="B508" s="215"/>
      <c r="C508" s="215"/>
      <c r="D508" s="215"/>
      <c r="E508" s="209" t="s">
        <v>1933</v>
      </c>
      <c r="F508" s="209" t="s">
        <v>1934</v>
      </c>
      <c r="G508" s="209" t="s">
        <v>1576</v>
      </c>
      <c r="H508" s="213">
        <v>9</v>
      </c>
      <c r="I508" s="214">
        <v>248.15000000000003</v>
      </c>
    </row>
    <row r="509" spans="1:9" x14ac:dyDescent="0.25">
      <c r="A509" s="215"/>
      <c r="B509" s="215"/>
      <c r="C509" s="215"/>
      <c r="D509" s="215"/>
      <c r="E509" s="209" t="s">
        <v>2666</v>
      </c>
      <c r="F509" s="209" t="s">
        <v>2667</v>
      </c>
      <c r="G509" s="209" t="s">
        <v>1576</v>
      </c>
      <c r="H509" s="213">
        <v>22</v>
      </c>
      <c r="I509" s="214">
        <v>192.76</v>
      </c>
    </row>
    <row r="510" spans="1:9" x14ac:dyDescent="0.25">
      <c r="A510" s="215"/>
      <c r="B510" s="215"/>
      <c r="C510" s="215"/>
      <c r="D510" s="215"/>
      <c r="E510" s="209" t="s">
        <v>2668</v>
      </c>
      <c r="F510" s="209" t="s">
        <v>2669</v>
      </c>
      <c r="G510" s="209" t="s">
        <v>1576</v>
      </c>
      <c r="H510" s="213">
        <v>16</v>
      </c>
      <c r="I510" s="214">
        <v>365.61</v>
      </c>
    </row>
    <row r="511" spans="1:9" x14ac:dyDescent="0.25">
      <c r="A511" s="215"/>
      <c r="B511" s="215"/>
      <c r="C511" s="215"/>
      <c r="D511" s="215"/>
      <c r="E511" s="209" t="s">
        <v>2670</v>
      </c>
      <c r="F511" s="209" t="s">
        <v>2671</v>
      </c>
      <c r="G511" s="209" t="s">
        <v>1576</v>
      </c>
      <c r="H511" s="213">
        <v>27</v>
      </c>
      <c r="I511" s="214">
        <v>272.83999999999997</v>
      </c>
    </row>
    <row r="512" spans="1:9" x14ac:dyDescent="0.25">
      <c r="A512" s="215"/>
      <c r="B512" s="215"/>
      <c r="C512" s="215"/>
      <c r="D512" s="215"/>
      <c r="E512" s="209" t="s">
        <v>2514</v>
      </c>
      <c r="F512" s="209" t="s">
        <v>2515</v>
      </c>
      <c r="G512" s="209" t="s">
        <v>1576</v>
      </c>
      <c r="H512" s="213">
        <v>1</v>
      </c>
      <c r="I512" s="214">
        <v>2727.52</v>
      </c>
    </row>
    <row r="513" spans="1:9" x14ac:dyDescent="0.25">
      <c r="A513" s="215"/>
      <c r="B513" s="215"/>
      <c r="C513" s="215"/>
      <c r="D513" s="215"/>
      <c r="E513" s="209" t="s">
        <v>1761</v>
      </c>
      <c r="F513" s="209" t="s">
        <v>2076</v>
      </c>
      <c r="G513" s="209" t="s">
        <v>1576</v>
      </c>
      <c r="H513" s="213">
        <v>13</v>
      </c>
      <c r="I513" s="214">
        <v>948.76</v>
      </c>
    </row>
    <row r="514" spans="1:9" x14ac:dyDescent="0.25">
      <c r="A514" s="215"/>
      <c r="B514" s="215"/>
      <c r="C514" s="215"/>
      <c r="D514" s="215"/>
      <c r="E514" s="209" t="s">
        <v>1935</v>
      </c>
      <c r="F514" s="209" t="s">
        <v>1936</v>
      </c>
      <c r="G514" s="209" t="s">
        <v>1576</v>
      </c>
      <c r="H514" s="213">
        <v>8</v>
      </c>
      <c r="I514" s="214">
        <v>296</v>
      </c>
    </row>
    <row r="515" spans="1:9" x14ac:dyDescent="0.25">
      <c r="A515" s="215"/>
      <c r="B515" s="215"/>
      <c r="C515" s="215"/>
      <c r="D515" s="215"/>
      <c r="E515" s="209" t="s">
        <v>2672</v>
      </c>
      <c r="F515" s="209" t="s">
        <v>2673</v>
      </c>
      <c r="G515" s="209" t="s">
        <v>1836</v>
      </c>
      <c r="H515" s="213">
        <v>2.1000000000000001E-2</v>
      </c>
      <c r="I515" s="214">
        <v>1390.5</v>
      </c>
    </row>
    <row r="516" spans="1:9" x14ac:dyDescent="0.25">
      <c r="A516" s="215"/>
      <c r="B516" s="215"/>
      <c r="C516" s="215"/>
      <c r="D516" s="215"/>
      <c r="E516" s="209" t="s">
        <v>1937</v>
      </c>
      <c r="F516" s="209" t="s">
        <v>2674</v>
      </c>
      <c r="G516" s="209" t="s">
        <v>1580</v>
      </c>
      <c r="H516" s="213">
        <v>0.106</v>
      </c>
      <c r="I516" s="214">
        <v>90.2</v>
      </c>
    </row>
    <row r="517" spans="1:9" x14ac:dyDescent="0.25">
      <c r="A517" s="215"/>
      <c r="B517" s="215"/>
      <c r="C517" s="215"/>
      <c r="D517" s="215"/>
      <c r="E517" s="209" t="s">
        <v>2313</v>
      </c>
      <c r="F517" s="209" t="s">
        <v>2314</v>
      </c>
      <c r="G517" s="209" t="s">
        <v>1590</v>
      </c>
      <c r="H517" s="213">
        <v>10</v>
      </c>
      <c r="I517" s="214">
        <v>580.89</v>
      </c>
    </row>
    <row r="518" spans="1:9" x14ac:dyDescent="0.25">
      <c r="A518" s="215"/>
      <c r="B518" s="215"/>
      <c r="C518" s="215"/>
      <c r="D518" s="215"/>
      <c r="E518" s="209" t="s">
        <v>1902</v>
      </c>
      <c r="F518" s="209" t="s">
        <v>2675</v>
      </c>
      <c r="G518" s="209" t="s">
        <v>1576</v>
      </c>
      <c r="H518" s="213">
        <v>1</v>
      </c>
      <c r="I518" s="214">
        <v>236.58</v>
      </c>
    </row>
    <row r="519" spans="1:9" x14ac:dyDescent="0.25">
      <c r="A519" s="215"/>
      <c r="B519" s="215"/>
      <c r="C519" s="215"/>
      <c r="D519" s="215"/>
      <c r="E519" s="209" t="s">
        <v>1903</v>
      </c>
      <c r="F519" s="209" t="s">
        <v>2676</v>
      </c>
      <c r="G519" s="209" t="s">
        <v>1576</v>
      </c>
      <c r="H519" s="213">
        <v>70</v>
      </c>
      <c r="I519" s="214">
        <v>37100</v>
      </c>
    </row>
    <row r="520" spans="1:9" x14ac:dyDescent="0.25">
      <c r="A520" s="215"/>
      <c r="B520" s="215"/>
      <c r="C520" s="215"/>
      <c r="D520" s="215"/>
      <c r="E520" s="209" t="s">
        <v>2677</v>
      </c>
      <c r="F520" s="209" t="s">
        <v>2678</v>
      </c>
      <c r="G520" s="209" t="s">
        <v>1576</v>
      </c>
      <c r="H520" s="213">
        <v>1</v>
      </c>
      <c r="I520" s="214">
        <v>403.3</v>
      </c>
    </row>
    <row r="521" spans="1:9" x14ac:dyDescent="0.25">
      <c r="A521" s="215"/>
      <c r="B521" s="215"/>
      <c r="C521" s="215"/>
      <c r="D521" s="215"/>
      <c r="E521" s="209" t="s">
        <v>2679</v>
      </c>
      <c r="F521" s="209" t="s">
        <v>2680</v>
      </c>
      <c r="G521" s="209" t="s">
        <v>1590</v>
      </c>
      <c r="H521" s="213">
        <v>15</v>
      </c>
      <c r="I521" s="214">
        <v>10724.99</v>
      </c>
    </row>
    <row r="522" spans="1:9" x14ac:dyDescent="0.25">
      <c r="A522" s="215"/>
      <c r="B522" s="215"/>
      <c r="C522" s="215"/>
      <c r="D522" s="215"/>
      <c r="E522" s="209" t="s">
        <v>2681</v>
      </c>
      <c r="F522" s="209" t="s">
        <v>2682</v>
      </c>
      <c r="G522" s="209" t="s">
        <v>1576</v>
      </c>
      <c r="H522" s="213">
        <v>1</v>
      </c>
      <c r="I522" s="214">
        <v>58.66</v>
      </c>
    </row>
    <row r="523" spans="1:9" x14ac:dyDescent="0.25">
      <c r="A523" s="215"/>
      <c r="B523" s="215"/>
      <c r="C523" s="215"/>
      <c r="D523" s="215"/>
      <c r="E523" s="209" t="s">
        <v>2683</v>
      </c>
      <c r="F523" s="209" t="s">
        <v>2684</v>
      </c>
      <c r="G523" s="209" t="s">
        <v>1576</v>
      </c>
      <c r="H523" s="213">
        <v>1</v>
      </c>
      <c r="I523" s="214">
        <v>227.29</v>
      </c>
    </row>
    <row r="524" spans="1:9" x14ac:dyDescent="0.25">
      <c r="A524" s="215"/>
      <c r="B524" s="215"/>
      <c r="C524" s="215"/>
      <c r="D524" s="215"/>
      <c r="E524" s="209" t="s">
        <v>2685</v>
      </c>
      <c r="F524" s="209" t="s">
        <v>2686</v>
      </c>
      <c r="G524" s="209" t="s">
        <v>1576</v>
      </c>
      <c r="H524" s="213">
        <v>1</v>
      </c>
      <c r="I524" s="214">
        <v>92.71</v>
      </c>
    </row>
    <row r="525" spans="1:9" x14ac:dyDescent="0.25">
      <c r="A525" s="215"/>
      <c r="B525" s="215"/>
      <c r="C525" s="215"/>
      <c r="D525" s="215"/>
      <c r="E525" s="209" t="s">
        <v>2461</v>
      </c>
      <c r="F525" s="209" t="s">
        <v>2462</v>
      </c>
      <c r="G525" s="209" t="s">
        <v>1576</v>
      </c>
      <c r="H525" s="213">
        <v>1</v>
      </c>
      <c r="I525" s="214">
        <v>84.6</v>
      </c>
    </row>
    <row r="526" spans="1:9" x14ac:dyDescent="0.25">
      <c r="A526" s="215"/>
      <c r="B526" s="215"/>
      <c r="C526" s="215"/>
      <c r="D526" s="215"/>
      <c r="E526" s="209" t="s">
        <v>2687</v>
      </c>
      <c r="F526" s="209" t="s">
        <v>2688</v>
      </c>
      <c r="G526" s="209" t="s">
        <v>1590</v>
      </c>
      <c r="H526" s="213">
        <v>200</v>
      </c>
      <c r="I526" s="214">
        <v>62200</v>
      </c>
    </row>
    <row r="527" spans="1:9" x14ac:dyDescent="0.25">
      <c r="A527" s="215"/>
      <c r="B527" s="215"/>
      <c r="C527" s="215"/>
      <c r="D527" s="215"/>
      <c r="E527" s="209" t="s">
        <v>2689</v>
      </c>
      <c r="F527" s="209" t="s">
        <v>2690</v>
      </c>
      <c r="G527" s="209" t="s">
        <v>1576</v>
      </c>
      <c r="H527" s="213">
        <v>3</v>
      </c>
      <c r="I527" s="214">
        <v>89.79</v>
      </c>
    </row>
    <row r="528" spans="1:9" x14ac:dyDescent="0.25">
      <c r="A528" s="215"/>
      <c r="B528" s="215"/>
      <c r="C528" s="215"/>
      <c r="D528" s="215"/>
      <c r="E528" s="209" t="s">
        <v>2691</v>
      </c>
      <c r="F528" s="209" t="s">
        <v>2692</v>
      </c>
      <c r="G528" s="209" t="s">
        <v>1576</v>
      </c>
      <c r="H528" s="213">
        <v>2</v>
      </c>
      <c r="I528" s="214">
        <v>491.87</v>
      </c>
    </row>
    <row r="529" spans="1:9" x14ac:dyDescent="0.25">
      <c r="A529" s="215"/>
      <c r="B529" s="215"/>
      <c r="C529" s="215"/>
      <c r="D529" s="215"/>
      <c r="E529" s="209" t="s">
        <v>1907</v>
      </c>
      <c r="F529" s="209" t="s">
        <v>2693</v>
      </c>
      <c r="G529" s="209" t="s">
        <v>1576</v>
      </c>
      <c r="H529" s="213">
        <v>5</v>
      </c>
      <c r="I529" s="214">
        <v>562.61</v>
      </c>
    </row>
    <row r="530" spans="1:9" x14ac:dyDescent="0.25">
      <c r="A530" s="215"/>
      <c r="B530" s="215"/>
      <c r="C530" s="215"/>
      <c r="D530" s="215"/>
      <c r="E530" s="209" t="s">
        <v>1908</v>
      </c>
      <c r="F530" s="209" t="s">
        <v>2694</v>
      </c>
      <c r="G530" s="209" t="s">
        <v>1576</v>
      </c>
      <c r="H530" s="213">
        <v>1</v>
      </c>
      <c r="I530" s="214">
        <v>309.17</v>
      </c>
    </row>
    <row r="531" spans="1:9" x14ac:dyDescent="0.25">
      <c r="A531" s="215"/>
      <c r="B531" s="215"/>
      <c r="C531" s="215"/>
      <c r="D531" s="215"/>
      <c r="E531" s="209" t="s">
        <v>2092</v>
      </c>
      <c r="F531" s="209" t="s">
        <v>2093</v>
      </c>
      <c r="G531" s="209" t="s">
        <v>1576</v>
      </c>
      <c r="H531" s="213">
        <v>1</v>
      </c>
      <c r="I531" s="214">
        <v>6708.39</v>
      </c>
    </row>
    <row r="532" spans="1:9" x14ac:dyDescent="0.25">
      <c r="A532" s="215"/>
      <c r="B532" s="215"/>
      <c r="C532" s="215"/>
      <c r="D532" s="215"/>
      <c r="E532" s="209" t="s">
        <v>2094</v>
      </c>
      <c r="F532" s="209" t="s">
        <v>2095</v>
      </c>
      <c r="G532" s="209" t="s">
        <v>1576</v>
      </c>
      <c r="H532" s="213">
        <v>1</v>
      </c>
      <c r="I532" s="214">
        <v>9610.8799999999992</v>
      </c>
    </row>
    <row r="533" spans="1:9" x14ac:dyDescent="0.25">
      <c r="A533" s="215"/>
      <c r="B533" s="215"/>
      <c r="C533" s="215"/>
      <c r="D533" s="215"/>
      <c r="E533" s="209" t="s">
        <v>2096</v>
      </c>
      <c r="F533" s="209" t="s">
        <v>2097</v>
      </c>
      <c r="G533" s="209" t="s">
        <v>1576</v>
      </c>
      <c r="H533" s="213">
        <v>1</v>
      </c>
      <c r="I533" s="214">
        <v>7168.5</v>
      </c>
    </row>
    <row r="534" spans="1:9" x14ac:dyDescent="0.25">
      <c r="A534" s="215"/>
      <c r="B534" s="215"/>
      <c r="C534" s="215"/>
      <c r="D534" s="215"/>
      <c r="E534" s="209" t="s">
        <v>2463</v>
      </c>
      <c r="F534" s="209" t="s">
        <v>2464</v>
      </c>
      <c r="G534" s="209" t="s">
        <v>1576</v>
      </c>
      <c r="H534" s="213">
        <v>1</v>
      </c>
      <c r="I534" s="214">
        <v>69</v>
      </c>
    </row>
    <row r="535" spans="1:9" x14ac:dyDescent="0.25">
      <c r="A535" s="215"/>
      <c r="B535" s="215"/>
      <c r="C535" s="215"/>
      <c r="D535" s="215"/>
      <c r="E535" s="209" t="s">
        <v>2695</v>
      </c>
      <c r="F535" s="209" t="s">
        <v>2696</v>
      </c>
      <c r="G535" s="209" t="s">
        <v>1576</v>
      </c>
      <c r="H535" s="213">
        <v>18</v>
      </c>
      <c r="I535" s="214">
        <v>197.1</v>
      </c>
    </row>
    <row r="536" spans="1:9" x14ac:dyDescent="0.25">
      <c r="A536" s="215"/>
      <c r="B536" s="215"/>
      <c r="C536" s="215"/>
      <c r="D536" s="215"/>
      <c r="E536" s="209" t="s">
        <v>2697</v>
      </c>
      <c r="F536" s="209" t="s">
        <v>2698</v>
      </c>
      <c r="G536" s="209" t="s">
        <v>1576</v>
      </c>
      <c r="H536" s="213">
        <v>24</v>
      </c>
      <c r="I536" s="214">
        <v>2322.48</v>
      </c>
    </row>
    <row r="537" spans="1:9" x14ac:dyDescent="0.25">
      <c r="A537" s="215"/>
      <c r="B537" s="215"/>
      <c r="C537" s="215"/>
      <c r="D537" s="215"/>
      <c r="E537" s="209" t="s">
        <v>2699</v>
      </c>
      <c r="F537" s="209" t="s">
        <v>2700</v>
      </c>
      <c r="G537" s="209" t="s">
        <v>1613</v>
      </c>
      <c r="H537" s="213">
        <v>40</v>
      </c>
      <c r="I537" s="214">
        <v>7280</v>
      </c>
    </row>
    <row r="538" spans="1:9" x14ac:dyDescent="0.25">
      <c r="A538" s="215"/>
      <c r="B538" s="215"/>
      <c r="C538" s="209" t="s">
        <v>1605</v>
      </c>
      <c r="D538" s="209" t="s">
        <v>1606</v>
      </c>
      <c r="E538" s="209" t="s">
        <v>2701</v>
      </c>
      <c r="F538" s="209" t="s">
        <v>2702</v>
      </c>
      <c r="G538" s="209" t="s">
        <v>1576</v>
      </c>
      <c r="H538" s="213">
        <v>5</v>
      </c>
      <c r="I538" s="214">
        <v>6302.79</v>
      </c>
    </row>
    <row r="539" spans="1:9" x14ac:dyDescent="0.25">
      <c r="A539" s="215"/>
      <c r="B539" s="215"/>
      <c r="C539" s="215"/>
      <c r="D539" s="215"/>
      <c r="E539" s="209" t="s">
        <v>1909</v>
      </c>
      <c r="F539" s="209" t="s">
        <v>2703</v>
      </c>
      <c r="G539" s="209" t="s">
        <v>1576</v>
      </c>
      <c r="H539" s="213">
        <v>3</v>
      </c>
      <c r="I539" s="214">
        <v>4370.33</v>
      </c>
    </row>
    <row r="540" spans="1:9" x14ac:dyDescent="0.25">
      <c r="A540" s="215"/>
      <c r="B540" s="215"/>
      <c r="C540" s="215"/>
      <c r="D540" s="215"/>
      <c r="E540" s="209" t="s">
        <v>1910</v>
      </c>
      <c r="F540" s="209" t="s">
        <v>2704</v>
      </c>
      <c r="G540" s="209" t="s">
        <v>1576</v>
      </c>
      <c r="H540" s="213">
        <v>3</v>
      </c>
      <c r="I540" s="214">
        <v>612.29</v>
      </c>
    </row>
    <row r="541" spans="1:9" x14ac:dyDescent="0.25">
      <c r="A541" s="215"/>
      <c r="B541" s="215"/>
      <c r="C541" s="215"/>
      <c r="D541" s="215"/>
      <c r="E541" s="209" t="s">
        <v>1911</v>
      </c>
      <c r="F541" s="209" t="s">
        <v>2705</v>
      </c>
      <c r="G541" s="209" t="s">
        <v>1576</v>
      </c>
      <c r="H541" s="213">
        <v>18</v>
      </c>
      <c r="I541" s="214">
        <v>1053.51</v>
      </c>
    </row>
    <row r="542" spans="1:9" x14ac:dyDescent="0.25">
      <c r="A542" s="215"/>
      <c r="B542" s="215"/>
      <c r="C542" s="215"/>
      <c r="D542" s="215"/>
      <c r="E542" s="209" t="s">
        <v>1912</v>
      </c>
      <c r="F542" s="209" t="s">
        <v>2706</v>
      </c>
      <c r="G542" s="209" t="s">
        <v>1576</v>
      </c>
      <c r="H542" s="213">
        <v>2</v>
      </c>
      <c r="I542" s="214">
        <v>113.71</v>
      </c>
    </row>
    <row r="543" spans="1:9" x14ac:dyDescent="0.25">
      <c r="A543" s="215"/>
      <c r="B543" s="215"/>
      <c r="C543" s="215"/>
      <c r="D543" s="215"/>
      <c r="E543" s="209" t="s">
        <v>2707</v>
      </c>
      <c r="F543" s="209" t="s">
        <v>2708</v>
      </c>
      <c r="G543" s="209" t="s">
        <v>1576</v>
      </c>
      <c r="H543" s="213">
        <v>6</v>
      </c>
      <c r="I543" s="214">
        <v>190.32</v>
      </c>
    </row>
    <row r="544" spans="1:9" x14ac:dyDescent="0.25">
      <c r="A544" s="215"/>
      <c r="B544" s="215"/>
      <c r="C544" s="215"/>
      <c r="D544" s="215"/>
      <c r="E544" s="209" t="s">
        <v>1948</v>
      </c>
      <c r="F544" s="209" t="s">
        <v>2709</v>
      </c>
      <c r="G544" s="209" t="s">
        <v>1576</v>
      </c>
      <c r="H544" s="213">
        <v>16</v>
      </c>
      <c r="I544" s="214">
        <v>2386.3000000000002</v>
      </c>
    </row>
    <row r="545" spans="1:9" x14ac:dyDescent="0.25">
      <c r="A545" s="215"/>
      <c r="B545" s="215"/>
      <c r="C545" s="215"/>
      <c r="D545" s="215"/>
      <c r="E545" s="209" t="s">
        <v>1949</v>
      </c>
      <c r="F545" s="209" t="s">
        <v>2710</v>
      </c>
      <c r="G545" s="209" t="s">
        <v>1576</v>
      </c>
      <c r="H545" s="213">
        <v>5</v>
      </c>
      <c r="I545" s="214">
        <v>1078.99</v>
      </c>
    </row>
    <row r="546" spans="1:9" x14ac:dyDescent="0.25">
      <c r="A546" s="215"/>
      <c r="B546" s="215"/>
      <c r="C546" s="215"/>
      <c r="D546" s="215"/>
      <c r="E546" s="209" t="s">
        <v>2711</v>
      </c>
      <c r="F546" s="209" t="s">
        <v>2712</v>
      </c>
      <c r="G546" s="209" t="s">
        <v>1576</v>
      </c>
      <c r="H546" s="213">
        <v>3</v>
      </c>
      <c r="I546" s="214">
        <v>298.02</v>
      </c>
    </row>
    <row r="547" spans="1:9" x14ac:dyDescent="0.25">
      <c r="A547" s="215"/>
      <c r="B547" s="215"/>
      <c r="C547" s="215"/>
      <c r="D547" s="215"/>
      <c r="E547" s="209" t="s">
        <v>2713</v>
      </c>
      <c r="F547" s="209" t="s">
        <v>2714</v>
      </c>
      <c r="G547" s="209" t="s">
        <v>1576</v>
      </c>
      <c r="H547" s="213">
        <v>2</v>
      </c>
      <c r="I547" s="214">
        <v>235.48000000000002</v>
      </c>
    </row>
    <row r="548" spans="1:9" x14ac:dyDescent="0.25">
      <c r="A548" s="215"/>
      <c r="B548" s="215"/>
      <c r="C548" s="215"/>
      <c r="D548" s="215"/>
      <c r="E548" s="209" t="s">
        <v>1913</v>
      </c>
      <c r="F548" s="209" t="s">
        <v>1914</v>
      </c>
      <c r="G548" s="209" t="s">
        <v>1576</v>
      </c>
      <c r="H548" s="213">
        <v>50</v>
      </c>
      <c r="I548" s="214">
        <v>9262.619999999999</v>
      </c>
    </row>
    <row r="549" spans="1:9" x14ac:dyDescent="0.25">
      <c r="A549" s="215"/>
      <c r="B549" s="215"/>
      <c r="C549" s="215"/>
      <c r="D549" s="215"/>
      <c r="E549" s="209" t="s">
        <v>2715</v>
      </c>
      <c r="F549" s="209" t="s">
        <v>2716</v>
      </c>
      <c r="G549" s="209" t="s">
        <v>1800</v>
      </c>
      <c r="H549" s="213">
        <v>2</v>
      </c>
      <c r="I549" s="214">
        <v>104.99</v>
      </c>
    </row>
    <row r="550" spans="1:9" x14ac:dyDescent="0.25">
      <c r="A550" s="215"/>
      <c r="B550" s="215"/>
      <c r="C550" s="215"/>
      <c r="D550" s="215"/>
      <c r="E550" s="209" t="s">
        <v>2717</v>
      </c>
      <c r="F550" s="209" t="s">
        <v>2718</v>
      </c>
      <c r="G550" s="209" t="s">
        <v>1576</v>
      </c>
      <c r="H550" s="213">
        <v>1</v>
      </c>
      <c r="I550" s="214">
        <v>8296.44</v>
      </c>
    </row>
    <row r="551" spans="1:9" x14ac:dyDescent="0.25">
      <c r="A551" s="215"/>
      <c r="B551" s="215"/>
      <c r="C551" s="215"/>
      <c r="D551" s="215"/>
      <c r="E551" s="209" t="s">
        <v>1915</v>
      </c>
      <c r="F551" s="209" t="s">
        <v>2719</v>
      </c>
      <c r="G551" s="209" t="s">
        <v>1576</v>
      </c>
      <c r="H551" s="213">
        <v>27</v>
      </c>
      <c r="I551" s="214">
        <v>443.6</v>
      </c>
    </row>
    <row r="552" spans="1:9" x14ac:dyDescent="0.25">
      <c r="A552" s="215"/>
      <c r="B552" s="215"/>
      <c r="C552" s="215"/>
      <c r="D552" s="215"/>
      <c r="E552" s="209" t="s">
        <v>2720</v>
      </c>
      <c r="F552" s="209" t="s">
        <v>2721</v>
      </c>
      <c r="G552" s="209" t="s">
        <v>1576</v>
      </c>
      <c r="H552" s="213">
        <v>3</v>
      </c>
      <c r="I552" s="214">
        <v>5160.6000000000004</v>
      </c>
    </row>
    <row r="553" spans="1:9" x14ac:dyDescent="0.25">
      <c r="A553" s="215"/>
      <c r="B553" s="215"/>
      <c r="C553" s="215"/>
      <c r="D553" s="215"/>
      <c r="E553" s="209" t="s">
        <v>1952</v>
      </c>
      <c r="F553" s="209" t="s">
        <v>2722</v>
      </c>
      <c r="G553" s="209" t="s">
        <v>1576</v>
      </c>
      <c r="H553" s="213">
        <v>2</v>
      </c>
      <c r="I553" s="214">
        <v>43.02</v>
      </c>
    </row>
    <row r="554" spans="1:9" x14ac:dyDescent="0.25">
      <c r="A554" s="215"/>
      <c r="B554" s="215"/>
      <c r="C554" s="215"/>
      <c r="D554" s="215"/>
      <c r="E554" s="209" t="s">
        <v>1612</v>
      </c>
      <c r="F554" s="209" t="s">
        <v>2723</v>
      </c>
      <c r="G554" s="209" t="s">
        <v>1576</v>
      </c>
      <c r="H554" s="213">
        <v>2</v>
      </c>
      <c r="I554" s="214">
        <v>38.840000000000003</v>
      </c>
    </row>
    <row r="555" spans="1:9" x14ac:dyDescent="0.25">
      <c r="A555" s="215"/>
      <c r="B555" s="215"/>
      <c r="C555" s="215"/>
      <c r="D555" s="215"/>
      <c r="E555" s="209" t="s">
        <v>1917</v>
      </c>
      <c r="F555" s="209" t="s">
        <v>2724</v>
      </c>
      <c r="G555" s="209" t="s">
        <v>1576</v>
      </c>
      <c r="H555" s="213">
        <v>13</v>
      </c>
      <c r="I555" s="214">
        <v>226275.79</v>
      </c>
    </row>
    <row r="556" spans="1:9" x14ac:dyDescent="0.25">
      <c r="A556" s="215"/>
      <c r="B556" s="215"/>
      <c r="C556" s="215"/>
      <c r="D556" s="215"/>
      <c r="E556" s="209" t="s">
        <v>1957</v>
      </c>
      <c r="F556" s="209" t="s">
        <v>2725</v>
      </c>
      <c r="G556" s="209" t="s">
        <v>1576</v>
      </c>
      <c r="H556" s="213">
        <v>50</v>
      </c>
      <c r="I556" s="214">
        <v>301.8</v>
      </c>
    </row>
    <row r="557" spans="1:9" x14ac:dyDescent="0.25">
      <c r="A557" s="215"/>
      <c r="B557" s="215"/>
      <c r="C557" s="215"/>
      <c r="D557" s="215"/>
      <c r="E557" s="209" t="s">
        <v>1801</v>
      </c>
      <c r="F557" s="209" t="s">
        <v>2726</v>
      </c>
      <c r="G557" s="209" t="s">
        <v>1576</v>
      </c>
      <c r="H557" s="213">
        <v>200</v>
      </c>
      <c r="I557" s="214">
        <v>2154</v>
      </c>
    </row>
    <row r="558" spans="1:9" x14ac:dyDescent="0.25">
      <c r="A558" s="215"/>
      <c r="B558" s="215"/>
      <c r="C558" s="215"/>
      <c r="D558" s="215"/>
      <c r="E558" s="209" t="s">
        <v>1841</v>
      </c>
      <c r="F558" s="209" t="s">
        <v>2727</v>
      </c>
      <c r="G558" s="209" t="s">
        <v>1576</v>
      </c>
      <c r="H558" s="213">
        <v>9</v>
      </c>
      <c r="I558" s="214">
        <v>2722.49</v>
      </c>
    </row>
    <row r="559" spans="1:9" x14ac:dyDescent="0.25">
      <c r="A559" s="215"/>
      <c r="B559" s="215"/>
      <c r="C559" s="215"/>
      <c r="D559" s="215"/>
      <c r="E559" s="209" t="s">
        <v>1958</v>
      </c>
      <c r="F559" s="209" t="s">
        <v>2728</v>
      </c>
      <c r="G559" s="209" t="s">
        <v>1576</v>
      </c>
      <c r="H559" s="213">
        <v>50</v>
      </c>
      <c r="I559" s="214">
        <v>102.31</v>
      </c>
    </row>
    <row r="560" spans="1:9" x14ac:dyDescent="0.25">
      <c r="A560" s="215"/>
      <c r="B560" s="215"/>
      <c r="C560" s="215"/>
      <c r="D560" s="215"/>
      <c r="E560" s="209" t="s">
        <v>2373</v>
      </c>
      <c r="F560" s="209" t="s">
        <v>2374</v>
      </c>
      <c r="G560" s="209" t="s">
        <v>1590</v>
      </c>
      <c r="H560" s="213">
        <v>100</v>
      </c>
      <c r="I560" s="214">
        <v>18550</v>
      </c>
    </row>
    <row r="561" spans="1:9" x14ac:dyDescent="0.25">
      <c r="A561" s="215"/>
      <c r="B561" s="215"/>
      <c r="C561" s="215"/>
      <c r="D561" s="215"/>
      <c r="E561" s="209" t="s">
        <v>1963</v>
      </c>
      <c r="F561" s="209" t="s">
        <v>2729</v>
      </c>
      <c r="G561" s="209" t="s">
        <v>1576</v>
      </c>
      <c r="H561" s="213">
        <v>2</v>
      </c>
      <c r="I561" s="214">
        <v>7898.2</v>
      </c>
    </row>
    <row r="562" spans="1:9" x14ac:dyDescent="0.25">
      <c r="A562" s="215"/>
      <c r="B562" s="215"/>
      <c r="C562" s="215"/>
      <c r="D562" s="215"/>
      <c r="E562" s="209" t="s">
        <v>2730</v>
      </c>
      <c r="F562" s="209" t="s">
        <v>2731</v>
      </c>
      <c r="G562" s="209" t="s">
        <v>1576</v>
      </c>
      <c r="H562" s="213">
        <v>2</v>
      </c>
      <c r="I562" s="214">
        <v>20781.03</v>
      </c>
    </row>
    <row r="563" spans="1:9" x14ac:dyDescent="0.25">
      <c r="A563" s="215"/>
      <c r="B563" s="215"/>
      <c r="C563" s="215"/>
      <c r="D563" s="215"/>
      <c r="E563" s="209" t="s">
        <v>2732</v>
      </c>
      <c r="F563" s="209" t="s">
        <v>2733</v>
      </c>
      <c r="G563" s="209" t="s">
        <v>1576</v>
      </c>
      <c r="H563" s="213">
        <v>1</v>
      </c>
      <c r="I563" s="214">
        <v>995</v>
      </c>
    </row>
    <row r="564" spans="1:9" x14ac:dyDescent="0.25">
      <c r="A564" s="215"/>
      <c r="B564" s="215"/>
      <c r="C564" s="215"/>
      <c r="D564" s="215"/>
      <c r="E564" s="209" t="s">
        <v>2734</v>
      </c>
      <c r="F564" s="209" t="s">
        <v>2735</v>
      </c>
      <c r="G564" s="209" t="s">
        <v>1576</v>
      </c>
      <c r="H564" s="213">
        <v>3</v>
      </c>
      <c r="I564" s="214">
        <v>134436</v>
      </c>
    </row>
    <row r="565" spans="1:9" x14ac:dyDescent="0.25">
      <c r="A565" s="215"/>
      <c r="B565" s="215"/>
      <c r="C565" s="215"/>
      <c r="D565" s="215"/>
      <c r="E565" s="209" t="s">
        <v>2736</v>
      </c>
      <c r="F565" s="209" t="s">
        <v>2737</v>
      </c>
      <c r="G565" s="209" t="s">
        <v>1576</v>
      </c>
      <c r="H565" s="213">
        <v>1</v>
      </c>
      <c r="I565" s="214">
        <v>34320</v>
      </c>
    </row>
    <row r="566" spans="1:9" x14ac:dyDescent="0.25">
      <c r="A566" s="215"/>
      <c r="B566" s="215"/>
      <c r="C566" s="215"/>
      <c r="D566" s="215"/>
      <c r="E566" s="209" t="s">
        <v>2738</v>
      </c>
      <c r="F566" s="209" t="s">
        <v>2739</v>
      </c>
      <c r="G566" s="209" t="s">
        <v>1576</v>
      </c>
      <c r="H566" s="213">
        <v>1</v>
      </c>
      <c r="I566" s="214">
        <v>17432</v>
      </c>
    </row>
    <row r="567" spans="1:9" x14ac:dyDescent="0.25">
      <c r="A567" s="215"/>
      <c r="B567" s="215"/>
      <c r="C567" s="215"/>
      <c r="D567" s="215"/>
      <c r="E567" s="209" t="s">
        <v>2740</v>
      </c>
      <c r="F567" s="209" t="s">
        <v>2741</v>
      </c>
      <c r="G567" s="209" t="s">
        <v>1576</v>
      </c>
      <c r="H567" s="213">
        <v>17</v>
      </c>
      <c r="I567" s="214">
        <v>92182.5</v>
      </c>
    </row>
    <row r="568" spans="1:9" x14ac:dyDescent="0.25">
      <c r="A568" s="215"/>
      <c r="B568" s="215"/>
      <c r="C568" s="215"/>
      <c r="D568" s="215"/>
      <c r="E568" s="209" t="s">
        <v>2742</v>
      </c>
      <c r="F568" s="209" t="s">
        <v>2743</v>
      </c>
      <c r="G568" s="209" t="s">
        <v>1576</v>
      </c>
      <c r="H568" s="213">
        <v>24</v>
      </c>
      <c r="I568" s="214">
        <v>1229.76</v>
      </c>
    </row>
    <row r="569" spans="1:9" x14ac:dyDescent="0.25">
      <c r="A569" s="215"/>
      <c r="B569" s="215"/>
      <c r="C569" s="215"/>
      <c r="D569" s="215"/>
      <c r="E569" s="209" t="s">
        <v>2744</v>
      </c>
      <c r="F569" s="209" t="s">
        <v>2745</v>
      </c>
      <c r="G569" s="209" t="s">
        <v>1576</v>
      </c>
      <c r="H569" s="213">
        <v>25</v>
      </c>
      <c r="I569" s="214">
        <v>41.25</v>
      </c>
    </row>
    <row r="570" spans="1:9" x14ac:dyDescent="0.25">
      <c r="A570" s="215"/>
      <c r="B570" s="215"/>
      <c r="C570" s="209" t="s">
        <v>1617</v>
      </c>
      <c r="D570" s="209" t="s">
        <v>1618</v>
      </c>
      <c r="E570" s="209" t="s">
        <v>1842</v>
      </c>
      <c r="F570" s="209" t="s">
        <v>2551</v>
      </c>
      <c r="G570" s="209" t="s">
        <v>1580</v>
      </c>
      <c r="H570" s="213">
        <v>1000</v>
      </c>
      <c r="I570" s="214">
        <v>20600</v>
      </c>
    </row>
    <row r="571" spans="1:9" x14ac:dyDescent="0.25">
      <c r="A571" s="215"/>
      <c r="B571" s="215"/>
      <c r="C571" s="209" t="s">
        <v>1620</v>
      </c>
      <c r="D571" s="209" t="s">
        <v>1621</v>
      </c>
      <c r="E571" s="209" t="s">
        <v>1820</v>
      </c>
      <c r="F571" s="209" t="s">
        <v>2480</v>
      </c>
      <c r="G571" s="209" t="s">
        <v>1576</v>
      </c>
      <c r="H571" s="213">
        <v>5</v>
      </c>
      <c r="I571" s="214">
        <v>79.099999999999994</v>
      </c>
    </row>
    <row r="572" spans="1:9" x14ac:dyDescent="0.25">
      <c r="A572" s="215"/>
      <c r="B572" s="215"/>
      <c r="C572" s="209" t="s">
        <v>1711</v>
      </c>
      <c r="D572" s="209" t="s">
        <v>1712</v>
      </c>
      <c r="E572" s="209" t="s">
        <v>2746</v>
      </c>
      <c r="F572" s="209" t="s">
        <v>2747</v>
      </c>
      <c r="G572" s="209" t="s">
        <v>1576</v>
      </c>
      <c r="H572" s="213">
        <v>4</v>
      </c>
      <c r="I572" s="214">
        <v>7366.67</v>
      </c>
    </row>
    <row r="573" spans="1:9" x14ac:dyDescent="0.25">
      <c r="A573" s="215"/>
      <c r="B573" s="215"/>
      <c r="C573" s="215"/>
      <c r="D573" s="215"/>
      <c r="E573" s="209" t="s">
        <v>2748</v>
      </c>
      <c r="F573" s="209" t="s">
        <v>2749</v>
      </c>
      <c r="G573" s="209" t="s">
        <v>1576</v>
      </c>
      <c r="H573" s="213">
        <v>3</v>
      </c>
      <c r="I573" s="214">
        <v>5525</v>
      </c>
    </row>
    <row r="574" spans="1:9" x14ac:dyDescent="0.25">
      <c r="A574" s="215"/>
      <c r="B574" s="215"/>
      <c r="C574" s="209" t="s">
        <v>1843</v>
      </c>
      <c r="D574" s="209" t="s">
        <v>1844</v>
      </c>
      <c r="E574" s="209" t="s">
        <v>1852</v>
      </c>
      <c r="F574" s="209" t="s">
        <v>2566</v>
      </c>
      <c r="G574" s="209" t="s">
        <v>1836</v>
      </c>
      <c r="H574" s="213">
        <v>-0.86</v>
      </c>
      <c r="I574" s="214">
        <v>-16193.8</v>
      </c>
    </row>
    <row r="575" spans="1:9" x14ac:dyDescent="0.25">
      <c r="A575" s="209" t="s">
        <v>1919</v>
      </c>
      <c r="B575" s="210"/>
      <c r="C575" s="210"/>
      <c r="D575" s="210"/>
      <c r="E575" s="210"/>
      <c r="F575" s="210"/>
      <c r="G575" s="210"/>
      <c r="H575" s="213">
        <v>10730.785</v>
      </c>
      <c r="I575" s="214">
        <v>882695.95000000007</v>
      </c>
    </row>
    <row r="576" spans="1:9" x14ac:dyDescent="0.25">
      <c r="A576" s="209" t="s">
        <v>2750</v>
      </c>
      <c r="B576" s="209" t="s">
        <v>2751</v>
      </c>
      <c r="C576" s="209" t="s">
        <v>1577</v>
      </c>
      <c r="D576" s="209" t="s">
        <v>1578</v>
      </c>
      <c r="E576" s="209" t="s">
        <v>2752</v>
      </c>
      <c r="F576" s="209" t="s">
        <v>2752</v>
      </c>
      <c r="G576" s="209" t="s">
        <v>1590</v>
      </c>
      <c r="H576" s="213">
        <v>25</v>
      </c>
      <c r="I576" s="214">
        <v>17874.990000000002</v>
      </c>
    </row>
    <row r="577" spans="1:9" x14ac:dyDescent="0.25">
      <c r="A577" s="215"/>
      <c r="B577" s="215"/>
      <c r="C577" s="209" t="s">
        <v>1605</v>
      </c>
      <c r="D577" s="209" t="s">
        <v>1606</v>
      </c>
      <c r="E577" s="209" t="s">
        <v>2752</v>
      </c>
      <c r="F577" s="209" t="s">
        <v>2752</v>
      </c>
      <c r="G577" s="209" t="s">
        <v>1580</v>
      </c>
      <c r="H577" s="213">
        <v>25.7</v>
      </c>
      <c r="I577" s="214">
        <v>11565</v>
      </c>
    </row>
    <row r="578" spans="1:9" x14ac:dyDescent="0.25">
      <c r="A578" s="215"/>
      <c r="B578" s="215"/>
      <c r="C578" s="215"/>
      <c r="D578" s="215"/>
      <c r="E578" s="215"/>
      <c r="F578" s="215"/>
      <c r="G578" s="216" t="s">
        <v>1576</v>
      </c>
      <c r="H578" s="217">
        <v>32</v>
      </c>
      <c r="I578" s="218">
        <v>128257.98</v>
      </c>
    </row>
    <row r="579" spans="1:9" x14ac:dyDescent="0.25">
      <c r="A579" s="209" t="s">
        <v>2753</v>
      </c>
      <c r="B579" s="210"/>
      <c r="C579" s="210"/>
      <c r="D579" s="210"/>
      <c r="E579" s="210"/>
      <c r="F579" s="210"/>
      <c r="G579" s="210"/>
      <c r="H579" s="213">
        <v>82.7</v>
      </c>
      <c r="I579" s="214">
        <v>157697.97</v>
      </c>
    </row>
    <row r="580" spans="1:9" x14ac:dyDescent="0.25">
      <c r="A580" s="209" t="s">
        <v>1920</v>
      </c>
      <c r="B580" s="209" t="s">
        <v>1921</v>
      </c>
      <c r="C580" s="209" t="s">
        <v>1573</v>
      </c>
      <c r="D580" s="209" t="s">
        <v>1574</v>
      </c>
      <c r="E580" s="209" t="s">
        <v>2054</v>
      </c>
      <c r="F580" s="209" t="s">
        <v>2055</v>
      </c>
      <c r="G580" s="209" t="s">
        <v>1590</v>
      </c>
      <c r="H580" s="213">
        <v>90</v>
      </c>
      <c r="I580" s="214">
        <v>5136.68</v>
      </c>
    </row>
    <row r="581" spans="1:9" x14ac:dyDescent="0.25">
      <c r="A581" s="215"/>
      <c r="B581" s="215"/>
      <c r="C581" s="215"/>
      <c r="D581" s="215"/>
      <c r="E581" s="209" t="s">
        <v>1829</v>
      </c>
      <c r="F581" s="209" t="s">
        <v>2635</v>
      </c>
      <c r="G581" s="209" t="s">
        <v>1576</v>
      </c>
      <c r="H581" s="213">
        <v>90</v>
      </c>
      <c r="I581" s="214">
        <v>18</v>
      </c>
    </row>
    <row r="582" spans="1:9" x14ac:dyDescent="0.25">
      <c r="A582" s="215"/>
      <c r="B582" s="215"/>
      <c r="C582" s="215"/>
      <c r="D582" s="215"/>
      <c r="E582" s="209" t="s">
        <v>2636</v>
      </c>
      <c r="F582" s="209" t="s">
        <v>2637</v>
      </c>
      <c r="G582" s="209" t="s">
        <v>1576</v>
      </c>
      <c r="H582" s="213">
        <v>40</v>
      </c>
      <c r="I582" s="214">
        <v>22.4</v>
      </c>
    </row>
    <row r="583" spans="1:9" x14ac:dyDescent="0.25">
      <c r="A583" s="215"/>
      <c r="B583" s="215"/>
      <c r="C583" s="215"/>
      <c r="D583" s="215"/>
      <c r="E583" s="209" t="s">
        <v>1888</v>
      </c>
      <c r="F583" s="209" t="s">
        <v>2504</v>
      </c>
      <c r="G583" s="209" t="s">
        <v>1576</v>
      </c>
      <c r="H583" s="213">
        <v>90</v>
      </c>
      <c r="I583" s="214">
        <v>58.21</v>
      </c>
    </row>
    <row r="584" spans="1:9" x14ac:dyDescent="0.25">
      <c r="A584" s="215"/>
      <c r="B584" s="215"/>
      <c r="C584" s="209" t="s">
        <v>1577</v>
      </c>
      <c r="D584" s="209" t="s">
        <v>1578</v>
      </c>
      <c r="E584" s="209" t="s">
        <v>1923</v>
      </c>
      <c r="F584" s="209" t="s">
        <v>1924</v>
      </c>
      <c r="G584" s="209" t="s">
        <v>1576</v>
      </c>
      <c r="H584" s="213">
        <v>5</v>
      </c>
      <c r="I584" s="214">
        <v>170.41</v>
      </c>
    </row>
    <row r="585" spans="1:9" x14ac:dyDescent="0.25">
      <c r="A585" s="215"/>
      <c r="B585" s="215"/>
      <c r="C585" s="215"/>
      <c r="D585" s="215"/>
      <c r="E585" s="209" t="s">
        <v>1925</v>
      </c>
      <c r="F585" s="209" t="s">
        <v>2652</v>
      </c>
      <c r="G585" s="209" t="s">
        <v>1590</v>
      </c>
      <c r="H585" s="213">
        <v>160</v>
      </c>
      <c r="I585" s="214">
        <v>3567.71</v>
      </c>
    </row>
    <row r="586" spans="1:9" x14ac:dyDescent="0.25">
      <c r="A586" s="215"/>
      <c r="B586" s="215"/>
      <c r="C586" s="215"/>
      <c r="D586" s="215"/>
      <c r="E586" s="209" t="s">
        <v>1893</v>
      </c>
      <c r="F586" s="209" t="s">
        <v>2275</v>
      </c>
      <c r="G586" s="209" t="s">
        <v>1590</v>
      </c>
      <c r="H586" s="213">
        <v>20</v>
      </c>
      <c r="I586" s="214">
        <v>458.05</v>
      </c>
    </row>
    <row r="587" spans="1:9" x14ac:dyDescent="0.25">
      <c r="A587" s="215"/>
      <c r="B587" s="215"/>
      <c r="C587" s="215"/>
      <c r="D587" s="215"/>
      <c r="E587" s="209" t="s">
        <v>1894</v>
      </c>
      <c r="F587" s="209" t="s">
        <v>2754</v>
      </c>
      <c r="G587" s="209" t="s">
        <v>1590</v>
      </c>
      <c r="H587" s="213">
        <v>100</v>
      </c>
      <c r="I587" s="214">
        <v>712</v>
      </c>
    </row>
    <row r="588" spans="1:9" x14ac:dyDescent="0.25">
      <c r="A588" s="215"/>
      <c r="B588" s="215"/>
      <c r="C588" s="215"/>
      <c r="D588" s="215"/>
      <c r="E588" s="209" t="s">
        <v>1929</v>
      </c>
      <c r="F588" s="209" t="s">
        <v>2282</v>
      </c>
      <c r="G588" s="209" t="s">
        <v>1590</v>
      </c>
      <c r="H588" s="213">
        <v>100</v>
      </c>
      <c r="I588" s="214">
        <v>695</v>
      </c>
    </row>
    <row r="589" spans="1:9" x14ac:dyDescent="0.25">
      <c r="A589" s="215"/>
      <c r="B589" s="215"/>
      <c r="C589" s="215"/>
      <c r="D589" s="215"/>
      <c r="E589" s="209" t="s">
        <v>1901</v>
      </c>
      <c r="F589" s="209" t="s">
        <v>2283</v>
      </c>
      <c r="G589" s="209" t="s">
        <v>1590</v>
      </c>
      <c r="H589" s="213">
        <v>320</v>
      </c>
      <c r="I589" s="214">
        <v>11693.849999999999</v>
      </c>
    </row>
    <row r="590" spans="1:9" x14ac:dyDescent="0.25">
      <c r="A590" s="215"/>
      <c r="B590" s="215"/>
      <c r="C590" s="215"/>
      <c r="D590" s="215"/>
      <c r="E590" s="209" t="s">
        <v>1930</v>
      </c>
      <c r="F590" s="209" t="s">
        <v>2755</v>
      </c>
      <c r="G590" s="209" t="s">
        <v>1619</v>
      </c>
      <c r="H590" s="213">
        <v>18</v>
      </c>
      <c r="I590" s="214">
        <v>13237.56</v>
      </c>
    </row>
    <row r="591" spans="1:9" x14ac:dyDescent="0.25">
      <c r="A591" s="215"/>
      <c r="B591" s="215"/>
      <c r="C591" s="215"/>
      <c r="D591" s="215"/>
      <c r="E591" s="209" t="s">
        <v>1931</v>
      </c>
      <c r="F591" s="209" t="s">
        <v>1932</v>
      </c>
      <c r="G591" s="209" t="s">
        <v>1576</v>
      </c>
      <c r="H591" s="213">
        <v>5</v>
      </c>
      <c r="I591" s="214">
        <v>104.65</v>
      </c>
    </row>
    <row r="592" spans="1:9" x14ac:dyDescent="0.25">
      <c r="A592" s="215"/>
      <c r="B592" s="215"/>
      <c r="C592" s="215"/>
      <c r="D592" s="215"/>
      <c r="E592" s="209" t="s">
        <v>1933</v>
      </c>
      <c r="F592" s="209" t="s">
        <v>1934</v>
      </c>
      <c r="G592" s="209" t="s">
        <v>1576</v>
      </c>
      <c r="H592" s="213">
        <v>1</v>
      </c>
      <c r="I592" s="214">
        <v>28.21</v>
      </c>
    </row>
    <row r="593" spans="1:9" x14ac:dyDescent="0.25">
      <c r="A593" s="215"/>
      <c r="B593" s="215"/>
      <c r="C593" s="215"/>
      <c r="D593" s="215"/>
      <c r="E593" s="209" t="s">
        <v>2666</v>
      </c>
      <c r="F593" s="209" t="s">
        <v>2667</v>
      </c>
      <c r="G593" s="209" t="s">
        <v>1576</v>
      </c>
      <c r="H593" s="213">
        <v>8</v>
      </c>
      <c r="I593" s="214">
        <v>69.44</v>
      </c>
    </row>
    <row r="594" spans="1:9" x14ac:dyDescent="0.25">
      <c r="A594" s="215"/>
      <c r="B594" s="215"/>
      <c r="C594" s="215"/>
      <c r="D594" s="215"/>
      <c r="E594" s="209" t="s">
        <v>2668</v>
      </c>
      <c r="F594" s="209" t="s">
        <v>2669</v>
      </c>
      <c r="G594" s="209" t="s">
        <v>1576</v>
      </c>
      <c r="H594" s="213">
        <v>4</v>
      </c>
      <c r="I594" s="214">
        <v>89.31</v>
      </c>
    </row>
    <row r="595" spans="1:9" x14ac:dyDescent="0.25">
      <c r="A595" s="215"/>
      <c r="B595" s="215"/>
      <c r="C595" s="215"/>
      <c r="D595" s="215"/>
      <c r="E595" s="209" t="s">
        <v>1757</v>
      </c>
      <c r="F595" s="209" t="s">
        <v>2289</v>
      </c>
      <c r="G595" s="209" t="s">
        <v>1590</v>
      </c>
      <c r="H595" s="213">
        <v>550</v>
      </c>
      <c r="I595" s="214">
        <v>4825.18</v>
      </c>
    </row>
    <row r="596" spans="1:9" x14ac:dyDescent="0.25">
      <c r="A596" s="215"/>
      <c r="B596" s="215"/>
      <c r="C596" s="215"/>
      <c r="D596" s="215"/>
      <c r="E596" s="209" t="s">
        <v>1761</v>
      </c>
      <c r="F596" s="209" t="s">
        <v>2076</v>
      </c>
      <c r="G596" s="209" t="s">
        <v>1576</v>
      </c>
      <c r="H596" s="213">
        <v>63</v>
      </c>
      <c r="I596" s="214">
        <v>4487.2</v>
      </c>
    </row>
    <row r="597" spans="1:9" x14ac:dyDescent="0.25">
      <c r="A597" s="215"/>
      <c r="B597" s="215"/>
      <c r="C597" s="215"/>
      <c r="D597" s="215"/>
      <c r="E597" s="209" t="s">
        <v>1935</v>
      </c>
      <c r="F597" s="209" t="s">
        <v>1936</v>
      </c>
      <c r="G597" s="209" t="s">
        <v>1576</v>
      </c>
      <c r="H597" s="213">
        <v>3</v>
      </c>
      <c r="I597" s="214">
        <v>108.82</v>
      </c>
    </row>
    <row r="598" spans="1:9" x14ac:dyDescent="0.25">
      <c r="A598" s="215"/>
      <c r="B598" s="215"/>
      <c r="C598" s="215"/>
      <c r="D598" s="215"/>
      <c r="E598" s="209" t="s">
        <v>1582</v>
      </c>
      <c r="F598" s="209" t="s">
        <v>1583</v>
      </c>
      <c r="G598" s="209" t="s">
        <v>1576</v>
      </c>
      <c r="H598" s="213">
        <v>26</v>
      </c>
      <c r="I598" s="214">
        <v>2877.88</v>
      </c>
    </row>
    <row r="599" spans="1:9" x14ac:dyDescent="0.25">
      <c r="A599" s="215"/>
      <c r="B599" s="215"/>
      <c r="C599" s="215"/>
      <c r="D599" s="215"/>
      <c r="E599" s="209" t="s">
        <v>1584</v>
      </c>
      <c r="F599" s="209" t="s">
        <v>1585</v>
      </c>
      <c r="G599" s="209" t="s">
        <v>1576</v>
      </c>
      <c r="H599" s="213">
        <v>2</v>
      </c>
      <c r="I599" s="214">
        <v>835.14</v>
      </c>
    </row>
    <row r="600" spans="1:9" x14ac:dyDescent="0.25">
      <c r="A600" s="215"/>
      <c r="B600" s="215"/>
      <c r="C600" s="215"/>
      <c r="D600" s="215"/>
      <c r="E600" s="209" t="s">
        <v>1588</v>
      </c>
      <c r="F600" s="209" t="s">
        <v>1589</v>
      </c>
      <c r="G600" s="209" t="s">
        <v>1576</v>
      </c>
      <c r="H600" s="213">
        <v>10</v>
      </c>
      <c r="I600" s="214">
        <v>1978.26</v>
      </c>
    </row>
    <row r="601" spans="1:9" x14ac:dyDescent="0.25">
      <c r="A601" s="215"/>
      <c r="B601" s="215"/>
      <c r="C601" s="215"/>
      <c r="D601" s="215"/>
      <c r="E601" s="209" t="s">
        <v>2079</v>
      </c>
      <c r="F601" s="209" t="s">
        <v>2080</v>
      </c>
      <c r="G601" s="209" t="s">
        <v>1576</v>
      </c>
      <c r="H601" s="213">
        <v>30</v>
      </c>
      <c r="I601" s="214">
        <v>5405.7</v>
      </c>
    </row>
    <row r="602" spans="1:9" x14ac:dyDescent="0.25">
      <c r="A602" s="215"/>
      <c r="B602" s="215"/>
      <c r="C602" s="215"/>
      <c r="D602" s="215"/>
      <c r="E602" s="209" t="s">
        <v>1937</v>
      </c>
      <c r="F602" s="209" t="s">
        <v>2674</v>
      </c>
      <c r="G602" s="209" t="s">
        <v>1580</v>
      </c>
      <c r="H602" s="213">
        <v>0.4</v>
      </c>
      <c r="I602" s="214">
        <v>307.43</v>
      </c>
    </row>
    <row r="603" spans="1:9" x14ac:dyDescent="0.25">
      <c r="A603" s="215"/>
      <c r="B603" s="215"/>
      <c r="C603" s="215"/>
      <c r="D603" s="215"/>
      <c r="E603" s="209" t="s">
        <v>1938</v>
      </c>
      <c r="F603" s="209" t="s">
        <v>1939</v>
      </c>
      <c r="G603" s="209" t="s">
        <v>1576</v>
      </c>
      <c r="H603" s="213">
        <v>147</v>
      </c>
      <c r="I603" s="214">
        <v>6703.5</v>
      </c>
    </row>
    <row r="604" spans="1:9" x14ac:dyDescent="0.25">
      <c r="A604" s="215"/>
      <c r="B604" s="215"/>
      <c r="C604" s="215"/>
      <c r="D604" s="215"/>
      <c r="E604" s="209" t="s">
        <v>1940</v>
      </c>
      <c r="F604" s="209" t="s">
        <v>1941</v>
      </c>
      <c r="G604" s="209" t="s">
        <v>1576</v>
      </c>
      <c r="H604" s="213">
        <v>2</v>
      </c>
      <c r="I604" s="214">
        <v>1753.66</v>
      </c>
    </row>
    <row r="605" spans="1:9" x14ac:dyDescent="0.25">
      <c r="A605" s="215"/>
      <c r="B605" s="215"/>
      <c r="C605" s="215"/>
      <c r="D605" s="215"/>
      <c r="E605" s="209" t="s">
        <v>1942</v>
      </c>
      <c r="F605" s="209" t="s">
        <v>1943</v>
      </c>
      <c r="G605" s="209" t="s">
        <v>1576</v>
      </c>
      <c r="H605" s="213">
        <v>1</v>
      </c>
      <c r="I605" s="214">
        <v>193.33</v>
      </c>
    </row>
    <row r="606" spans="1:9" x14ac:dyDescent="0.25">
      <c r="A606" s="215"/>
      <c r="B606" s="215"/>
      <c r="C606" s="215"/>
      <c r="D606" s="215"/>
      <c r="E606" s="209" t="s">
        <v>2518</v>
      </c>
      <c r="F606" s="209" t="s">
        <v>2519</v>
      </c>
      <c r="G606" s="209" t="s">
        <v>1580</v>
      </c>
      <c r="H606" s="213">
        <v>100</v>
      </c>
      <c r="I606" s="214">
        <v>9600</v>
      </c>
    </row>
    <row r="607" spans="1:9" x14ac:dyDescent="0.25">
      <c r="A607" s="215"/>
      <c r="B607" s="215"/>
      <c r="C607" s="215"/>
      <c r="D607" s="215"/>
      <c r="E607" s="209" t="s">
        <v>1944</v>
      </c>
      <c r="F607" s="209" t="s">
        <v>2756</v>
      </c>
      <c r="G607" s="209" t="s">
        <v>1576</v>
      </c>
      <c r="H607" s="213">
        <v>7</v>
      </c>
      <c r="I607" s="214">
        <v>1853.6200000000001</v>
      </c>
    </row>
    <row r="608" spans="1:9" x14ac:dyDescent="0.25">
      <c r="A608" s="215"/>
      <c r="B608" s="215"/>
      <c r="C608" s="215"/>
      <c r="D608" s="215"/>
      <c r="E608" s="209" t="s">
        <v>1945</v>
      </c>
      <c r="F608" s="209" t="s">
        <v>2757</v>
      </c>
      <c r="G608" s="209" t="s">
        <v>1576</v>
      </c>
      <c r="H608" s="213">
        <v>13</v>
      </c>
      <c r="I608" s="214">
        <v>821.65</v>
      </c>
    </row>
    <row r="609" spans="1:9" x14ac:dyDescent="0.25">
      <c r="A609" s="215"/>
      <c r="B609" s="215"/>
      <c r="C609" s="215"/>
      <c r="D609" s="215"/>
      <c r="E609" s="209" t="s">
        <v>1904</v>
      </c>
      <c r="F609" s="209" t="s">
        <v>2758</v>
      </c>
      <c r="G609" s="209" t="s">
        <v>1590</v>
      </c>
      <c r="H609" s="213">
        <v>20</v>
      </c>
      <c r="I609" s="214">
        <v>37.4</v>
      </c>
    </row>
    <row r="610" spans="1:9" x14ac:dyDescent="0.25">
      <c r="A610" s="215"/>
      <c r="B610" s="215"/>
      <c r="C610" s="215"/>
      <c r="D610" s="215"/>
      <c r="E610" s="209" t="s">
        <v>2759</v>
      </c>
      <c r="F610" s="209" t="s">
        <v>2760</v>
      </c>
      <c r="G610" s="209" t="s">
        <v>1576</v>
      </c>
      <c r="H610" s="213">
        <v>1</v>
      </c>
      <c r="I610" s="214">
        <v>580.71</v>
      </c>
    </row>
    <row r="611" spans="1:9" x14ac:dyDescent="0.25">
      <c r="A611" s="215"/>
      <c r="B611" s="215"/>
      <c r="C611" s="215"/>
      <c r="D611" s="215"/>
      <c r="E611" s="209" t="s">
        <v>1905</v>
      </c>
      <c r="F611" s="209" t="s">
        <v>2761</v>
      </c>
      <c r="G611" s="209" t="s">
        <v>1590</v>
      </c>
      <c r="H611" s="213">
        <v>250</v>
      </c>
      <c r="I611" s="214">
        <v>2495.5700000000002</v>
      </c>
    </row>
    <row r="612" spans="1:9" x14ac:dyDescent="0.25">
      <c r="A612" s="215"/>
      <c r="B612" s="215"/>
      <c r="C612" s="215"/>
      <c r="D612" s="215"/>
      <c r="E612" s="209" t="s">
        <v>2762</v>
      </c>
      <c r="F612" s="209" t="s">
        <v>2763</v>
      </c>
      <c r="G612" s="209" t="s">
        <v>1576</v>
      </c>
      <c r="H612" s="213">
        <v>2</v>
      </c>
      <c r="I612" s="214">
        <v>23850</v>
      </c>
    </row>
    <row r="613" spans="1:9" x14ac:dyDescent="0.25">
      <c r="A613" s="215"/>
      <c r="B613" s="215"/>
      <c r="C613" s="215"/>
      <c r="D613" s="215"/>
      <c r="E613" s="209" t="s">
        <v>2330</v>
      </c>
      <c r="F613" s="209" t="s">
        <v>2331</v>
      </c>
      <c r="G613" s="209" t="s">
        <v>1576</v>
      </c>
      <c r="H613" s="213">
        <v>2</v>
      </c>
      <c r="I613" s="214">
        <v>150</v>
      </c>
    </row>
    <row r="614" spans="1:9" x14ac:dyDescent="0.25">
      <c r="A614" s="215"/>
      <c r="B614" s="215"/>
      <c r="C614" s="215"/>
      <c r="D614" s="215"/>
      <c r="E614" s="209" t="s">
        <v>1593</v>
      </c>
      <c r="F614" s="209" t="s">
        <v>2084</v>
      </c>
      <c r="G614" s="209" t="s">
        <v>1576</v>
      </c>
      <c r="H614" s="213">
        <v>30</v>
      </c>
      <c r="I614" s="214">
        <v>1020.65</v>
      </c>
    </row>
    <row r="615" spans="1:9" x14ac:dyDescent="0.25">
      <c r="A615" s="215"/>
      <c r="B615" s="215"/>
      <c r="C615" s="215"/>
      <c r="D615" s="215"/>
      <c r="E615" s="209" t="s">
        <v>2764</v>
      </c>
      <c r="F615" s="209" t="s">
        <v>2765</v>
      </c>
      <c r="G615" s="209" t="s">
        <v>1576</v>
      </c>
      <c r="H615" s="213">
        <v>1</v>
      </c>
      <c r="I615" s="214">
        <v>18700</v>
      </c>
    </row>
    <row r="616" spans="1:9" x14ac:dyDescent="0.25">
      <c r="A616" s="215"/>
      <c r="B616" s="215"/>
      <c r="C616" s="215"/>
      <c r="D616" s="215"/>
      <c r="E616" s="209" t="s">
        <v>2685</v>
      </c>
      <c r="F616" s="209" t="s">
        <v>2686</v>
      </c>
      <c r="G616" s="209" t="s">
        <v>1576</v>
      </c>
      <c r="H616" s="213">
        <v>2</v>
      </c>
      <c r="I616" s="214">
        <v>185.42</v>
      </c>
    </row>
    <row r="617" spans="1:9" x14ac:dyDescent="0.25">
      <c r="A617" s="215"/>
      <c r="B617" s="215"/>
      <c r="C617" s="215"/>
      <c r="D617" s="215"/>
      <c r="E617" s="209" t="s">
        <v>2349</v>
      </c>
      <c r="F617" s="209" t="s">
        <v>2350</v>
      </c>
      <c r="G617" s="209" t="s">
        <v>1576</v>
      </c>
      <c r="H617" s="213">
        <v>2</v>
      </c>
      <c r="I617" s="214">
        <v>57.76</v>
      </c>
    </row>
    <row r="618" spans="1:9" x14ac:dyDescent="0.25">
      <c r="A618" s="215"/>
      <c r="B618" s="215"/>
      <c r="C618" s="215"/>
      <c r="D618" s="215"/>
      <c r="E618" s="209" t="s">
        <v>1907</v>
      </c>
      <c r="F618" s="209" t="s">
        <v>2693</v>
      </c>
      <c r="G618" s="209" t="s">
        <v>1576</v>
      </c>
      <c r="H618" s="213">
        <v>1</v>
      </c>
      <c r="I618" s="214">
        <v>112.52</v>
      </c>
    </row>
    <row r="619" spans="1:9" x14ac:dyDescent="0.25">
      <c r="A619" s="215"/>
      <c r="B619" s="215"/>
      <c r="C619" s="215"/>
      <c r="D619" s="215"/>
      <c r="E619" s="209" t="s">
        <v>1848</v>
      </c>
      <c r="F619" s="209" t="s">
        <v>2556</v>
      </c>
      <c r="G619" s="209" t="s">
        <v>1576</v>
      </c>
      <c r="H619" s="213">
        <v>85</v>
      </c>
      <c r="I619" s="214">
        <v>3975.74</v>
      </c>
    </row>
    <row r="620" spans="1:9" x14ac:dyDescent="0.25">
      <c r="A620" s="215"/>
      <c r="B620" s="215"/>
      <c r="C620" s="215"/>
      <c r="D620" s="215"/>
      <c r="E620" s="209" t="s">
        <v>2766</v>
      </c>
      <c r="F620" s="209" t="s">
        <v>2767</v>
      </c>
      <c r="G620" s="209" t="s">
        <v>1576</v>
      </c>
      <c r="H620" s="213">
        <v>2</v>
      </c>
      <c r="I620" s="214">
        <v>32000</v>
      </c>
    </row>
    <row r="621" spans="1:9" x14ac:dyDescent="0.25">
      <c r="A621" s="215"/>
      <c r="B621" s="215"/>
      <c r="C621" s="215"/>
      <c r="D621" s="215"/>
      <c r="E621" s="209" t="s">
        <v>2768</v>
      </c>
      <c r="F621" s="209" t="s">
        <v>2769</v>
      </c>
      <c r="G621" s="209" t="s">
        <v>1576</v>
      </c>
      <c r="H621" s="213">
        <v>1</v>
      </c>
      <c r="I621" s="214">
        <v>21825</v>
      </c>
    </row>
    <row r="622" spans="1:9" x14ac:dyDescent="0.25">
      <c r="A622" s="215"/>
      <c r="B622" s="215"/>
      <c r="C622" s="209" t="s">
        <v>1605</v>
      </c>
      <c r="D622" s="209" t="s">
        <v>1606</v>
      </c>
      <c r="E622" s="209" t="s">
        <v>2770</v>
      </c>
      <c r="F622" s="209" t="s">
        <v>2771</v>
      </c>
      <c r="G622" s="209" t="s">
        <v>1576</v>
      </c>
      <c r="H622" s="213">
        <v>4</v>
      </c>
      <c r="I622" s="214">
        <v>2948.9</v>
      </c>
    </row>
    <row r="623" spans="1:9" x14ac:dyDescent="0.25">
      <c r="A623" s="215"/>
      <c r="B623" s="215"/>
      <c r="C623" s="215"/>
      <c r="D623" s="215"/>
      <c r="E623" s="209" t="s">
        <v>1946</v>
      </c>
      <c r="F623" s="209" t="s">
        <v>2772</v>
      </c>
      <c r="G623" s="209" t="s">
        <v>1576</v>
      </c>
      <c r="H623" s="213">
        <v>5</v>
      </c>
      <c r="I623" s="214">
        <v>5238.9399999999996</v>
      </c>
    </row>
    <row r="624" spans="1:9" x14ac:dyDescent="0.25">
      <c r="A624" s="215"/>
      <c r="B624" s="215"/>
      <c r="C624" s="215"/>
      <c r="D624" s="215"/>
      <c r="E624" s="209" t="s">
        <v>1909</v>
      </c>
      <c r="F624" s="209" t="s">
        <v>2703</v>
      </c>
      <c r="G624" s="209" t="s">
        <v>1576</v>
      </c>
      <c r="H624" s="213">
        <v>1</v>
      </c>
      <c r="I624" s="214">
        <v>1456.78</v>
      </c>
    </row>
    <row r="625" spans="1:9" x14ac:dyDescent="0.25">
      <c r="A625" s="215"/>
      <c r="B625" s="215"/>
      <c r="C625" s="215"/>
      <c r="D625" s="215"/>
      <c r="E625" s="209" t="s">
        <v>1911</v>
      </c>
      <c r="F625" s="209" t="s">
        <v>2705</v>
      </c>
      <c r="G625" s="209" t="s">
        <v>1576</v>
      </c>
      <c r="H625" s="213">
        <v>14</v>
      </c>
      <c r="I625" s="214">
        <v>795.93</v>
      </c>
    </row>
    <row r="626" spans="1:9" x14ac:dyDescent="0.25">
      <c r="A626" s="215"/>
      <c r="B626" s="215"/>
      <c r="C626" s="215"/>
      <c r="D626" s="215"/>
      <c r="E626" s="209" t="s">
        <v>1947</v>
      </c>
      <c r="F626" s="209" t="s">
        <v>2773</v>
      </c>
      <c r="G626" s="209" t="s">
        <v>1576</v>
      </c>
      <c r="H626" s="213">
        <v>4</v>
      </c>
      <c r="I626" s="214">
        <v>5915.01</v>
      </c>
    </row>
    <row r="627" spans="1:9" x14ac:dyDescent="0.25">
      <c r="A627" s="215"/>
      <c r="B627" s="215"/>
      <c r="C627" s="215"/>
      <c r="D627" s="215"/>
      <c r="E627" s="209" t="s">
        <v>2707</v>
      </c>
      <c r="F627" s="209" t="s">
        <v>2708</v>
      </c>
      <c r="G627" s="209" t="s">
        <v>1576</v>
      </c>
      <c r="H627" s="213">
        <v>24</v>
      </c>
      <c r="I627" s="214">
        <v>761.28</v>
      </c>
    </row>
    <row r="628" spans="1:9" x14ac:dyDescent="0.25">
      <c r="A628" s="215"/>
      <c r="B628" s="215"/>
      <c r="C628" s="215"/>
      <c r="D628" s="215"/>
      <c r="E628" s="209" t="s">
        <v>1948</v>
      </c>
      <c r="F628" s="209" t="s">
        <v>2709</v>
      </c>
      <c r="G628" s="209" t="s">
        <v>1576</v>
      </c>
      <c r="H628" s="213">
        <v>47</v>
      </c>
      <c r="I628" s="214">
        <v>6819.9500000000007</v>
      </c>
    </row>
    <row r="629" spans="1:9" x14ac:dyDescent="0.25">
      <c r="A629" s="215"/>
      <c r="B629" s="215"/>
      <c r="C629" s="215"/>
      <c r="D629" s="215"/>
      <c r="E629" s="209" t="s">
        <v>2774</v>
      </c>
      <c r="F629" s="209" t="s">
        <v>2775</v>
      </c>
      <c r="G629" s="209" t="s">
        <v>1576</v>
      </c>
      <c r="H629" s="213">
        <v>100</v>
      </c>
      <c r="I629" s="214">
        <v>500</v>
      </c>
    </row>
    <row r="630" spans="1:9" x14ac:dyDescent="0.25">
      <c r="A630" s="215"/>
      <c r="B630" s="215"/>
      <c r="C630" s="215"/>
      <c r="D630" s="215"/>
      <c r="E630" s="209" t="s">
        <v>1913</v>
      </c>
      <c r="F630" s="209" t="s">
        <v>1914</v>
      </c>
      <c r="G630" s="209" t="s">
        <v>1576</v>
      </c>
      <c r="H630" s="213">
        <v>170</v>
      </c>
      <c r="I630" s="214">
        <v>30456.38</v>
      </c>
    </row>
    <row r="631" spans="1:9" x14ac:dyDescent="0.25">
      <c r="A631" s="215"/>
      <c r="B631" s="215"/>
      <c r="C631" s="215"/>
      <c r="D631" s="215"/>
      <c r="E631" s="209" t="s">
        <v>2715</v>
      </c>
      <c r="F631" s="209" t="s">
        <v>2716</v>
      </c>
      <c r="G631" s="209" t="s">
        <v>1800</v>
      </c>
      <c r="H631" s="213">
        <v>2</v>
      </c>
      <c r="I631" s="214">
        <v>105.41</v>
      </c>
    </row>
    <row r="632" spans="1:9" x14ac:dyDescent="0.25">
      <c r="A632" s="215"/>
      <c r="B632" s="215"/>
      <c r="C632" s="215"/>
      <c r="D632" s="215"/>
      <c r="E632" s="209" t="s">
        <v>2365</v>
      </c>
      <c r="F632" s="209" t="s">
        <v>2366</v>
      </c>
      <c r="G632" s="209" t="s">
        <v>1576</v>
      </c>
      <c r="H632" s="213">
        <v>20</v>
      </c>
      <c r="I632" s="214">
        <v>163.07</v>
      </c>
    </row>
    <row r="633" spans="1:9" x14ac:dyDescent="0.25">
      <c r="A633" s="215"/>
      <c r="B633" s="215"/>
      <c r="C633" s="215"/>
      <c r="D633" s="215"/>
      <c r="E633" s="209" t="s">
        <v>1607</v>
      </c>
      <c r="F633" s="209" t="s">
        <v>2367</v>
      </c>
      <c r="G633" s="209" t="s">
        <v>1576</v>
      </c>
      <c r="H633" s="213">
        <v>130</v>
      </c>
      <c r="I633" s="214">
        <v>465.95000000000005</v>
      </c>
    </row>
    <row r="634" spans="1:9" x14ac:dyDescent="0.25">
      <c r="A634" s="215"/>
      <c r="B634" s="215"/>
      <c r="C634" s="215"/>
      <c r="D634" s="215"/>
      <c r="E634" s="209" t="s">
        <v>2776</v>
      </c>
      <c r="F634" s="209" t="s">
        <v>2777</v>
      </c>
      <c r="G634" s="209" t="s">
        <v>1576</v>
      </c>
      <c r="H634" s="213">
        <v>10</v>
      </c>
      <c r="I634" s="214">
        <v>183.47</v>
      </c>
    </row>
    <row r="635" spans="1:9" x14ac:dyDescent="0.25">
      <c r="A635" s="215"/>
      <c r="B635" s="215"/>
      <c r="C635" s="215"/>
      <c r="D635" s="215"/>
      <c r="E635" s="209" t="s">
        <v>1950</v>
      </c>
      <c r="F635" s="209" t="s">
        <v>1951</v>
      </c>
      <c r="G635" s="209" t="s">
        <v>1576</v>
      </c>
      <c r="H635" s="213">
        <v>5</v>
      </c>
      <c r="I635" s="214">
        <v>141.96</v>
      </c>
    </row>
    <row r="636" spans="1:9" x14ac:dyDescent="0.25">
      <c r="A636" s="215"/>
      <c r="B636" s="215"/>
      <c r="C636" s="215"/>
      <c r="D636" s="215"/>
      <c r="E636" s="209" t="s">
        <v>1608</v>
      </c>
      <c r="F636" s="209" t="s">
        <v>2106</v>
      </c>
      <c r="G636" s="209" t="s">
        <v>1576</v>
      </c>
      <c r="H636" s="213">
        <v>153</v>
      </c>
      <c r="I636" s="214">
        <v>1344.39</v>
      </c>
    </row>
    <row r="637" spans="1:9" x14ac:dyDescent="0.25">
      <c r="A637" s="215"/>
      <c r="B637" s="215"/>
      <c r="C637" s="215"/>
      <c r="D637" s="215"/>
      <c r="E637" s="209" t="s">
        <v>1609</v>
      </c>
      <c r="F637" s="209" t="s">
        <v>1610</v>
      </c>
      <c r="G637" s="209" t="s">
        <v>1576</v>
      </c>
      <c r="H637" s="213">
        <v>30</v>
      </c>
      <c r="I637" s="214">
        <v>624.79999999999995</v>
      </c>
    </row>
    <row r="638" spans="1:9" x14ac:dyDescent="0.25">
      <c r="A638" s="215"/>
      <c r="B638" s="215"/>
      <c r="C638" s="215"/>
      <c r="D638" s="215"/>
      <c r="E638" s="209" t="s">
        <v>1799</v>
      </c>
      <c r="F638" s="209" t="s">
        <v>2559</v>
      </c>
      <c r="G638" s="209" t="s">
        <v>1800</v>
      </c>
      <c r="H638" s="213">
        <v>4</v>
      </c>
      <c r="I638" s="214">
        <v>435.63</v>
      </c>
    </row>
    <row r="639" spans="1:9" x14ac:dyDescent="0.25">
      <c r="A639" s="215"/>
      <c r="B639" s="215"/>
      <c r="C639" s="215"/>
      <c r="D639" s="215"/>
      <c r="E639" s="209" t="s">
        <v>1952</v>
      </c>
      <c r="F639" s="209" t="s">
        <v>2722</v>
      </c>
      <c r="G639" s="209" t="s">
        <v>1576</v>
      </c>
      <c r="H639" s="213">
        <v>13</v>
      </c>
      <c r="I639" s="214">
        <v>282.60000000000002</v>
      </c>
    </row>
    <row r="640" spans="1:9" x14ac:dyDescent="0.25">
      <c r="A640" s="215"/>
      <c r="B640" s="215"/>
      <c r="C640" s="215"/>
      <c r="D640" s="215"/>
      <c r="E640" s="209" t="s">
        <v>1953</v>
      </c>
      <c r="F640" s="209" t="s">
        <v>1954</v>
      </c>
      <c r="G640" s="209" t="s">
        <v>1576</v>
      </c>
      <c r="H640" s="213">
        <v>14</v>
      </c>
      <c r="I640" s="214">
        <v>503.42</v>
      </c>
    </row>
    <row r="641" spans="1:9" x14ac:dyDescent="0.25">
      <c r="A641" s="215"/>
      <c r="B641" s="215"/>
      <c r="C641" s="215"/>
      <c r="D641" s="215"/>
      <c r="E641" s="209" t="s">
        <v>1955</v>
      </c>
      <c r="F641" s="209" t="s">
        <v>2778</v>
      </c>
      <c r="G641" s="209" t="s">
        <v>1576</v>
      </c>
      <c r="H641" s="213">
        <v>3</v>
      </c>
      <c r="I641" s="214">
        <v>168.22</v>
      </c>
    </row>
    <row r="642" spans="1:9" x14ac:dyDescent="0.25">
      <c r="A642" s="215"/>
      <c r="B642" s="215"/>
      <c r="C642" s="215"/>
      <c r="D642" s="215"/>
      <c r="E642" s="209" t="s">
        <v>1837</v>
      </c>
      <c r="F642" s="209" t="s">
        <v>2529</v>
      </c>
      <c r="G642" s="209" t="s">
        <v>1576</v>
      </c>
      <c r="H642" s="213">
        <v>3</v>
      </c>
      <c r="I642" s="214">
        <v>4007.22</v>
      </c>
    </row>
    <row r="643" spans="1:9" x14ac:dyDescent="0.25">
      <c r="A643" s="215"/>
      <c r="B643" s="215"/>
      <c r="C643" s="215"/>
      <c r="D643" s="215"/>
      <c r="E643" s="209" t="s">
        <v>1956</v>
      </c>
      <c r="F643" s="209" t="s">
        <v>2779</v>
      </c>
      <c r="G643" s="209" t="s">
        <v>1576</v>
      </c>
      <c r="H643" s="213">
        <v>1</v>
      </c>
      <c r="I643" s="214">
        <v>912.5</v>
      </c>
    </row>
    <row r="644" spans="1:9" x14ac:dyDescent="0.25">
      <c r="A644" s="215"/>
      <c r="B644" s="215"/>
      <c r="C644" s="215"/>
      <c r="D644" s="215"/>
      <c r="E644" s="209" t="s">
        <v>2780</v>
      </c>
      <c r="F644" s="209" t="s">
        <v>2781</v>
      </c>
      <c r="G644" s="209" t="s">
        <v>1576</v>
      </c>
      <c r="H644" s="213">
        <v>2</v>
      </c>
      <c r="I644" s="214">
        <v>3000</v>
      </c>
    </row>
    <row r="645" spans="1:9" x14ac:dyDescent="0.25">
      <c r="A645" s="215"/>
      <c r="B645" s="215"/>
      <c r="C645" s="215"/>
      <c r="D645" s="215"/>
      <c r="E645" s="209" t="s">
        <v>1839</v>
      </c>
      <c r="F645" s="209" t="s">
        <v>2535</v>
      </c>
      <c r="G645" s="209" t="s">
        <v>1576</v>
      </c>
      <c r="H645" s="213">
        <v>3</v>
      </c>
      <c r="I645" s="214">
        <v>8134.03</v>
      </c>
    </row>
    <row r="646" spans="1:9" x14ac:dyDescent="0.25">
      <c r="A646" s="215"/>
      <c r="B646" s="215"/>
      <c r="C646" s="215"/>
      <c r="D646" s="215"/>
      <c r="E646" s="209" t="s">
        <v>1916</v>
      </c>
      <c r="F646" s="209" t="s">
        <v>2782</v>
      </c>
      <c r="G646" s="209" t="s">
        <v>1576</v>
      </c>
      <c r="H646" s="213">
        <v>5</v>
      </c>
      <c r="I646" s="214">
        <v>1425</v>
      </c>
    </row>
    <row r="647" spans="1:9" x14ac:dyDescent="0.25">
      <c r="A647" s="215"/>
      <c r="B647" s="215"/>
      <c r="C647" s="215"/>
      <c r="D647" s="215"/>
      <c r="E647" s="209" t="s">
        <v>2783</v>
      </c>
      <c r="F647" s="209" t="s">
        <v>2784</v>
      </c>
      <c r="G647" s="209" t="s">
        <v>1576</v>
      </c>
      <c r="H647" s="213">
        <v>24</v>
      </c>
      <c r="I647" s="214">
        <v>4056</v>
      </c>
    </row>
    <row r="648" spans="1:9" x14ac:dyDescent="0.25">
      <c r="A648" s="215"/>
      <c r="B648" s="215"/>
      <c r="C648" s="215"/>
      <c r="D648" s="215"/>
      <c r="E648" s="209" t="s">
        <v>1957</v>
      </c>
      <c r="F648" s="209" t="s">
        <v>2725</v>
      </c>
      <c r="G648" s="209" t="s">
        <v>1576</v>
      </c>
      <c r="H648" s="213">
        <v>200</v>
      </c>
      <c r="I648" s="214">
        <v>1207.23</v>
      </c>
    </row>
    <row r="649" spans="1:9" x14ac:dyDescent="0.25">
      <c r="A649" s="215"/>
      <c r="B649" s="215"/>
      <c r="C649" s="215"/>
      <c r="D649" s="215"/>
      <c r="E649" s="209" t="s">
        <v>1801</v>
      </c>
      <c r="F649" s="209" t="s">
        <v>2726</v>
      </c>
      <c r="G649" s="209" t="s">
        <v>1576</v>
      </c>
      <c r="H649" s="213">
        <v>220</v>
      </c>
      <c r="I649" s="214">
        <v>2427.3799999999997</v>
      </c>
    </row>
    <row r="650" spans="1:9" x14ac:dyDescent="0.25">
      <c r="A650" s="215"/>
      <c r="B650" s="215"/>
      <c r="C650" s="215"/>
      <c r="D650" s="215"/>
      <c r="E650" s="209" t="s">
        <v>1958</v>
      </c>
      <c r="F650" s="209" t="s">
        <v>2728</v>
      </c>
      <c r="G650" s="209" t="s">
        <v>1576</v>
      </c>
      <c r="H650" s="213">
        <v>150</v>
      </c>
      <c r="I650" s="214">
        <v>317.70999999999998</v>
      </c>
    </row>
    <row r="651" spans="1:9" x14ac:dyDescent="0.25">
      <c r="A651" s="215"/>
      <c r="B651" s="215"/>
      <c r="C651" s="215"/>
      <c r="D651" s="215"/>
      <c r="E651" s="209" t="s">
        <v>2785</v>
      </c>
      <c r="F651" s="209" t="s">
        <v>2786</v>
      </c>
      <c r="G651" s="209" t="s">
        <v>1576</v>
      </c>
      <c r="H651" s="213">
        <v>1</v>
      </c>
      <c r="I651" s="214">
        <v>1382.6</v>
      </c>
    </row>
    <row r="652" spans="1:9" x14ac:dyDescent="0.25">
      <c r="A652" s="215"/>
      <c r="B652" s="215"/>
      <c r="C652" s="215"/>
      <c r="D652" s="215"/>
      <c r="E652" s="209" t="s">
        <v>2787</v>
      </c>
      <c r="F652" s="209" t="s">
        <v>2788</v>
      </c>
      <c r="G652" s="209" t="s">
        <v>1576</v>
      </c>
      <c r="H652" s="213">
        <v>1</v>
      </c>
      <c r="I652" s="214">
        <v>1382.6</v>
      </c>
    </row>
    <row r="653" spans="1:9" x14ac:dyDescent="0.25">
      <c r="A653" s="215"/>
      <c r="B653" s="215"/>
      <c r="C653" s="215"/>
      <c r="D653" s="215"/>
      <c r="E653" s="209" t="s">
        <v>1959</v>
      </c>
      <c r="F653" s="209" t="s">
        <v>2789</v>
      </c>
      <c r="G653" s="209" t="s">
        <v>1576</v>
      </c>
      <c r="H653" s="213">
        <v>6</v>
      </c>
      <c r="I653" s="214">
        <v>6052.7999999999993</v>
      </c>
    </row>
    <row r="654" spans="1:9" x14ac:dyDescent="0.25">
      <c r="A654" s="215"/>
      <c r="B654" s="215"/>
      <c r="C654" s="215"/>
      <c r="D654" s="215"/>
      <c r="E654" s="209" t="s">
        <v>2790</v>
      </c>
      <c r="F654" s="209" t="s">
        <v>2791</v>
      </c>
      <c r="G654" s="209" t="s">
        <v>1576</v>
      </c>
      <c r="H654" s="213">
        <v>4</v>
      </c>
      <c r="I654" s="214">
        <v>4148</v>
      </c>
    </row>
    <row r="655" spans="1:9" x14ac:dyDescent="0.25">
      <c r="A655" s="215"/>
      <c r="B655" s="215"/>
      <c r="C655" s="215"/>
      <c r="D655" s="215"/>
      <c r="E655" s="209" t="s">
        <v>2792</v>
      </c>
      <c r="F655" s="209" t="s">
        <v>2793</v>
      </c>
      <c r="G655" s="209" t="s">
        <v>1576</v>
      </c>
      <c r="H655" s="213">
        <v>10</v>
      </c>
      <c r="I655" s="214">
        <v>1953.27</v>
      </c>
    </row>
    <row r="656" spans="1:9" x14ac:dyDescent="0.25">
      <c r="A656" s="215"/>
      <c r="B656" s="215"/>
      <c r="C656" s="215"/>
      <c r="D656" s="215"/>
      <c r="E656" s="209" t="s">
        <v>1960</v>
      </c>
      <c r="F656" s="209" t="s">
        <v>2794</v>
      </c>
      <c r="G656" s="209" t="s">
        <v>1590</v>
      </c>
      <c r="H656" s="213">
        <v>30</v>
      </c>
      <c r="I656" s="214">
        <v>706.2</v>
      </c>
    </row>
    <row r="657" spans="1:9" x14ac:dyDescent="0.25">
      <c r="A657" s="215"/>
      <c r="B657" s="215"/>
      <c r="C657" s="215"/>
      <c r="D657" s="215"/>
      <c r="E657" s="209" t="s">
        <v>2795</v>
      </c>
      <c r="F657" s="209" t="s">
        <v>2796</v>
      </c>
      <c r="G657" s="209" t="s">
        <v>1576</v>
      </c>
      <c r="H657" s="213">
        <v>1</v>
      </c>
      <c r="I657" s="214">
        <v>964</v>
      </c>
    </row>
    <row r="658" spans="1:9" x14ac:dyDescent="0.25">
      <c r="A658" s="215"/>
      <c r="B658" s="215"/>
      <c r="C658" s="215"/>
      <c r="D658" s="215"/>
      <c r="E658" s="209" t="s">
        <v>2797</v>
      </c>
      <c r="F658" s="209" t="s">
        <v>2798</v>
      </c>
      <c r="G658" s="209" t="s">
        <v>1576</v>
      </c>
      <c r="H658" s="213">
        <v>50</v>
      </c>
      <c r="I658" s="214">
        <v>298.5</v>
      </c>
    </row>
    <row r="659" spans="1:9" x14ac:dyDescent="0.25">
      <c r="A659" s="215"/>
      <c r="B659" s="215"/>
      <c r="C659" s="215"/>
      <c r="D659" s="215"/>
      <c r="E659" s="209" t="s">
        <v>2799</v>
      </c>
      <c r="F659" s="209" t="s">
        <v>2800</v>
      </c>
      <c r="G659" s="209" t="s">
        <v>1576</v>
      </c>
      <c r="H659" s="213">
        <v>1</v>
      </c>
      <c r="I659" s="214">
        <v>645.42999999999995</v>
      </c>
    </row>
    <row r="660" spans="1:9" x14ac:dyDescent="0.25">
      <c r="A660" s="215"/>
      <c r="B660" s="215"/>
      <c r="C660" s="215"/>
      <c r="D660" s="215"/>
      <c r="E660" s="209" t="s">
        <v>2801</v>
      </c>
      <c r="F660" s="209" t="s">
        <v>2802</v>
      </c>
      <c r="G660" s="209" t="s">
        <v>1576</v>
      </c>
      <c r="H660" s="213">
        <v>6</v>
      </c>
      <c r="I660" s="214">
        <v>10195.5</v>
      </c>
    </row>
    <row r="661" spans="1:9" x14ac:dyDescent="0.25">
      <c r="A661" s="215"/>
      <c r="B661" s="215"/>
      <c r="C661" s="215"/>
      <c r="D661" s="215"/>
      <c r="E661" s="209" t="s">
        <v>1962</v>
      </c>
      <c r="F661" s="209" t="s">
        <v>2803</v>
      </c>
      <c r="G661" s="209" t="s">
        <v>1576</v>
      </c>
      <c r="H661" s="213">
        <v>6</v>
      </c>
      <c r="I661" s="214">
        <v>8895.24</v>
      </c>
    </row>
    <row r="662" spans="1:9" x14ac:dyDescent="0.25">
      <c r="A662" s="215"/>
      <c r="B662" s="215"/>
      <c r="C662" s="215"/>
      <c r="D662" s="215"/>
      <c r="E662" s="209" t="s">
        <v>2804</v>
      </c>
      <c r="F662" s="209" t="s">
        <v>2805</v>
      </c>
      <c r="G662" s="209" t="s">
        <v>1580</v>
      </c>
      <c r="H662" s="213">
        <v>7</v>
      </c>
      <c r="I662" s="214">
        <v>3150.01</v>
      </c>
    </row>
    <row r="663" spans="1:9" x14ac:dyDescent="0.25">
      <c r="A663" s="215"/>
      <c r="B663" s="215"/>
      <c r="C663" s="215"/>
      <c r="D663" s="215"/>
      <c r="E663" s="209" t="s">
        <v>2806</v>
      </c>
      <c r="F663" s="209" t="s">
        <v>2807</v>
      </c>
      <c r="G663" s="209" t="s">
        <v>1576</v>
      </c>
      <c r="H663" s="213">
        <v>4</v>
      </c>
      <c r="I663" s="214">
        <v>1166.68</v>
      </c>
    </row>
    <row r="664" spans="1:9" x14ac:dyDescent="0.25">
      <c r="A664" s="215"/>
      <c r="B664" s="215"/>
      <c r="C664" s="215"/>
      <c r="D664" s="215"/>
      <c r="E664" s="209" t="s">
        <v>2808</v>
      </c>
      <c r="F664" s="209" t="s">
        <v>2809</v>
      </c>
      <c r="G664" s="209" t="s">
        <v>1576</v>
      </c>
      <c r="H664" s="213">
        <v>23</v>
      </c>
      <c r="I664" s="214">
        <v>460.96000000000004</v>
      </c>
    </row>
    <row r="665" spans="1:9" x14ac:dyDescent="0.25">
      <c r="A665" s="215"/>
      <c r="B665" s="215"/>
      <c r="C665" s="215"/>
      <c r="D665" s="215"/>
      <c r="E665" s="209" t="s">
        <v>2810</v>
      </c>
      <c r="F665" s="209" t="s">
        <v>2811</v>
      </c>
      <c r="G665" s="209" t="s">
        <v>1576</v>
      </c>
      <c r="H665" s="213">
        <v>1</v>
      </c>
      <c r="I665" s="214">
        <v>781</v>
      </c>
    </row>
    <row r="666" spans="1:9" x14ac:dyDescent="0.25">
      <c r="A666" s="215"/>
      <c r="B666" s="215"/>
      <c r="C666" s="215"/>
      <c r="D666" s="215"/>
      <c r="E666" s="209" t="s">
        <v>2812</v>
      </c>
      <c r="F666" s="209" t="s">
        <v>2813</v>
      </c>
      <c r="G666" s="209" t="s">
        <v>1576</v>
      </c>
      <c r="H666" s="213">
        <v>1</v>
      </c>
      <c r="I666" s="214">
        <v>7102.76</v>
      </c>
    </row>
    <row r="667" spans="1:9" x14ac:dyDescent="0.25">
      <c r="A667" s="215"/>
      <c r="B667" s="215"/>
      <c r="C667" s="215"/>
      <c r="D667" s="215"/>
      <c r="E667" s="209" t="s">
        <v>2814</v>
      </c>
      <c r="F667" s="209" t="s">
        <v>2815</v>
      </c>
      <c r="G667" s="209" t="s">
        <v>1576</v>
      </c>
      <c r="H667" s="213">
        <v>2</v>
      </c>
      <c r="I667" s="214">
        <v>3835</v>
      </c>
    </row>
    <row r="668" spans="1:9" x14ac:dyDescent="0.25">
      <c r="A668" s="215"/>
      <c r="B668" s="215"/>
      <c r="C668" s="215"/>
      <c r="D668" s="215"/>
      <c r="E668" s="209" t="s">
        <v>2816</v>
      </c>
      <c r="F668" s="209" t="s">
        <v>2817</v>
      </c>
      <c r="G668" s="209" t="s">
        <v>1576</v>
      </c>
      <c r="H668" s="213">
        <v>3</v>
      </c>
      <c r="I668" s="214">
        <v>6282.91</v>
      </c>
    </row>
    <row r="669" spans="1:9" x14ac:dyDescent="0.25">
      <c r="A669" s="215"/>
      <c r="B669" s="215"/>
      <c r="C669" s="215"/>
      <c r="D669" s="215"/>
      <c r="E669" s="209" t="s">
        <v>1964</v>
      </c>
      <c r="F669" s="209" t="s">
        <v>2818</v>
      </c>
      <c r="G669" s="209" t="s">
        <v>1576</v>
      </c>
      <c r="H669" s="213">
        <v>6</v>
      </c>
      <c r="I669" s="214">
        <v>5314.91</v>
      </c>
    </row>
    <row r="670" spans="1:9" x14ac:dyDescent="0.25">
      <c r="A670" s="215"/>
      <c r="B670" s="215"/>
      <c r="C670" s="215"/>
      <c r="D670" s="215"/>
      <c r="E670" s="209" t="s">
        <v>1965</v>
      </c>
      <c r="F670" s="209" t="s">
        <v>2819</v>
      </c>
      <c r="G670" s="209" t="s">
        <v>1576</v>
      </c>
      <c r="H670" s="213">
        <v>2</v>
      </c>
      <c r="I670" s="214">
        <v>14808</v>
      </c>
    </row>
    <row r="671" spans="1:9" x14ac:dyDescent="0.25">
      <c r="A671" s="215"/>
      <c r="B671" s="215"/>
      <c r="C671" s="215"/>
      <c r="D671" s="215"/>
      <c r="E671" s="209" t="s">
        <v>2820</v>
      </c>
      <c r="F671" s="209" t="s">
        <v>2821</v>
      </c>
      <c r="G671" s="209" t="s">
        <v>1576</v>
      </c>
      <c r="H671" s="213">
        <v>1</v>
      </c>
      <c r="I671" s="214">
        <v>635.42999999999995</v>
      </c>
    </row>
    <row r="672" spans="1:9" x14ac:dyDescent="0.25">
      <c r="A672" s="215"/>
      <c r="B672" s="215"/>
      <c r="C672" s="215"/>
      <c r="D672" s="215"/>
      <c r="E672" s="209" t="s">
        <v>1918</v>
      </c>
      <c r="F672" s="209" t="s">
        <v>2822</v>
      </c>
      <c r="G672" s="209" t="s">
        <v>1576</v>
      </c>
      <c r="H672" s="213">
        <v>400</v>
      </c>
      <c r="I672" s="214">
        <v>14800</v>
      </c>
    </row>
    <row r="673" spans="1:9" x14ac:dyDescent="0.25">
      <c r="A673" s="215"/>
      <c r="B673" s="215"/>
      <c r="C673" s="215"/>
      <c r="D673" s="215"/>
      <c r="E673" s="209" t="s">
        <v>2823</v>
      </c>
      <c r="F673" s="209" t="s">
        <v>2824</v>
      </c>
      <c r="G673" s="209" t="s">
        <v>1576</v>
      </c>
      <c r="H673" s="213">
        <v>8</v>
      </c>
      <c r="I673" s="214">
        <v>8984</v>
      </c>
    </row>
    <row r="674" spans="1:9" x14ac:dyDescent="0.25">
      <c r="A674" s="215"/>
      <c r="B674" s="215"/>
      <c r="C674" s="215"/>
      <c r="D674" s="215"/>
      <c r="E674" s="209" t="s">
        <v>2738</v>
      </c>
      <c r="F674" s="209" t="s">
        <v>2739</v>
      </c>
      <c r="G674" s="209" t="s">
        <v>1576</v>
      </c>
      <c r="H674" s="213">
        <v>1</v>
      </c>
      <c r="I674" s="214">
        <v>16231</v>
      </c>
    </row>
    <row r="675" spans="1:9" x14ac:dyDescent="0.25">
      <c r="A675" s="215"/>
      <c r="B675" s="215"/>
      <c r="C675" s="215"/>
      <c r="D675" s="215"/>
      <c r="E675" s="209" t="s">
        <v>2825</v>
      </c>
      <c r="F675" s="209" t="s">
        <v>2826</v>
      </c>
      <c r="G675" s="209" t="s">
        <v>1576</v>
      </c>
      <c r="H675" s="213">
        <v>1</v>
      </c>
      <c r="I675" s="214">
        <v>17432</v>
      </c>
    </row>
    <row r="676" spans="1:9" x14ac:dyDescent="0.25">
      <c r="A676" s="215"/>
      <c r="B676" s="215"/>
      <c r="C676" s="215"/>
      <c r="D676" s="215"/>
      <c r="E676" s="209" t="s">
        <v>2827</v>
      </c>
      <c r="F676" s="209" t="s">
        <v>2828</v>
      </c>
      <c r="G676" s="209" t="s">
        <v>1576</v>
      </c>
      <c r="H676" s="213">
        <v>2</v>
      </c>
      <c r="I676" s="214">
        <v>1513.94</v>
      </c>
    </row>
    <row r="677" spans="1:9" x14ac:dyDescent="0.25">
      <c r="A677" s="215"/>
      <c r="B677" s="215"/>
      <c r="C677" s="215"/>
      <c r="D677" s="215"/>
      <c r="E677" s="209" t="s">
        <v>2829</v>
      </c>
      <c r="F677" s="209" t="s">
        <v>2830</v>
      </c>
      <c r="G677" s="209" t="s">
        <v>1576</v>
      </c>
      <c r="H677" s="213">
        <v>5</v>
      </c>
      <c r="I677" s="214">
        <v>1560</v>
      </c>
    </row>
    <row r="678" spans="1:9" x14ac:dyDescent="0.25">
      <c r="A678" s="215"/>
      <c r="B678" s="215"/>
      <c r="C678" s="215"/>
      <c r="D678" s="215"/>
      <c r="E678" s="209" t="s">
        <v>2831</v>
      </c>
      <c r="F678" s="209" t="s">
        <v>2832</v>
      </c>
      <c r="G678" s="209" t="s">
        <v>1590</v>
      </c>
      <c r="H678" s="213">
        <v>6</v>
      </c>
      <c r="I678" s="214">
        <v>4976.67</v>
      </c>
    </row>
    <row r="679" spans="1:9" x14ac:dyDescent="0.25">
      <c r="A679" s="215"/>
      <c r="B679" s="215"/>
      <c r="C679" s="215"/>
      <c r="D679" s="215"/>
      <c r="E679" s="209" t="s">
        <v>2833</v>
      </c>
      <c r="F679" s="209" t="s">
        <v>2834</v>
      </c>
      <c r="G679" s="209" t="s">
        <v>1576</v>
      </c>
      <c r="H679" s="213">
        <v>1</v>
      </c>
      <c r="I679" s="214">
        <v>1341.67</v>
      </c>
    </row>
    <row r="680" spans="1:9" x14ac:dyDescent="0.25">
      <c r="A680" s="215"/>
      <c r="B680" s="215"/>
      <c r="C680" s="215"/>
      <c r="D680" s="215"/>
      <c r="E680" s="209" t="s">
        <v>2835</v>
      </c>
      <c r="F680" s="209" t="s">
        <v>2836</v>
      </c>
      <c r="G680" s="209" t="s">
        <v>1576</v>
      </c>
      <c r="H680" s="213">
        <v>2</v>
      </c>
      <c r="I680" s="214">
        <v>11330</v>
      </c>
    </row>
    <row r="681" spans="1:9" x14ac:dyDescent="0.25">
      <c r="A681" s="215"/>
      <c r="B681" s="215"/>
      <c r="C681" s="215"/>
      <c r="D681" s="215"/>
      <c r="E681" s="209" t="s">
        <v>2744</v>
      </c>
      <c r="F681" s="209" t="s">
        <v>2745</v>
      </c>
      <c r="G681" s="209" t="s">
        <v>1576</v>
      </c>
      <c r="H681" s="213">
        <v>100</v>
      </c>
      <c r="I681" s="214">
        <v>165</v>
      </c>
    </row>
    <row r="682" spans="1:9" x14ac:dyDescent="0.25">
      <c r="A682" s="215"/>
      <c r="B682" s="215"/>
      <c r="C682" s="215"/>
      <c r="D682" s="215"/>
      <c r="E682" s="209" t="s">
        <v>2837</v>
      </c>
      <c r="F682" s="209" t="s">
        <v>2838</v>
      </c>
      <c r="G682" s="209" t="s">
        <v>1576</v>
      </c>
      <c r="H682" s="213">
        <v>4</v>
      </c>
      <c r="I682" s="214">
        <v>3890</v>
      </c>
    </row>
    <row r="683" spans="1:9" x14ac:dyDescent="0.25">
      <c r="A683" s="215"/>
      <c r="B683" s="215"/>
      <c r="C683" s="215"/>
      <c r="D683" s="215"/>
      <c r="E683" s="209" t="s">
        <v>2839</v>
      </c>
      <c r="F683" s="209" t="s">
        <v>2840</v>
      </c>
      <c r="G683" s="209" t="s">
        <v>1576</v>
      </c>
      <c r="H683" s="213">
        <v>2</v>
      </c>
      <c r="I683" s="214">
        <v>21163.3</v>
      </c>
    </row>
    <row r="684" spans="1:9" x14ac:dyDescent="0.25">
      <c r="A684" s="215"/>
      <c r="B684" s="215"/>
      <c r="C684" s="209" t="s">
        <v>1626</v>
      </c>
      <c r="D684" s="209" t="s">
        <v>1627</v>
      </c>
      <c r="E684" s="209" t="s">
        <v>1650</v>
      </c>
      <c r="F684" s="209" t="s">
        <v>2156</v>
      </c>
      <c r="G684" s="209" t="s">
        <v>1576</v>
      </c>
      <c r="H684" s="213">
        <v>7</v>
      </c>
      <c r="I684" s="214">
        <v>655.86</v>
      </c>
    </row>
    <row r="685" spans="1:9" x14ac:dyDescent="0.25">
      <c r="A685" s="215"/>
      <c r="B685" s="215"/>
      <c r="C685" s="209" t="s">
        <v>1843</v>
      </c>
      <c r="D685" s="209" t="s">
        <v>1844</v>
      </c>
      <c r="E685" s="209" t="s">
        <v>1852</v>
      </c>
      <c r="F685" s="209" t="s">
        <v>2566</v>
      </c>
      <c r="G685" s="209" t="s">
        <v>1836</v>
      </c>
      <c r="H685" s="213">
        <v>-1.575</v>
      </c>
      <c r="I685" s="214">
        <v>-20644.95</v>
      </c>
    </row>
    <row r="686" spans="1:9" x14ac:dyDescent="0.25">
      <c r="A686" s="215"/>
      <c r="B686" s="215"/>
      <c r="C686" s="215"/>
      <c r="D686" s="215"/>
      <c r="E686" s="209" t="s">
        <v>1966</v>
      </c>
      <c r="F686" s="209" t="s">
        <v>1967</v>
      </c>
      <c r="G686" s="209" t="s">
        <v>1968</v>
      </c>
      <c r="H686" s="213">
        <v>-28.669999999999998</v>
      </c>
      <c r="I686" s="214">
        <v>-909.38</v>
      </c>
    </row>
    <row r="687" spans="1:9" x14ac:dyDescent="0.25">
      <c r="A687" s="215"/>
      <c r="B687" s="215"/>
      <c r="C687" s="215"/>
      <c r="D687" s="215"/>
      <c r="E687" s="209" t="s">
        <v>1969</v>
      </c>
      <c r="F687" s="209" t="s">
        <v>1970</v>
      </c>
      <c r="G687" s="209" t="s">
        <v>1971</v>
      </c>
      <c r="H687" s="213">
        <v>-30</v>
      </c>
      <c r="I687" s="214">
        <v>-78.599999999999994</v>
      </c>
    </row>
    <row r="688" spans="1:9" x14ac:dyDescent="0.25">
      <c r="A688" s="215"/>
      <c r="B688" s="215"/>
      <c r="C688" s="215"/>
      <c r="D688" s="215"/>
      <c r="E688" s="209" t="s">
        <v>1972</v>
      </c>
      <c r="F688" s="209" t="s">
        <v>1973</v>
      </c>
      <c r="G688" s="209" t="s">
        <v>1971</v>
      </c>
      <c r="H688" s="213">
        <v>-6</v>
      </c>
      <c r="I688" s="214">
        <v>-11.82</v>
      </c>
    </row>
    <row r="689" spans="1:9" x14ac:dyDescent="0.25">
      <c r="A689" s="209" t="s">
        <v>1974</v>
      </c>
      <c r="B689" s="210"/>
      <c r="C689" s="210"/>
      <c r="D689" s="210"/>
      <c r="E689" s="210"/>
      <c r="F689" s="210"/>
      <c r="G689" s="210"/>
      <c r="H689" s="213">
        <v>4404.1549999999997</v>
      </c>
      <c r="I689" s="214">
        <v>430163.26999999996</v>
      </c>
    </row>
    <row r="690" spans="1:9" x14ac:dyDescent="0.25">
      <c r="A690" s="219" t="s">
        <v>1975</v>
      </c>
      <c r="B690" s="220"/>
      <c r="C690" s="220"/>
      <c r="D690" s="220"/>
      <c r="E690" s="220"/>
      <c r="F690" s="220"/>
      <c r="G690" s="220"/>
      <c r="H690" s="221">
        <v>52813.648000000001</v>
      </c>
      <c r="I690" s="222">
        <v>6295619.8399999989</v>
      </c>
    </row>
  </sheetData>
  <pageMargins left="0.7" right="0.7" top="0.75" bottom="0.75" header="0.3" footer="0.3"/>
  <pageSetup paperSize="9" orientation="portrait" horizontalDpi="0" verticalDpi="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
  <sheetViews>
    <sheetView workbookViewId="0">
      <selection activeCell="O10" sqref="O10"/>
    </sheetView>
  </sheetViews>
  <sheetFormatPr defaultRowHeight="12.75" x14ac:dyDescent="0.2"/>
  <sheetData>
    <row r="1" spans="1:14" s="29" customFormat="1" ht="93.75" customHeight="1" x14ac:dyDescent="0.2">
      <c r="A1" s="488" t="s">
        <v>2052</v>
      </c>
      <c r="B1" s="489"/>
      <c r="C1" s="489"/>
      <c r="D1" s="489"/>
      <c r="E1" s="489"/>
      <c r="F1" s="489"/>
      <c r="G1" s="489"/>
      <c r="H1" s="489"/>
      <c r="I1" s="489"/>
      <c r="J1" s="489"/>
      <c r="K1" s="489"/>
      <c r="L1" s="489"/>
      <c r="M1" s="489"/>
      <c r="N1" s="489"/>
    </row>
  </sheetData>
  <mergeCells count="1">
    <mergeCell ref="A1:N1"/>
  </mergeCells>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
  <sheetViews>
    <sheetView workbookViewId="0">
      <selection activeCell="H6" sqref="H6"/>
    </sheetView>
  </sheetViews>
  <sheetFormatPr defaultRowHeight="12.75" x14ac:dyDescent="0.2"/>
  <sheetData>
    <row r="1" spans="1:14" ht="66.75" customHeight="1" x14ac:dyDescent="0.2">
      <c r="A1" s="490" t="s">
        <v>1545</v>
      </c>
      <c r="B1" s="490"/>
      <c r="C1" s="490"/>
      <c r="D1" s="490"/>
      <c r="E1" s="490"/>
      <c r="F1" s="490"/>
      <c r="G1" s="490"/>
      <c r="H1" s="490"/>
      <c r="I1" s="490"/>
      <c r="J1" s="490"/>
      <c r="K1" s="490"/>
      <c r="L1" s="490"/>
      <c r="M1" s="490"/>
      <c r="N1" s="490"/>
    </row>
  </sheetData>
  <mergeCells count="1">
    <mergeCell ref="A1:N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B1680" sqref="B1680"/>
    </sheetView>
  </sheetViews>
  <sheetFormatPr defaultRowHeight="12.75" x14ac:dyDescent="0.2"/>
  <sheetData/>
  <pageMargins left="0.7" right="0.7" top="0.75" bottom="0.75" header="0.3" footer="0.3"/>
  <pageSetup paperSize="9" orientation="portrait" horizontalDpi="0" verticalDpi="0" r:id="rId1"/>
  <drawing r:id="rId2"/>
  <legacyDrawing r:id="rId3"/>
  <oleObjects>
    <mc:AlternateContent xmlns:mc="http://schemas.openxmlformats.org/markup-compatibility/2006">
      <mc:Choice Requires="x14">
        <oleObject progId="PDF" shapeId="6145" r:id="rId4">
          <objectPr defaultSize="0" r:id="rId5">
            <anchor moveWithCells="1">
              <from>
                <xdr:col>1</xdr:col>
                <xdr:colOff>0</xdr:colOff>
                <xdr:row>1</xdr:row>
                <xdr:rowOff>9525</xdr:rowOff>
              </from>
              <to>
                <xdr:col>10</xdr:col>
                <xdr:colOff>171450</xdr:colOff>
                <xdr:row>50</xdr:row>
                <xdr:rowOff>85725</xdr:rowOff>
              </to>
            </anchor>
          </objectPr>
        </oleObject>
      </mc:Choice>
      <mc:Fallback>
        <oleObject progId="PDF" shapeId="6145" r:id="rId4"/>
      </mc:Fallback>
    </mc:AlternateContent>
  </oleObjec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246" sqref="B246"/>
    </sheetView>
  </sheetViews>
  <sheetFormatPr defaultRowHeight="12.75" x14ac:dyDescent="0.2"/>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activeCell="A11" sqref="A11:I11"/>
    </sheetView>
  </sheetViews>
  <sheetFormatPr defaultRowHeight="12.75" x14ac:dyDescent="0.2"/>
  <cols>
    <col min="1" max="1" width="6.42578125" customWidth="1"/>
    <col min="2" max="2" width="42" customWidth="1"/>
    <col min="3" max="3" width="35.140625" customWidth="1"/>
    <col min="4" max="4" width="39.140625" customWidth="1"/>
    <col min="5" max="5" width="27.140625" customWidth="1"/>
  </cols>
  <sheetData>
    <row r="1" spans="1:9" x14ac:dyDescent="0.2">
      <c r="A1" s="472" t="s">
        <v>192</v>
      </c>
      <c r="B1" s="496"/>
      <c r="C1" s="496"/>
      <c r="D1" s="496"/>
      <c r="E1" s="496"/>
      <c r="F1" s="496"/>
      <c r="G1" s="496"/>
      <c r="H1" s="496"/>
      <c r="I1" s="496"/>
    </row>
    <row r="2" spans="1:9" x14ac:dyDescent="0.2">
      <c r="A2" s="472" t="s">
        <v>2053</v>
      </c>
      <c r="B2" s="496"/>
      <c r="C2" s="496"/>
      <c r="D2" s="496"/>
      <c r="E2" s="496"/>
      <c r="F2" s="496"/>
      <c r="G2" s="496"/>
      <c r="H2" s="496"/>
      <c r="I2" s="496"/>
    </row>
    <row r="3" spans="1:9" x14ac:dyDescent="0.2">
      <c r="A3" s="472" t="s">
        <v>193</v>
      </c>
      <c r="B3" s="496"/>
      <c r="C3" s="496"/>
      <c r="D3" s="496"/>
      <c r="E3" s="496"/>
      <c r="F3" s="496"/>
      <c r="G3" s="496"/>
      <c r="H3" s="496"/>
      <c r="I3" s="496"/>
    </row>
    <row r="4" spans="1:9" ht="15.75" x14ac:dyDescent="0.2">
      <c r="A4" s="65"/>
    </row>
    <row r="5" spans="1:9" ht="30" customHeight="1" x14ac:dyDescent="0.2">
      <c r="A5" s="485" t="s">
        <v>194</v>
      </c>
      <c r="B5" s="496"/>
      <c r="C5" s="496"/>
      <c r="D5" s="496"/>
      <c r="E5" s="496"/>
      <c r="F5" s="496"/>
      <c r="G5" s="496"/>
      <c r="H5" s="496"/>
      <c r="I5" s="496"/>
    </row>
    <row r="6" spans="1:9" ht="15.75" x14ac:dyDescent="0.2">
      <c r="A6" s="62" t="s">
        <v>195</v>
      </c>
    </row>
    <row r="7" spans="1:9" ht="15.75" x14ac:dyDescent="0.2">
      <c r="A7" s="62"/>
    </row>
    <row r="8" spans="1:9" ht="15.75" x14ac:dyDescent="0.2">
      <c r="A8" s="497" t="s">
        <v>1980</v>
      </c>
      <c r="B8" s="497"/>
      <c r="C8" s="497"/>
      <c r="D8" s="497"/>
      <c r="E8" s="497"/>
      <c r="F8" s="497"/>
      <c r="G8" s="497"/>
      <c r="H8" s="497"/>
      <c r="I8" s="497"/>
    </row>
    <row r="9" spans="1:9" ht="30.75" customHeight="1" x14ac:dyDescent="0.2">
      <c r="A9" s="485" t="s">
        <v>1546</v>
      </c>
      <c r="B9" s="485"/>
      <c r="C9" s="485"/>
      <c r="D9" s="485"/>
      <c r="E9" s="485"/>
      <c r="F9" s="485"/>
      <c r="G9" s="485"/>
      <c r="H9" s="485"/>
      <c r="I9" s="485"/>
    </row>
    <row r="10" spans="1:9" ht="46.5" customHeight="1" x14ac:dyDescent="0.2">
      <c r="A10" s="485" t="s">
        <v>196</v>
      </c>
      <c r="B10" s="485"/>
      <c r="C10" s="485"/>
      <c r="D10" s="485"/>
      <c r="E10" s="485"/>
      <c r="F10" s="485"/>
      <c r="G10" s="485"/>
      <c r="H10" s="485"/>
      <c r="I10" s="485"/>
    </row>
    <row r="11" spans="1:9" ht="66" customHeight="1" x14ac:dyDescent="0.2">
      <c r="A11" s="485" t="s">
        <v>197</v>
      </c>
      <c r="B11" s="496"/>
      <c r="C11" s="496"/>
      <c r="D11" s="496"/>
      <c r="E11" s="496"/>
      <c r="F11" s="496"/>
      <c r="G11" s="496"/>
      <c r="H11" s="496"/>
      <c r="I11" s="496"/>
    </row>
    <row r="13" spans="1:9" ht="31.5" x14ac:dyDescent="0.2">
      <c r="A13" s="68" t="s">
        <v>15</v>
      </c>
      <c r="B13" s="68" t="s">
        <v>198</v>
      </c>
      <c r="C13" s="68" t="s">
        <v>199</v>
      </c>
      <c r="D13" s="68" t="s">
        <v>200</v>
      </c>
      <c r="E13" s="68" t="s">
        <v>201</v>
      </c>
    </row>
    <row r="14" spans="1:9" ht="38.25" customHeight="1" x14ac:dyDescent="0.2">
      <c r="A14" s="491" t="s">
        <v>202</v>
      </c>
      <c r="B14" s="491" t="s">
        <v>203</v>
      </c>
      <c r="C14" s="491" t="s">
        <v>204</v>
      </c>
      <c r="D14" s="491" t="s">
        <v>205</v>
      </c>
      <c r="E14" s="69" t="s">
        <v>206</v>
      </c>
    </row>
    <row r="15" spans="1:9" ht="45.75" customHeight="1" x14ac:dyDescent="0.2">
      <c r="A15" s="491"/>
      <c r="B15" s="491"/>
      <c r="C15" s="491"/>
      <c r="D15" s="491"/>
      <c r="E15" s="69" t="s">
        <v>207</v>
      </c>
    </row>
    <row r="16" spans="1:9" ht="44.25" customHeight="1" x14ac:dyDescent="0.2">
      <c r="A16" s="491"/>
      <c r="B16" s="491"/>
      <c r="C16" s="491"/>
      <c r="D16" s="491" t="s">
        <v>208</v>
      </c>
      <c r="E16" s="491" t="s">
        <v>209</v>
      </c>
    </row>
    <row r="17" spans="1:5" x14ac:dyDescent="0.2">
      <c r="A17" s="491"/>
      <c r="B17" s="491"/>
      <c r="C17" s="491"/>
      <c r="D17" s="491"/>
      <c r="E17" s="491"/>
    </row>
    <row r="18" spans="1:5" ht="108.75" customHeight="1" x14ac:dyDescent="0.2">
      <c r="A18" s="491"/>
      <c r="B18" s="491"/>
      <c r="C18" s="491"/>
      <c r="D18" s="491" t="s">
        <v>210</v>
      </c>
      <c r="E18" s="491" t="s">
        <v>211</v>
      </c>
    </row>
    <row r="19" spans="1:5" x14ac:dyDescent="0.2">
      <c r="A19" s="491"/>
      <c r="B19" s="491"/>
      <c r="C19" s="491"/>
      <c r="D19" s="491"/>
      <c r="E19" s="491"/>
    </row>
    <row r="20" spans="1:5" ht="82.5" customHeight="1" x14ac:dyDescent="0.2">
      <c r="A20" s="491" t="s">
        <v>212</v>
      </c>
      <c r="B20" s="491" t="s">
        <v>213</v>
      </c>
      <c r="C20" s="491" t="s">
        <v>238</v>
      </c>
      <c r="D20" s="491" t="s">
        <v>214</v>
      </c>
      <c r="E20" s="69" t="s">
        <v>215</v>
      </c>
    </row>
    <row r="21" spans="1:5" ht="120.75" customHeight="1" x14ac:dyDescent="0.2">
      <c r="A21" s="491"/>
      <c r="B21" s="491"/>
      <c r="C21" s="492"/>
      <c r="D21" s="491"/>
      <c r="E21" s="69" t="s">
        <v>216</v>
      </c>
    </row>
    <row r="22" spans="1:5" ht="59.25" customHeight="1" x14ac:dyDescent="0.2">
      <c r="A22" s="491"/>
      <c r="B22" s="491"/>
      <c r="C22" s="492"/>
      <c r="D22" s="491"/>
      <c r="E22" s="69" t="s">
        <v>217</v>
      </c>
    </row>
    <row r="23" spans="1:5" s="66" customFormat="1" ht="134.25" customHeight="1" x14ac:dyDescent="0.2">
      <c r="A23" s="491"/>
      <c r="B23" s="491"/>
      <c r="C23" s="70"/>
      <c r="D23" s="491" t="s">
        <v>218</v>
      </c>
      <c r="E23" s="491" t="s">
        <v>219</v>
      </c>
    </row>
    <row r="24" spans="1:5" ht="50.25" hidden="1" customHeight="1" thickBot="1" x14ac:dyDescent="0.25">
      <c r="A24" s="491"/>
      <c r="B24" s="491"/>
      <c r="C24" s="70"/>
      <c r="D24" s="491"/>
      <c r="E24" s="491"/>
    </row>
    <row r="25" spans="1:5" ht="39" customHeight="1" x14ac:dyDescent="0.2">
      <c r="A25" s="68" t="s">
        <v>220</v>
      </c>
      <c r="B25" s="68" t="s">
        <v>221</v>
      </c>
      <c r="C25" s="68" t="s">
        <v>222</v>
      </c>
      <c r="D25" s="68" t="s">
        <v>223</v>
      </c>
      <c r="E25" s="68" t="s">
        <v>223</v>
      </c>
    </row>
    <row r="26" spans="1:5" ht="128.25" customHeight="1" x14ac:dyDescent="0.2">
      <c r="A26" s="491" t="s">
        <v>224</v>
      </c>
      <c r="B26" s="491" t="s">
        <v>225</v>
      </c>
      <c r="C26" s="493" t="s">
        <v>239</v>
      </c>
      <c r="D26" s="493" t="s">
        <v>240</v>
      </c>
      <c r="E26" s="491" t="s">
        <v>226</v>
      </c>
    </row>
    <row r="27" spans="1:5" ht="125.25" customHeight="1" x14ac:dyDescent="0.2">
      <c r="A27" s="491"/>
      <c r="B27" s="491"/>
      <c r="C27" s="494"/>
      <c r="D27" s="494"/>
      <c r="E27" s="491"/>
    </row>
    <row r="28" spans="1:5" ht="173.25" x14ac:dyDescent="0.2">
      <c r="A28" s="68" t="s">
        <v>227</v>
      </c>
      <c r="B28" s="68" t="s">
        <v>228</v>
      </c>
      <c r="C28" s="68" t="s">
        <v>229</v>
      </c>
      <c r="D28" s="68" t="s">
        <v>230</v>
      </c>
      <c r="E28" s="68" t="s">
        <v>231</v>
      </c>
    </row>
    <row r="29" spans="1:5" ht="145.5" customHeight="1" x14ac:dyDescent="0.2">
      <c r="A29" s="68" t="s">
        <v>232</v>
      </c>
      <c r="B29" s="68" t="s">
        <v>233</v>
      </c>
      <c r="C29" s="68" t="s">
        <v>234</v>
      </c>
      <c r="D29" s="68" t="s">
        <v>235</v>
      </c>
      <c r="E29" s="68" t="s">
        <v>231</v>
      </c>
    </row>
    <row r="30" spans="1:5" x14ac:dyDescent="0.2">
      <c r="A30" s="491" t="s">
        <v>236</v>
      </c>
      <c r="B30" s="493" t="s">
        <v>241</v>
      </c>
      <c r="C30" s="491" t="s">
        <v>237</v>
      </c>
      <c r="D30" s="493" t="s">
        <v>242</v>
      </c>
      <c r="E30" s="491" t="s">
        <v>231</v>
      </c>
    </row>
    <row r="31" spans="1:5" x14ac:dyDescent="0.2">
      <c r="A31" s="491"/>
      <c r="B31" s="494"/>
      <c r="C31" s="491"/>
      <c r="D31" s="494"/>
      <c r="E31" s="491"/>
    </row>
    <row r="32" spans="1:5" x14ac:dyDescent="0.2">
      <c r="A32" s="491"/>
      <c r="B32" s="494"/>
      <c r="C32" s="491"/>
      <c r="D32" s="494"/>
      <c r="E32" s="491"/>
    </row>
    <row r="33" spans="1:5" ht="94.5" customHeight="1" x14ac:dyDescent="0.2">
      <c r="A33" s="491"/>
      <c r="B33" s="495"/>
      <c r="C33" s="491"/>
      <c r="D33" s="495"/>
      <c r="E33" s="491"/>
    </row>
  </sheetData>
  <mergeCells count="32">
    <mergeCell ref="A1:I1"/>
    <mergeCell ref="A2:I2"/>
    <mergeCell ref="A3:I3"/>
    <mergeCell ref="A5:I5"/>
    <mergeCell ref="A9:I9"/>
    <mergeCell ref="A8:I8"/>
    <mergeCell ref="A10:I10"/>
    <mergeCell ref="A11:I11"/>
    <mergeCell ref="A14:A19"/>
    <mergeCell ref="B14:B19"/>
    <mergeCell ref="C14:C19"/>
    <mergeCell ref="D14:D15"/>
    <mergeCell ref="D16:D17"/>
    <mergeCell ref="E16:E17"/>
    <mergeCell ref="D18:D19"/>
    <mergeCell ref="E18:E19"/>
    <mergeCell ref="A30:A33"/>
    <mergeCell ref="C30:C33"/>
    <mergeCell ref="E30:E33"/>
    <mergeCell ref="C20:C22"/>
    <mergeCell ref="C26:C27"/>
    <mergeCell ref="D26:D27"/>
    <mergeCell ref="B30:B33"/>
    <mergeCell ref="D30:D33"/>
    <mergeCell ref="A20:A24"/>
    <mergeCell ref="B20:B24"/>
    <mergeCell ref="D20:D22"/>
    <mergeCell ref="D23:D24"/>
    <mergeCell ref="E23:E24"/>
    <mergeCell ref="A26:A27"/>
    <mergeCell ref="B26:B27"/>
    <mergeCell ref="E26:E27"/>
  </mergeCells>
  <pageMargins left="0.70866141732283472" right="0.7086614173228347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vt:i4>
      </vt:variant>
    </vt:vector>
  </HeadingPairs>
  <TitlesOfParts>
    <vt:vector size="29" baseType="lpstr">
      <vt:lpstr>19 п.а,б Тарифы </vt:lpstr>
      <vt:lpstr>19 п.в</vt:lpstr>
      <vt:lpstr>19 п.в приложение 2</vt:lpstr>
      <vt:lpstr>19 п.в приложение 3</vt:lpstr>
      <vt:lpstr>19 п.в приложение 4</vt:lpstr>
      <vt:lpstr>19 п.в приложение 5</vt:lpstr>
      <vt:lpstr>19 п.г абз. 2-3 Баланс</vt:lpstr>
      <vt:lpstr>19 п.г абз.4 зоны дея-ти</vt:lpstr>
      <vt:lpstr>19 п. г абз. 5-6 Авар. откл</vt:lpstr>
      <vt:lpstr>19 п.г абз.7-8 Объем своб. мощ</vt:lpstr>
      <vt:lpstr>19 п.г абз.9 Ремонты на 2020 </vt:lpstr>
      <vt:lpstr>19 п.д тех.присоединение</vt:lpstr>
      <vt:lpstr>19 п.е Величина резер. мощности</vt:lpstr>
      <vt:lpstr>19 п.ж Контрольный замер</vt:lpstr>
      <vt:lpstr>19 п.з-л договора тех. присоед.</vt:lpstr>
      <vt:lpstr>19 п. м,н инвест програм</vt:lpstr>
      <vt:lpstr>19 п.о абз.1 </vt:lpstr>
      <vt:lpstr>19 п.о объемы затрат</vt:lpstr>
      <vt:lpstr>19 п.т</vt:lpstr>
      <vt:lpstr>19 п. у</vt:lpstr>
      <vt:lpstr>программа энергосбережения</vt:lpstr>
      <vt:lpstr>отчет по прог-ме энергосбе-ия</vt:lpstr>
      <vt:lpstr>19 п.п паспорт услуг</vt:lpstr>
      <vt:lpstr>'19 п.з-л договора тех. присоед.'!OLE_LINK1</vt:lpstr>
      <vt:lpstr>'19 п.в приложение 2'!Область_печати</vt:lpstr>
      <vt:lpstr>'19 п.в приложение 3'!Область_печати</vt:lpstr>
      <vt:lpstr>'19 п.в приложение 4'!Область_печати</vt:lpstr>
      <vt:lpstr>'19 п.в приложение 5'!Область_печати</vt:lpstr>
      <vt:lpstr>'19 п.г абз.9 Ремонты на 2020 '!Область_печати</vt:lpstr>
    </vt:vector>
  </TitlesOfParts>
  <Company>сеы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KuznetsovaNN</dc:creator>
  <cp:lastModifiedBy>Ретнева Евгения Александровна</cp:lastModifiedBy>
  <cp:lastPrinted>2018-06-09T04:19:35Z</cp:lastPrinted>
  <dcterms:created xsi:type="dcterms:W3CDTF">2010-09-10T08:26:54Z</dcterms:created>
  <dcterms:modified xsi:type="dcterms:W3CDTF">2021-02-02T08:29:52Z</dcterms:modified>
</cp:coreProperties>
</file>