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ОГЭ\Журнал регистрации документов учета энергоносителей\Электробюро\Отчеты электробюро\Контрольный замер\Контрольный замер зима\2023\"/>
    </mc:Choice>
  </mc:AlternateContent>
  <bookViews>
    <workbookView xWindow="0" yWindow="0" windowWidth="28800" windowHeight="12300" activeTab="5"/>
  </bookViews>
  <sheets>
    <sheet name="Генераторная1" sheetId="4" r:id="rId1"/>
    <sheet name="Генераторная2" sheetId="10" r:id="rId2"/>
    <sheet name="Генераторная3" sheetId="6" r:id="rId3"/>
    <sheet name="Генераторная4" sheetId="7" r:id="rId4"/>
    <sheet name="Генераторная5" sheetId="8" r:id="rId5"/>
    <sheet name="Генераторная6" sheetId="5" r:id="rId6"/>
  </sheets>
  <calcPr calcId="162913"/>
</workbook>
</file>

<file path=xl/calcChain.xml><?xml version="1.0" encoding="utf-8"?>
<calcChain xmlns="http://schemas.openxmlformats.org/spreadsheetml/2006/main">
  <c r="AK13" i="5" l="1"/>
  <c r="AC13" i="5"/>
  <c r="U13" i="5"/>
  <c r="M13" i="5"/>
  <c r="AK10" i="5"/>
  <c r="AC10" i="5"/>
  <c r="U10" i="5"/>
  <c r="M10" i="5"/>
  <c r="AK13" i="8"/>
  <c r="AC13" i="8"/>
  <c r="U13" i="8"/>
  <c r="M13" i="8"/>
  <c r="AK10" i="8"/>
  <c r="AC10" i="8"/>
  <c r="U10" i="8"/>
  <c r="M10" i="8"/>
  <c r="AK10" i="7"/>
  <c r="AC10" i="7"/>
  <c r="U10" i="7"/>
  <c r="M10" i="7"/>
  <c r="AK13" i="7"/>
  <c r="AC13" i="7"/>
  <c r="U13" i="7"/>
  <c r="M13" i="7"/>
  <c r="AK13" i="6"/>
  <c r="AC13" i="6"/>
  <c r="U13" i="6"/>
  <c r="M13" i="6"/>
  <c r="AK10" i="6"/>
  <c r="AC10" i="6"/>
  <c r="U10" i="6"/>
  <c r="M10" i="6"/>
  <c r="AK13" i="10"/>
  <c r="AC13" i="10"/>
  <c r="U13" i="10"/>
  <c r="M13" i="10"/>
  <c r="AK10" i="10"/>
  <c r="AC10" i="10"/>
  <c r="U10" i="10"/>
  <c r="M10" i="10"/>
  <c r="AM7" i="4"/>
  <c r="AM6" i="4"/>
  <c r="AE7" i="4" l="1"/>
  <c r="AE6" i="4"/>
  <c r="M7" i="4"/>
  <c r="AK6" i="4"/>
  <c r="AC6" i="4"/>
  <c r="U6" i="4"/>
  <c r="W6" i="4" s="1"/>
  <c r="M6" i="4"/>
  <c r="AK13" i="4"/>
  <c r="AK10" i="4"/>
  <c r="AC13" i="4"/>
  <c r="AC10" i="4"/>
  <c r="U13" i="4"/>
  <c r="U10" i="4"/>
  <c r="M13" i="4"/>
  <c r="M10" i="4"/>
  <c r="W7" i="4"/>
  <c r="O7" i="4" l="1"/>
  <c r="O6" i="4"/>
  <c r="U46" i="7" l="1"/>
  <c r="U7" i="7" s="1"/>
  <c r="W7" i="7" s="1"/>
  <c r="AC46" i="10"/>
  <c r="AC7" i="10" s="1"/>
  <c r="AE7" i="10" s="1"/>
  <c r="U46" i="10"/>
  <c r="U7" i="10" s="1"/>
  <c r="W7" i="10" s="1"/>
  <c r="AK46" i="5" l="1"/>
  <c r="AK7" i="5" s="1"/>
  <c r="AM7" i="5" s="1"/>
  <c r="AC46" i="5"/>
  <c r="AC7" i="5" s="1"/>
  <c r="AE7" i="5" s="1"/>
  <c r="U46" i="5"/>
  <c r="U7" i="5" s="1"/>
  <c r="W7" i="5" s="1"/>
  <c r="M46" i="5"/>
  <c r="M7" i="5" s="1"/>
  <c r="O7" i="5" s="1"/>
  <c r="AK30" i="5"/>
  <c r="AK6" i="5" s="1"/>
  <c r="AM6" i="5" s="1"/>
  <c r="AC30" i="5"/>
  <c r="AC6" i="5" s="1"/>
  <c r="AE6" i="5" s="1"/>
  <c r="U30" i="5"/>
  <c r="U6" i="5" s="1"/>
  <c r="W6" i="5" s="1"/>
  <c r="M30" i="5"/>
  <c r="M6" i="5" s="1"/>
  <c r="O6" i="5" s="1"/>
  <c r="AP18" i="5"/>
  <c r="AP20" i="5" s="1"/>
  <c r="AK18" i="5"/>
  <c r="AK20" i="5" s="1"/>
  <c r="AH18" i="5"/>
  <c r="AH20" i="5" s="1"/>
  <c r="AC18" i="5"/>
  <c r="AC20" i="5" s="1"/>
  <c r="Z18" i="5"/>
  <c r="Z20" i="5" s="1"/>
  <c r="U18" i="5"/>
  <c r="U20" i="5" s="1"/>
  <c r="R18" i="5"/>
  <c r="R20" i="5" s="1"/>
  <c r="M18" i="5"/>
  <c r="M20" i="5" s="1"/>
  <c r="AP17" i="5"/>
  <c r="AP19" i="5" s="1"/>
  <c r="AK17" i="5"/>
  <c r="AK19" i="5" s="1"/>
  <c r="AH17" i="5"/>
  <c r="AH19" i="5" s="1"/>
  <c r="AC17" i="5"/>
  <c r="AC19" i="5" s="1"/>
  <c r="Z17" i="5"/>
  <c r="Z19" i="5" s="1"/>
  <c r="U17" i="5"/>
  <c r="U19" i="5" s="1"/>
  <c r="R17" i="5"/>
  <c r="R19" i="5" s="1"/>
  <c r="M17" i="5"/>
  <c r="M19" i="5" s="1"/>
  <c r="AO16" i="5"/>
  <c r="AM16" i="5"/>
  <c r="AK16" i="5"/>
  <c r="AG16" i="5"/>
  <c r="AE16" i="5"/>
  <c r="AC16" i="5"/>
  <c r="Y16" i="5"/>
  <c r="W16" i="5"/>
  <c r="U16" i="5"/>
  <c r="Q16" i="5"/>
  <c r="O16" i="5"/>
  <c r="M16" i="5"/>
  <c r="AO15" i="5"/>
  <c r="AM15" i="5"/>
  <c r="AK15" i="5"/>
  <c r="AG15" i="5"/>
  <c r="AE15" i="5"/>
  <c r="AC15" i="5"/>
  <c r="Y15" i="5"/>
  <c r="W15" i="5"/>
  <c r="U15" i="5"/>
  <c r="Q15" i="5"/>
  <c r="O15" i="5"/>
  <c r="M15" i="5"/>
  <c r="K13" i="5"/>
  <c r="I13" i="5"/>
  <c r="K10" i="5"/>
  <c r="I10" i="5"/>
  <c r="AP21" i="5" l="1"/>
  <c r="U21" i="5"/>
  <c r="AK21" i="5"/>
  <c r="AC21" i="5"/>
  <c r="AH21" i="5"/>
  <c r="Z21" i="5"/>
  <c r="M21" i="5"/>
  <c r="R21" i="5"/>
  <c r="U46" i="6"/>
  <c r="U7" i="6" s="1"/>
  <c r="W7" i="6" s="1"/>
  <c r="M46" i="6"/>
  <c r="M7" i="6" s="1"/>
  <c r="O7" i="6" s="1"/>
  <c r="AK46" i="8" l="1"/>
  <c r="AK7" i="8" s="1"/>
  <c r="AM7" i="8" s="1"/>
  <c r="AC46" i="8"/>
  <c r="AC7" i="8" s="1"/>
  <c r="AE7" i="8" s="1"/>
  <c r="U46" i="8"/>
  <c r="U7" i="8" s="1"/>
  <c r="W7" i="8" s="1"/>
  <c r="M46" i="8"/>
  <c r="M7" i="8" s="1"/>
  <c r="O7" i="8" s="1"/>
  <c r="AK30" i="8"/>
  <c r="AK6" i="8" s="1"/>
  <c r="AM6" i="8" s="1"/>
  <c r="AC30" i="8"/>
  <c r="AC6" i="8" s="1"/>
  <c r="AE6" i="8" s="1"/>
  <c r="U30" i="8"/>
  <c r="U6" i="8" s="1"/>
  <c r="W6" i="8" s="1"/>
  <c r="M30" i="8"/>
  <c r="M6" i="8" s="1"/>
  <c r="O6" i="8" s="1"/>
  <c r="AC30" i="4" l="1"/>
  <c r="M30" i="4" l="1"/>
  <c r="U30" i="4"/>
  <c r="AK30" i="4"/>
  <c r="M15" i="4" l="1"/>
  <c r="AK30" i="10" l="1"/>
  <c r="AK6" i="10" s="1"/>
  <c r="AM6" i="10" s="1"/>
  <c r="AC30" i="10"/>
  <c r="AC6" i="10" s="1"/>
  <c r="AE6" i="10" s="1"/>
  <c r="U30" i="10"/>
  <c r="U6" i="10" s="1"/>
  <c r="W6" i="10" s="1"/>
  <c r="AK46" i="10"/>
  <c r="AK7" i="10" s="1"/>
  <c r="AM7" i="10" s="1"/>
  <c r="M46" i="10"/>
  <c r="M7" i="10" s="1"/>
  <c r="O7" i="10" s="1"/>
  <c r="M30" i="10"/>
  <c r="M6" i="10" s="1"/>
  <c r="O6" i="10" s="1"/>
  <c r="AK46" i="7"/>
  <c r="AK7" i="7" s="1"/>
  <c r="AM7" i="7" s="1"/>
  <c r="AK30" i="7"/>
  <c r="AK6" i="7" s="1"/>
  <c r="AM6" i="7" s="1"/>
  <c r="AC46" i="7"/>
  <c r="AC7" i="7" s="1"/>
  <c r="AE7" i="7" s="1"/>
  <c r="AC30" i="7"/>
  <c r="AC6" i="7" s="1"/>
  <c r="AE6" i="7" s="1"/>
  <c r="U30" i="7"/>
  <c r="U6" i="7" s="1"/>
  <c r="W6" i="7" s="1"/>
  <c r="M46" i="7"/>
  <c r="M7" i="7" s="1"/>
  <c r="O7" i="7" s="1"/>
  <c r="M30" i="7"/>
  <c r="M6" i="7" s="1"/>
  <c r="O6" i="7" s="1"/>
  <c r="AK46" i="6"/>
  <c r="AK7" i="6" s="1"/>
  <c r="AM7" i="6" s="1"/>
  <c r="AK30" i="6"/>
  <c r="AK6" i="6" s="1"/>
  <c r="AM6" i="6" s="1"/>
  <c r="AC46" i="6"/>
  <c r="AC7" i="6" s="1"/>
  <c r="AE7" i="6" s="1"/>
  <c r="AC30" i="6"/>
  <c r="AC6" i="6" s="1"/>
  <c r="AE6" i="6" s="1"/>
  <c r="U30" i="6"/>
  <c r="U6" i="6" s="1"/>
  <c r="W6" i="6" s="1"/>
  <c r="M30" i="6"/>
  <c r="M6" i="6" s="1"/>
  <c r="O6" i="6" s="1"/>
  <c r="AK46" i="4" l="1"/>
  <c r="AC46" i="4"/>
  <c r="U46" i="4"/>
  <c r="M46" i="4"/>
  <c r="AP18" i="10" l="1"/>
  <c r="AP20" i="10" s="1"/>
  <c r="AK18" i="10"/>
  <c r="AK20" i="10" s="1"/>
  <c r="AH18" i="10"/>
  <c r="AH20" i="10" s="1"/>
  <c r="AC18" i="10"/>
  <c r="AC20" i="10" s="1"/>
  <c r="Z18" i="10"/>
  <c r="Z20" i="10" s="1"/>
  <c r="U18" i="10"/>
  <c r="U20" i="10" s="1"/>
  <c r="R18" i="10"/>
  <c r="R20" i="10" s="1"/>
  <c r="M18" i="10"/>
  <c r="M20" i="10" s="1"/>
  <c r="AP17" i="10"/>
  <c r="AP19" i="10" s="1"/>
  <c r="AK17" i="10"/>
  <c r="AK19" i="10" s="1"/>
  <c r="AH17" i="10"/>
  <c r="AH19" i="10" s="1"/>
  <c r="AC17" i="10"/>
  <c r="AC19" i="10" s="1"/>
  <c r="Z17" i="10"/>
  <c r="Z19" i="10" s="1"/>
  <c r="U17" i="10"/>
  <c r="U19" i="10" s="1"/>
  <c r="R17" i="10"/>
  <c r="R19" i="10" s="1"/>
  <c r="M17" i="10"/>
  <c r="M19" i="10" s="1"/>
  <c r="AO16" i="10"/>
  <c r="AM16" i="10"/>
  <c r="AK16" i="10"/>
  <c r="AG16" i="10"/>
  <c r="AE16" i="10"/>
  <c r="AC16" i="10"/>
  <c r="Y16" i="10"/>
  <c r="W16" i="10"/>
  <c r="U16" i="10"/>
  <c r="Q16" i="10"/>
  <c r="O16" i="10"/>
  <c r="M16" i="10"/>
  <c r="AO15" i="10"/>
  <c r="AM15" i="10"/>
  <c r="AK15" i="10"/>
  <c r="AG15" i="10"/>
  <c r="AE15" i="10"/>
  <c r="AC15" i="10"/>
  <c r="Y15" i="10"/>
  <c r="W15" i="10"/>
  <c r="U15" i="10"/>
  <c r="Q15" i="10"/>
  <c r="O15" i="10"/>
  <c r="M15" i="10"/>
  <c r="K13" i="10"/>
  <c r="I13" i="10"/>
  <c r="K10" i="10"/>
  <c r="I10" i="10"/>
  <c r="AP18" i="8"/>
  <c r="AP20" i="8" s="1"/>
  <c r="AK18" i="8"/>
  <c r="AK20" i="8" s="1"/>
  <c r="AH18" i="8"/>
  <c r="AH20" i="8" s="1"/>
  <c r="AC18" i="8"/>
  <c r="AC20" i="8" s="1"/>
  <c r="Z18" i="8"/>
  <c r="Z20" i="8" s="1"/>
  <c r="U18" i="8"/>
  <c r="U20" i="8" s="1"/>
  <c r="R18" i="8"/>
  <c r="R20" i="8" s="1"/>
  <c r="M18" i="8"/>
  <c r="M20" i="8" s="1"/>
  <c r="AP17" i="8"/>
  <c r="AP19" i="8" s="1"/>
  <c r="AK17" i="8"/>
  <c r="AK19" i="8" s="1"/>
  <c r="AH17" i="8"/>
  <c r="AH19" i="8" s="1"/>
  <c r="AC17" i="8"/>
  <c r="AC19" i="8" s="1"/>
  <c r="Z17" i="8"/>
  <c r="Z19" i="8" s="1"/>
  <c r="U17" i="8"/>
  <c r="U19" i="8" s="1"/>
  <c r="R17" i="8"/>
  <c r="R19" i="8" s="1"/>
  <c r="M17" i="8"/>
  <c r="M19" i="8" s="1"/>
  <c r="AO16" i="8"/>
  <c r="AM16" i="8"/>
  <c r="AK16" i="8"/>
  <c r="AG16" i="8"/>
  <c r="AE16" i="8"/>
  <c r="AC16" i="8"/>
  <c r="Y16" i="8"/>
  <c r="W16" i="8"/>
  <c r="U16" i="8"/>
  <c r="Q16" i="8"/>
  <c r="O16" i="8"/>
  <c r="M16" i="8"/>
  <c r="AO15" i="8"/>
  <c r="AM15" i="8"/>
  <c r="AK15" i="8"/>
  <c r="AG15" i="8"/>
  <c r="AE15" i="8"/>
  <c r="AC15" i="8"/>
  <c r="Y15" i="8"/>
  <c r="W15" i="8"/>
  <c r="U15" i="8"/>
  <c r="Q15" i="8"/>
  <c r="O15" i="8"/>
  <c r="M15" i="8"/>
  <c r="K13" i="8"/>
  <c r="I13" i="8"/>
  <c r="K10" i="8"/>
  <c r="I10" i="8"/>
  <c r="AP18" i="7"/>
  <c r="AP20" i="7" s="1"/>
  <c r="AK18" i="7"/>
  <c r="AK20" i="7" s="1"/>
  <c r="AH18" i="7"/>
  <c r="AH20" i="7" s="1"/>
  <c r="AC18" i="7"/>
  <c r="AC20" i="7" s="1"/>
  <c r="Z18" i="7"/>
  <c r="Z20" i="7" s="1"/>
  <c r="U18" i="7"/>
  <c r="U20" i="7" s="1"/>
  <c r="R18" i="7"/>
  <c r="R20" i="7" s="1"/>
  <c r="M18" i="7"/>
  <c r="M20" i="7" s="1"/>
  <c r="AP17" i="7"/>
  <c r="AP19" i="7" s="1"/>
  <c r="AK17" i="7"/>
  <c r="AK19" i="7" s="1"/>
  <c r="AH17" i="7"/>
  <c r="AH19" i="7" s="1"/>
  <c r="AC17" i="7"/>
  <c r="AC19" i="7" s="1"/>
  <c r="Z17" i="7"/>
  <c r="Z19" i="7" s="1"/>
  <c r="U17" i="7"/>
  <c r="U19" i="7" s="1"/>
  <c r="R17" i="7"/>
  <c r="R19" i="7" s="1"/>
  <c r="M17" i="7"/>
  <c r="M19" i="7" s="1"/>
  <c r="AO16" i="7"/>
  <c r="AM16" i="7"/>
  <c r="AK16" i="7"/>
  <c r="AG16" i="7"/>
  <c r="AE16" i="7"/>
  <c r="AC16" i="7"/>
  <c r="Y16" i="7"/>
  <c r="W16" i="7"/>
  <c r="U16" i="7"/>
  <c r="Q16" i="7"/>
  <c r="O16" i="7"/>
  <c r="M16" i="7"/>
  <c r="AO15" i="7"/>
  <c r="AM15" i="7"/>
  <c r="AK15" i="7"/>
  <c r="AG15" i="7"/>
  <c r="AE15" i="7"/>
  <c r="AC15" i="7"/>
  <c r="Y15" i="7"/>
  <c r="W15" i="7"/>
  <c r="U15" i="7"/>
  <c r="Q15" i="7"/>
  <c r="O15" i="7"/>
  <c r="M15" i="7"/>
  <c r="K13" i="7"/>
  <c r="I13" i="7"/>
  <c r="K10" i="7"/>
  <c r="I10" i="7"/>
  <c r="AP18" i="6"/>
  <c r="AP20" i="6" s="1"/>
  <c r="AK18" i="6"/>
  <c r="AK20" i="6" s="1"/>
  <c r="AH18" i="6"/>
  <c r="AH20" i="6" s="1"/>
  <c r="AC18" i="6"/>
  <c r="AC20" i="6" s="1"/>
  <c r="Z18" i="6"/>
  <c r="Z20" i="6" s="1"/>
  <c r="U18" i="6"/>
  <c r="U20" i="6" s="1"/>
  <c r="R18" i="6"/>
  <c r="R20" i="6" s="1"/>
  <c r="M18" i="6"/>
  <c r="M20" i="6" s="1"/>
  <c r="AP17" i="6"/>
  <c r="AP19" i="6" s="1"/>
  <c r="AK17" i="6"/>
  <c r="AK19" i="6" s="1"/>
  <c r="AH17" i="6"/>
  <c r="AH19" i="6" s="1"/>
  <c r="AC17" i="6"/>
  <c r="AC19" i="6" s="1"/>
  <c r="Z17" i="6"/>
  <c r="Z19" i="6" s="1"/>
  <c r="U17" i="6"/>
  <c r="U19" i="6" s="1"/>
  <c r="R17" i="6"/>
  <c r="R19" i="6" s="1"/>
  <c r="M17" i="6"/>
  <c r="M19" i="6" s="1"/>
  <c r="AO16" i="6"/>
  <c r="AM16" i="6"/>
  <c r="AK16" i="6"/>
  <c r="AG16" i="6"/>
  <c r="AE16" i="6"/>
  <c r="AC16" i="6"/>
  <c r="Y16" i="6"/>
  <c r="W16" i="6"/>
  <c r="U16" i="6"/>
  <c r="Q16" i="6"/>
  <c r="O16" i="6"/>
  <c r="M16" i="6"/>
  <c r="AO15" i="6"/>
  <c r="AM15" i="6"/>
  <c r="AK15" i="6"/>
  <c r="AG15" i="6"/>
  <c r="AE15" i="6"/>
  <c r="AC15" i="6"/>
  <c r="Y15" i="6"/>
  <c r="W15" i="6"/>
  <c r="U15" i="6"/>
  <c r="Q15" i="6"/>
  <c r="O15" i="6"/>
  <c r="M15" i="6"/>
  <c r="K13" i="6"/>
  <c r="I13" i="6"/>
  <c r="K10" i="6"/>
  <c r="I10" i="6"/>
  <c r="M16" i="4"/>
  <c r="Z21" i="10" l="1"/>
  <c r="AH21" i="10"/>
  <c r="AH21" i="6"/>
  <c r="M21" i="6"/>
  <c r="AK21" i="10"/>
  <c r="AC21" i="10"/>
  <c r="U21" i="10"/>
  <c r="AK21" i="8"/>
  <c r="AC21" i="8"/>
  <c r="U21" i="7"/>
  <c r="M21" i="7"/>
  <c r="AK21" i="6"/>
  <c r="U21" i="6"/>
  <c r="AP21" i="10"/>
  <c r="M21" i="10"/>
  <c r="R21" i="10"/>
  <c r="Z21" i="8"/>
  <c r="M21" i="8"/>
  <c r="AH21" i="7"/>
  <c r="AC21" i="6"/>
  <c r="AP21" i="8"/>
  <c r="AH21" i="8"/>
  <c r="R21" i="8"/>
  <c r="U21" i="8"/>
  <c r="AP21" i="7"/>
  <c r="AK21" i="7"/>
  <c r="AC21" i="7"/>
  <c r="R21" i="7"/>
  <c r="Z21" i="7"/>
  <c r="AP21" i="6"/>
  <c r="Z21" i="6"/>
  <c r="R21" i="6"/>
  <c r="I10" i="4"/>
  <c r="K10" i="4"/>
  <c r="I13" i="4"/>
  <c r="K13" i="4"/>
  <c r="U15" i="4"/>
  <c r="AC15" i="4"/>
  <c r="AK15" i="4"/>
  <c r="O16" i="4"/>
  <c r="Q16" i="4"/>
  <c r="U16" i="4"/>
  <c r="W16" i="4"/>
  <c r="Y16" i="4"/>
  <c r="AC16" i="4"/>
  <c r="AE16" i="4"/>
  <c r="AG16" i="4"/>
  <c r="AK16" i="4"/>
  <c r="AM16" i="4"/>
  <c r="AO16" i="4"/>
  <c r="M17" i="4"/>
  <c r="M19" i="4" s="1"/>
  <c r="R17" i="4"/>
  <c r="R19" i="4" s="1"/>
  <c r="U17" i="4"/>
  <c r="U19" i="4" s="1"/>
  <c r="Z17" i="4"/>
  <c r="Z19" i="4" s="1"/>
  <c r="AC17" i="4"/>
  <c r="AC19" i="4" s="1"/>
  <c r="AH17" i="4"/>
  <c r="AH19" i="4" s="1"/>
  <c r="AK17" i="4"/>
  <c r="AK19" i="4" s="1"/>
  <c r="AP17" i="4"/>
  <c r="AP19" i="4" s="1"/>
  <c r="M18" i="4"/>
  <c r="M20" i="4" s="1"/>
  <c r="R18" i="4"/>
  <c r="R20" i="4" s="1"/>
  <c r="U18" i="4"/>
  <c r="U20" i="4" s="1"/>
  <c r="Z18" i="4"/>
  <c r="Z20" i="4" s="1"/>
  <c r="AC18" i="4"/>
  <c r="AC20" i="4" s="1"/>
  <c r="AH18" i="4"/>
  <c r="AH20" i="4" s="1"/>
  <c r="AK18" i="4"/>
  <c r="AK20" i="4" s="1"/>
  <c r="AP18" i="4"/>
  <c r="AP20" i="4" s="1"/>
  <c r="AH21" i="4" l="1"/>
  <c r="Z21" i="4"/>
  <c r="R21" i="4"/>
  <c r="M21" i="4"/>
  <c r="AP21" i="4"/>
  <c r="AK21" i="4"/>
  <c r="AC21" i="4"/>
  <c r="U21" i="4"/>
  <c r="AM15" i="4"/>
  <c r="AE15" i="4"/>
  <c r="W15" i="4"/>
  <c r="O15" i="4"/>
  <c r="AO15" i="4"/>
  <c r="AG15" i="4"/>
  <c r="Y15" i="4"/>
  <c r="Q15" i="4"/>
</calcChain>
</file>

<file path=xl/sharedStrings.xml><?xml version="1.0" encoding="utf-8"?>
<sst xmlns="http://schemas.openxmlformats.org/spreadsheetml/2006/main" count="1010" uniqueCount="85">
  <si>
    <t>Контрольные замеры по ПС 110/6 кВ Генераторная</t>
  </si>
  <si>
    <t>Трансформаторы</t>
  </si>
  <si>
    <t>ДН</t>
  </si>
  <si>
    <t>Sном</t>
  </si>
  <si>
    <t>dPхх</t>
  </si>
  <si>
    <t>dQхх</t>
  </si>
  <si>
    <t>Класс U</t>
  </si>
  <si>
    <t>СШ(С)</t>
  </si>
  <si>
    <t>dPкз</t>
  </si>
  <si>
    <t>Uк</t>
  </si>
  <si>
    <t>I</t>
  </si>
  <si>
    <t>P</t>
  </si>
  <si>
    <t>Q</t>
  </si>
  <si>
    <t>CosФ</t>
  </si>
  <si>
    <t>№1</t>
  </si>
  <si>
    <t>&lt;нет&gt;</t>
  </si>
  <si>
    <t>1С</t>
  </si>
  <si>
    <t>Положение РПН (ПБВ) / ВДТ:</t>
  </si>
  <si>
    <t>№2</t>
  </si>
  <si>
    <t>2С</t>
  </si>
  <si>
    <t>Итого:</t>
  </si>
  <si>
    <t>110 кВ</t>
  </si>
  <si>
    <t>6 кВ</t>
  </si>
  <si>
    <t>Переменные потери, МВА</t>
  </si>
  <si>
    <t>dPпер + djQпер</t>
  </si>
  <si>
    <t>+ j</t>
  </si>
  <si>
    <t>Нагрузка, приведенная к шинам 110 кВ, с учетом потерь, МВА</t>
  </si>
  <si>
    <t>Sрасч</t>
  </si>
  <si>
    <t>Сумма</t>
  </si>
  <si>
    <t>Шины (секции)</t>
  </si>
  <si>
    <t>Подключение</t>
  </si>
  <si>
    <t>U</t>
  </si>
  <si>
    <t>Т№1 - НН</t>
  </si>
  <si>
    <t>Т№2 - НН</t>
  </si>
  <si>
    <t>Присоединения</t>
  </si>
  <si>
    <t>Уст.АЧР1</t>
  </si>
  <si>
    <t>Уст.АЧР2</t>
  </si>
  <si>
    <t>Уст.ЧАПВ</t>
  </si>
  <si>
    <t>Уст.СОАЧР</t>
  </si>
  <si>
    <t>Гц</t>
  </si>
  <si>
    <t>сек</t>
  </si>
  <si>
    <t>1С 6 кВ</t>
  </si>
  <si>
    <t>В 6 кВ Т№1 1С</t>
  </si>
  <si>
    <t>Кислородная ф.1 (яч.2А)</t>
  </si>
  <si>
    <t>Город (яч.2)</t>
  </si>
  <si>
    <t>Хлебозавод (яч.4)</t>
  </si>
  <si>
    <t>ЗРМО ф.18 (яч.6)</t>
  </si>
  <si>
    <t>Бойлерная ф.2 (яч.8)</t>
  </si>
  <si>
    <t>ТП-34А ф.6 (яч.12)</t>
  </si>
  <si>
    <t>ЛС№3 ГРУ-ТЭЦ ф.25 (яч.16)</t>
  </si>
  <si>
    <t>Северный поселок (яч.20)</t>
  </si>
  <si>
    <t>Мазуля 1,2 (яч.15)</t>
  </si>
  <si>
    <t>ЦРП-70 ф.25 (яч.17)</t>
  </si>
  <si>
    <t>Небаланс по шине 1С 6 кВ</t>
  </si>
  <si>
    <t>2С 6 кВ</t>
  </si>
  <si>
    <t>В 6 кВ Т№2 2С</t>
  </si>
  <si>
    <t>ЦРП-70 ф.20 (яч.22)</t>
  </si>
  <si>
    <t>ЛС№4 ГРУ-ТЭЦ ф.58 (яч.26)</t>
  </si>
  <si>
    <t>Кислородная ф.17 (яч.28)</t>
  </si>
  <si>
    <t>ЗРМО ф.8 (яч.30)</t>
  </si>
  <si>
    <t>Водогрейная ф.11 (яч.32)</t>
  </si>
  <si>
    <t>КТПН-65 (яч.40)</t>
  </si>
  <si>
    <t>ТП-34А ф.5 (яч.37)</t>
  </si>
  <si>
    <t>Небаланс по шине 2С 6 кВ</t>
  </si>
  <si>
    <t>Небаланс по шинам 6 кВ</t>
  </si>
  <si>
    <t>Замер провёл:</t>
  </si>
  <si>
    <t>Линия связи №3</t>
  </si>
  <si>
    <t>Линия связи №4</t>
  </si>
  <si>
    <t>ТП-17ф.2 (яч. 10)</t>
  </si>
  <si>
    <t>резерв (яч.14)</t>
  </si>
  <si>
    <t>резерв (яч.36)</t>
  </si>
  <si>
    <t>Компрес №2 ф.14,ф.16 (яч.38)</t>
  </si>
  <si>
    <t>ТП-17 ф.10 (яч.27)</t>
  </si>
  <si>
    <t>ГПП-4 ф.5 Т2 РП6кВ (яч.13)</t>
  </si>
  <si>
    <t>АО "Синарская ТЭЦ"</t>
  </si>
  <si>
    <t>резерв (яч.39)</t>
  </si>
  <si>
    <t>откл</t>
  </si>
  <si>
    <t>-</t>
  </si>
  <si>
    <t>Устьянцев</t>
  </si>
  <si>
    <t xml:space="preserve">Главный энергетик - начальник отдела                                                                                     В.А. Шипилов              </t>
  </si>
  <si>
    <t>,</t>
  </si>
  <si>
    <t>Дата: 20.12.2023г.</t>
  </si>
  <si>
    <t>Теплякова</t>
  </si>
  <si>
    <t>Кручкова</t>
  </si>
  <si>
    <t>Бахтерев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</si>
</sst>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490">
    <xf numFmtId="0" fontId="0" fillId="0" borderId="0" xfId="0"/>
    <xf numFmtId="0" fontId="1" fillId="0" borderId="0" xfId="0" applyFont="1"/>
    <xf numFmtId="0" fontId="1" fillId="0" borderId="0" xfId="0" applyFont="1"/>
    <xf numFmtId="164" fontId="1" fillId="0" borderId="18" xfId="0" applyNumberFormat="1" applyFont="1" applyBorder="1"/>
    <xf numFmtId="0" fontId="2" fillId="0" borderId="52" xfId="0" applyFont="1" applyBorder="1" applyAlignment="1">
      <alignment horizontal="center" vertical="center"/>
    </xf>
    <xf numFmtId="0" fontId="1" fillId="0" borderId="33" xfId="0" applyFont="1" applyBorder="1"/>
    <xf numFmtId="0" fontId="1" fillId="0" borderId="0" xfId="0" applyFont="1"/>
    <xf numFmtId="0" fontId="2" fillId="0" borderId="6" xfId="0" applyFont="1" applyBorder="1" applyAlignment="1">
      <alignment horizontal="center" vertical="center"/>
    </xf>
    <xf numFmtId="0" fontId="1" fillId="0" borderId="22" xfId="0" applyFont="1" applyBorder="1"/>
    <xf numFmtId="164" fontId="1" fillId="0" borderId="17" xfId="0" applyNumberFormat="1" applyFont="1" applyBorder="1"/>
    <xf numFmtId="0" fontId="2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" fillId="0" borderId="0" xfId="0" applyFont="1" applyBorder="1"/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" fillId="0" borderId="68" xfId="0" applyFont="1" applyBorder="1"/>
    <xf numFmtId="0" fontId="1" fillId="0" borderId="65" xfId="0" applyFont="1" applyBorder="1"/>
    <xf numFmtId="0" fontId="1" fillId="0" borderId="69" xfId="0" applyFont="1" applyBorder="1"/>
    <xf numFmtId="0" fontId="2" fillId="0" borderId="7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2" xfId="0" applyFont="1" applyBorder="1"/>
    <xf numFmtId="0" fontId="2" fillId="0" borderId="5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2" xfId="0" applyFont="1" applyBorder="1"/>
    <xf numFmtId="164" fontId="1" fillId="0" borderId="17" xfId="0" applyNumberFormat="1" applyFont="1" applyBorder="1"/>
    <xf numFmtId="0" fontId="2" fillId="0" borderId="27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1" fillId="0" borderId="68" xfId="0" applyFont="1" applyFill="1" applyBorder="1"/>
    <xf numFmtId="0" fontId="1" fillId="0" borderId="65" xfId="0" applyFont="1" applyFill="1" applyBorder="1"/>
    <xf numFmtId="0" fontId="1" fillId="0" borderId="0" xfId="0" applyFont="1" applyFill="1" applyBorder="1"/>
    <xf numFmtId="0" fontId="1" fillId="0" borderId="69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64" fontId="1" fillId="0" borderId="17" xfId="0" applyNumberFormat="1" applyFont="1" applyFill="1" applyBorder="1"/>
    <xf numFmtId="164" fontId="1" fillId="0" borderId="18" xfId="0" applyNumberFormat="1" applyFont="1" applyFill="1" applyBorder="1"/>
    <xf numFmtId="0" fontId="2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2" xfId="0" applyFont="1" applyFill="1" applyBorder="1"/>
    <xf numFmtId="0" fontId="1" fillId="0" borderId="33" xfId="0" applyFont="1" applyFill="1" applyBorder="1"/>
    <xf numFmtId="0" fontId="1" fillId="0" borderId="0" xfId="0" applyFont="1" applyFill="1"/>
    <xf numFmtId="2" fontId="1" fillId="0" borderId="10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0" fillId="0" borderId="9" xfId="0" applyNumberFormat="1" applyFont="1" applyFill="1" applyBorder="1" applyAlignment="1">
      <alignment horizontal="center" vertical="center"/>
    </xf>
    <xf numFmtId="2" fontId="10" fillId="0" borderId="10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1" fillId="0" borderId="8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" fillId="0" borderId="49" xfId="0" applyNumberFormat="1" applyFon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2" fontId="11" fillId="0" borderId="49" xfId="0" applyNumberFormat="1" applyFont="1" applyFill="1" applyBorder="1" applyAlignment="1">
      <alignment horizontal="center"/>
    </xf>
    <xf numFmtId="2" fontId="15" fillId="0" borderId="21" xfId="0" applyNumberFormat="1" applyFont="1" applyFill="1" applyBorder="1" applyAlignment="1">
      <alignment horizontal="center"/>
    </xf>
    <xf numFmtId="2" fontId="9" fillId="0" borderId="22" xfId="0" applyNumberFormat="1" applyFont="1" applyFill="1" applyBorder="1"/>
    <xf numFmtId="2" fontId="9" fillId="0" borderId="33" xfId="0" applyNumberFormat="1" applyFont="1" applyFill="1" applyBorder="1"/>
    <xf numFmtId="2" fontId="9" fillId="0" borderId="51" xfId="0" applyNumberFormat="1" applyFont="1" applyFill="1" applyBorder="1"/>
    <xf numFmtId="0" fontId="2" fillId="0" borderId="44" xfId="0" applyFont="1" applyFill="1" applyBorder="1"/>
    <xf numFmtId="0" fontId="2" fillId="0" borderId="22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2" fontId="11" fillId="0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58" xfId="0" applyFont="1" applyBorder="1" applyAlignment="1">
      <alignment horizontal="center" vertical="top"/>
    </xf>
    <xf numFmtId="0" fontId="1" fillId="0" borderId="8" xfId="0" applyFont="1" applyBorder="1"/>
    <xf numFmtId="0" fontId="1" fillId="0" borderId="5" xfId="0" applyFont="1" applyBorder="1"/>
    <xf numFmtId="0" fontId="1" fillId="0" borderId="6" xfId="0" applyFont="1" applyBorder="1"/>
    <xf numFmtId="20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0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44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45" xfId="0" applyFont="1" applyFill="1" applyBorder="1"/>
    <xf numFmtId="0" fontId="1" fillId="0" borderId="24" xfId="0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164" fontId="1" fillId="0" borderId="17" xfId="0" applyNumberFormat="1" applyFont="1" applyFill="1" applyBorder="1"/>
    <xf numFmtId="164" fontId="1" fillId="0" borderId="32" xfId="0" applyNumberFormat="1" applyFont="1" applyFill="1" applyBorder="1"/>
    <xf numFmtId="0" fontId="1" fillId="0" borderId="30" xfId="0" applyFont="1" applyFill="1" applyBorder="1" applyAlignment="1">
      <alignment horizontal="right"/>
    </xf>
    <xf numFmtId="0" fontId="1" fillId="0" borderId="25" xfId="0" applyFont="1" applyFill="1" applyBorder="1" applyAlignment="1">
      <alignment horizontal="right"/>
    </xf>
    <xf numFmtId="0" fontId="1" fillId="0" borderId="34" xfId="0" applyFont="1" applyFill="1" applyBorder="1" applyAlignment="1">
      <alignment horizontal="right"/>
    </xf>
    <xf numFmtId="0" fontId="1" fillId="0" borderId="2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left"/>
    </xf>
    <xf numFmtId="0" fontId="1" fillId="0" borderId="34" xfId="0" applyFont="1" applyFill="1" applyBorder="1" applyAlignment="1">
      <alignment horizontal="left"/>
    </xf>
    <xf numFmtId="0" fontId="1" fillId="0" borderId="38" xfId="0" applyFont="1" applyFill="1" applyBorder="1" applyAlignment="1">
      <alignment horizontal="right"/>
    </xf>
    <xf numFmtId="2" fontId="1" fillId="0" borderId="29" xfId="0" applyNumberFormat="1" applyFont="1" applyFill="1" applyBorder="1"/>
    <xf numFmtId="2" fontId="1" fillId="0" borderId="22" xfId="0" applyNumberFormat="1" applyFont="1" applyFill="1" applyBorder="1"/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65" fontId="1" fillId="0" borderId="28" xfId="0" applyNumberFormat="1" applyFont="1" applyFill="1" applyBorder="1"/>
    <xf numFmtId="165" fontId="1" fillId="0" borderId="17" xfId="0" applyNumberFormat="1" applyFont="1" applyFill="1" applyBorder="1"/>
    <xf numFmtId="2" fontId="9" fillId="0" borderId="17" xfId="0" applyNumberFormat="1" applyFont="1" applyFill="1" applyBorder="1"/>
    <xf numFmtId="0" fontId="2" fillId="0" borderId="29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64" fontId="5" fillId="0" borderId="22" xfId="0" applyNumberFormat="1" applyFont="1" applyFill="1" applyBorder="1"/>
    <xf numFmtId="164" fontId="5" fillId="0" borderId="33" xfId="0" applyNumberFormat="1" applyFont="1" applyFill="1" applyBorder="1"/>
    <xf numFmtId="2" fontId="1" fillId="0" borderId="21" xfId="0" applyNumberFormat="1" applyFont="1" applyFill="1" applyBorder="1"/>
    <xf numFmtId="165" fontId="1" fillId="0" borderId="16" xfId="0" applyNumberFormat="1" applyFont="1" applyFill="1" applyBorder="1"/>
    <xf numFmtId="0" fontId="1" fillId="0" borderId="41" xfId="0" applyFont="1" applyFill="1" applyBorder="1" applyAlignment="1">
      <alignment horizontal="left"/>
    </xf>
    <xf numFmtId="164" fontId="9" fillId="0" borderId="17" xfId="0" applyNumberFormat="1" applyFont="1" applyFill="1" applyBorder="1"/>
    <xf numFmtId="164" fontId="9" fillId="0" borderId="50" xfId="0" applyNumberFormat="1" applyFont="1" applyFill="1" applyBorder="1"/>
    <xf numFmtId="164" fontId="9" fillId="0" borderId="32" xfId="0" applyNumberFormat="1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165" fontId="6" fillId="0" borderId="16" xfId="0" applyNumberFormat="1" applyFont="1" applyFill="1" applyBorder="1"/>
    <xf numFmtId="0" fontId="6" fillId="0" borderId="17" xfId="0" applyFont="1" applyFill="1" applyBorder="1"/>
    <xf numFmtId="2" fontId="6" fillId="0" borderId="17" xfId="0" applyNumberFormat="1" applyFont="1" applyFill="1" applyBorder="1"/>
    <xf numFmtId="0" fontId="6" fillId="0" borderId="50" xfId="0" applyFont="1" applyFill="1" applyBorder="1"/>
    <xf numFmtId="0" fontId="1" fillId="0" borderId="31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165" fontId="6" fillId="0" borderId="26" xfId="0" applyNumberFormat="1" applyFont="1" applyFill="1" applyBorder="1"/>
    <xf numFmtId="0" fontId="6" fillId="0" borderId="27" xfId="0" applyFont="1" applyFill="1" applyBorder="1"/>
    <xf numFmtId="2" fontId="6" fillId="0" borderId="27" xfId="0" applyNumberFormat="1" applyFont="1" applyFill="1" applyBorder="1"/>
    <xf numFmtId="0" fontId="6" fillId="0" borderId="35" xfId="0" applyFont="1" applyFill="1" applyBorder="1"/>
    <xf numFmtId="165" fontId="6" fillId="0" borderId="31" xfId="0" applyNumberFormat="1" applyFont="1" applyFill="1" applyBorder="1"/>
    <xf numFmtId="0" fontId="6" fillId="0" borderId="32" xfId="0" applyFont="1" applyFill="1" applyBorder="1"/>
    <xf numFmtId="165" fontId="6" fillId="0" borderId="28" xfId="0" applyNumberFormat="1" applyFont="1" applyFill="1" applyBorder="1"/>
    <xf numFmtId="164" fontId="6" fillId="0" borderId="20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right" indent="2"/>
    </xf>
    <xf numFmtId="164" fontId="6" fillId="0" borderId="40" xfId="0" applyNumberFormat="1" applyFont="1" applyFill="1" applyBorder="1" applyAlignment="1">
      <alignment horizontal="right" indent="2"/>
    </xf>
    <xf numFmtId="0" fontId="6" fillId="0" borderId="52" xfId="0" applyFont="1" applyFill="1" applyBorder="1"/>
    <xf numFmtId="164" fontId="6" fillId="0" borderId="46" xfId="0" applyNumberFormat="1" applyFont="1" applyFill="1" applyBorder="1" applyAlignment="1">
      <alignment horizontal="right" indent="2"/>
    </xf>
    <xf numFmtId="164" fontId="6" fillId="0" borderId="48" xfId="0" applyNumberFormat="1" applyFont="1" applyFill="1" applyBorder="1"/>
    <xf numFmtId="164" fontId="6" fillId="0" borderId="20" xfId="0" applyNumberFormat="1" applyFont="1" applyFill="1" applyBorder="1"/>
    <xf numFmtId="0" fontId="1" fillId="0" borderId="3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2" fontId="7" fillId="0" borderId="20" xfId="0" applyNumberFormat="1" applyFont="1" applyFill="1" applyBorder="1"/>
    <xf numFmtId="2" fontId="7" fillId="0" borderId="20" xfId="0" applyNumberFormat="1" applyFont="1" applyFill="1" applyBorder="1" applyAlignment="1">
      <alignment horizontal="center"/>
    </xf>
    <xf numFmtId="2" fontId="7" fillId="0" borderId="20" xfId="0" applyNumberFormat="1" applyFont="1" applyFill="1" applyBorder="1" applyAlignment="1">
      <alignment horizontal="right" indent="2"/>
    </xf>
    <xf numFmtId="2" fontId="7" fillId="0" borderId="46" xfId="0" applyNumberFormat="1" applyFont="1" applyFill="1" applyBorder="1" applyAlignment="1">
      <alignment horizontal="right" indent="2"/>
    </xf>
    <xf numFmtId="2" fontId="7" fillId="0" borderId="48" xfId="0" applyNumberFormat="1" applyFont="1" applyFill="1" applyBorder="1"/>
    <xf numFmtId="164" fontId="6" fillId="0" borderId="25" xfId="0" applyNumberFormat="1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164" fontId="6" fillId="0" borderId="25" xfId="0" applyNumberFormat="1" applyFont="1" applyFill="1" applyBorder="1"/>
    <xf numFmtId="164" fontId="6" fillId="0" borderId="25" xfId="0" applyNumberFormat="1" applyFont="1" applyFill="1" applyBorder="1" applyAlignment="1">
      <alignment horizontal="right" indent="2"/>
    </xf>
    <xf numFmtId="164" fontId="6" fillId="0" borderId="34" xfId="0" applyNumberFormat="1" applyFont="1" applyFill="1" applyBorder="1" applyAlignment="1">
      <alignment horizontal="right" indent="2"/>
    </xf>
    <xf numFmtId="164" fontId="6" fillId="0" borderId="30" xfId="0" applyNumberFormat="1" applyFont="1" applyFill="1" applyBorder="1"/>
    <xf numFmtId="2" fontId="7" fillId="0" borderId="40" xfId="0" applyNumberFormat="1" applyFont="1" applyFill="1" applyBorder="1" applyAlignment="1">
      <alignment horizontal="right" indent="2"/>
    </xf>
    <xf numFmtId="164" fontId="6" fillId="0" borderId="41" xfId="0" applyNumberFormat="1" applyFont="1" applyFill="1" applyBorder="1" applyAlignment="1">
      <alignment horizontal="right" indent="2"/>
    </xf>
    <xf numFmtId="2" fontId="7" fillId="0" borderId="36" xfId="0" applyNumberFormat="1" applyFont="1" applyFill="1" applyBorder="1" applyAlignment="1">
      <alignment horizontal="right" indent="2"/>
    </xf>
    <xf numFmtId="2" fontId="7" fillId="0" borderId="47" xfId="0" applyNumberFormat="1" applyFont="1" applyFill="1" applyBorder="1" applyAlignment="1">
      <alignment horizontal="right" indent="2"/>
    </xf>
    <xf numFmtId="2" fontId="7" fillId="0" borderId="49" xfId="0" applyNumberFormat="1" applyFont="1" applyFill="1" applyBorder="1"/>
    <xf numFmtId="2" fontId="7" fillId="0" borderId="36" xfId="0" applyNumberFormat="1" applyFont="1" applyFill="1" applyBorder="1"/>
    <xf numFmtId="2" fontId="7" fillId="0" borderId="36" xfId="0" applyNumberFormat="1" applyFont="1" applyFill="1" applyBorder="1" applyAlignment="1">
      <alignment horizontal="center"/>
    </xf>
    <xf numFmtId="2" fontId="7" fillId="0" borderId="42" xfId="0" applyNumberFormat="1" applyFont="1" applyFill="1" applyBorder="1" applyAlignment="1">
      <alignment horizontal="right" indent="2"/>
    </xf>
    <xf numFmtId="0" fontId="2" fillId="0" borderId="38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2" fontId="8" fillId="0" borderId="25" xfId="0" applyNumberFormat="1" applyFont="1" applyFill="1" applyBorder="1"/>
    <xf numFmtId="2" fontId="8" fillId="0" borderId="25" xfId="0" applyNumberFormat="1" applyFont="1" applyFill="1" applyBorder="1" applyAlignment="1">
      <alignment horizontal="center"/>
    </xf>
    <xf numFmtId="2" fontId="8" fillId="0" borderId="25" xfId="0" applyNumberFormat="1" applyFont="1" applyFill="1" applyBorder="1" applyAlignment="1">
      <alignment horizontal="right" indent="2"/>
    </xf>
    <xf numFmtId="2" fontId="8" fillId="0" borderId="34" xfId="0" applyNumberFormat="1" applyFont="1" applyFill="1" applyBorder="1" applyAlignment="1">
      <alignment horizontal="right" indent="2"/>
    </xf>
    <xf numFmtId="2" fontId="8" fillId="0" borderId="30" xfId="0" applyNumberFormat="1" applyFont="1" applyFill="1" applyBorder="1"/>
    <xf numFmtId="0" fontId="1" fillId="0" borderId="39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2" fontId="1" fillId="0" borderId="37" xfId="0" applyNumberFormat="1" applyFont="1" applyFill="1" applyBorder="1" applyAlignment="1">
      <alignment horizontal="right" indent="8"/>
    </xf>
    <xf numFmtId="2" fontId="1" fillId="0" borderId="20" xfId="0" applyNumberFormat="1" applyFont="1" applyFill="1" applyBorder="1" applyAlignment="1">
      <alignment horizontal="right" indent="8"/>
    </xf>
    <xf numFmtId="2" fontId="1" fillId="0" borderId="40" xfId="0" applyNumberFormat="1" applyFont="1" applyFill="1" applyBorder="1" applyAlignment="1">
      <alignment horizontal="right" indent="8"/>
    </xf>
    <xf numFmtId="2" fontId="8" fillId="0" borderId="41" xfId="0" applyNumberFormat="1" applyFont="1" applyFill="1" applyBorder="1" applyAlignment="1">
      <alignment horizontal="right" indent="2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right" indent="8"/>
    </xf>
    <xf numFmtId="2" fontId="1" fillId="0" borderId="25" xfId="0" applyNumberFormat="1" applyFont="1" applyFill="1" applyBorder="1" applyAlignment="1">
      <alignment horizontal="right" indent="8"/>
    </xf>
    <xf numFmtId="2" fontId="1" fillId="0" borderId="41" xfId="0" applyNumberFormat="1" applyFont="1" applyFill="1" applyBorder="1" applyAlignment="1">
      <alignment horizontal="right" indent="8"/>
    </xf>
    <xf numFmtId="0" fontId="2" fillId="0" borderId="4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2" fontId="5" fillId="0" borderId="22" xfId="0" applyNumberFormat="1" applyFont="1" applyFill="1" applyBorder="1"/>
    <xf numFmtId="2" fontId="5" fillId="0" borderId="33" xfId="0" applyNumberFormat="1" applyFont="1" applyFill="1" applyBorder="1"/>
    <xf numFmtId="2" fontId="5" fillId="0" borderId="29" xfId="0" applyNumberFormat="1" applyFont="1" applyFill="1" applyBorder="1"/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59" xfId="0" applyFont="1" applyFill="1" applyBorder="1"/>
    <xf numFmtId="165" fontId="1" fillId="0" borderId="62" xfId="0" applyNumberFormat="1" applyFont="1" applyFill="1" applyBorder="1"/>
    <xf numFmtId="165" fontId="1" fillId="0" borderId="2" xfId="0" applyNumberFormat="1" applyFont="1" applyFill="1" applyBorder="1"/>
    <xf numFmtId="2" fontId="1" fillId="0" borderId="2" xfId="0" applyNumberFormat="1" applyFont="1" applyFill="1" applyBorder="1"/>
    <xf numFmtId="2" fontId="1" fillId="0" borderId="59" xfId="0" applyNumberFormat="1" applyFont="1" applyFill="1" applyBorder="1"/>
    <xf numFmtId="2" fontId="1" fillId="0" borderId="3" xfId="0" applyNumberFormat="1" applyFont="1" applyFill="1" applyBorder="1"/>
    <xf numFmtId="2" fontId="5" fillId="0" borderId="51" xfId="0" applyNumberFormat="1" applyFont="1" applyFill="1" applyBorder="1"/>
    <xf numFmtId="2" fontId="1" fillId="0" borderId="29" xfId="0" applyNumberFormat="1" applyFont="1" applyFill="1" applyBorder="1" applyAlignment="1">
      <alignment horizontal="center"/>
    </xf>
    <xf numFmtId="2" fontId="1" fillId="0" borderId="22" xfId="0" applyNumberFormat="1" applyFont="1" applyFill="1" applyBorder="1" applyAlignment="1">
      <alignment horizontal="center"/>
    </xf>
    <xf numFmtId="0" fontId="2" fillId="0" borderId="49" xfId="0" applyFont="1" applyFill="1" applyBorder="1"/>
    <xf numFmtId="0" fontId="2" fillId="0" borderId="36" xfId="0" applyFont="1" applyFill="1" applyBorder="1"/>
    <xf numFmtId="0" fontId="2" fillId="0" borderId="21" xfId="0" applyFont="1" applyFill="1" applyBorder="1"/>
    <xf numFmtId="2" fontId="9" fillId="0" borderId="23" xfId="0" applyNumberFormat="1" applyFont="1" applyFill="1" applyBorder="1"/>
    <xf numFmtId="2" fontId="9" fillId="0" borderId="36" xfId="0" applyNumberFormat="1" applyFont="1" applyFill="1" applyBorder="1"/>
    <xf numFmtId="2" fontId="9" fillId="0" borderId="21" xfId="0" applyNumberFormat="1" applyFont="1" applyFill="1" applyBorder="1"/>
    <xf numFmtId="2" fontId="9" fillId="0" borderId="47" xfId="0" applyNumberFormat="1" applyFont="1" applyFill="1" applyBorder="1"/>
    <xf numFmtId="2" fontId="6" fillId="0" borderId="35" xfId="0" applyNumberFormat="1" applyFont="1" applyFill="1" applyBorder="1"/>
    <xf numFmtId="165" fontId="6" fillId="0" borderId="27" xfId="0" applyNumberFormat="1" applyFont="1" applyFill="1" applyBorder="1"/>
    <xf numFmtId="2" fontId="6" fillId="0" borderId="52" xfId="0" applyNumberFormat="1" applyFont="1" applyFill="1" applyBorder="1"/>
    <xf numFmtId="0" fontId="7" fillId="0" borderId="55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2" fontId="6" fillId="0" borderId="19" xfId="0" applyNumberFormat="1" applyFont="1" applyFill="1" applyBorder="1"/>
    <xf numFmtId="2" fontId="6" fillId="0" borderId="60" xfId="0" applyNumberFormat="1" applyFont="1" applyFill="1" applyBorder="1"/>
    <xf numFmtId="165" fontId="6" fillId="0" borderId="63" xfId="0" applyNumberFormat="1" applyFont="1" applyFill="1" applyBorder="1"/>
    <xf numFmtId="165" fontId="6" fillId="0" borderId="19" xfId="0" applyNumberFormat="1" applyFont="1" applyFill="1" applyBorder="1"/>
    <xf numFmtId="2" fontId="6" fillId="0" borderId="54" xfId="0" applyNumberFormat="1" applyFont="1" applyFill="1" applyBorder="1"/>
    <xf numFmtId="0" fontId="7" fillId="0" borderId="53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right" indent="1"/>
    </xf>
    <xf numFmtId="0" fontId="2" fillId="0" borderId="6" xfId="0" applyFont="1" applyFill="1" applyBorder="1" applyAlignment="1">
      <alignment horizontal="right" indent="1"/>
    </xf>
    <xf numFmtId="0" fontId="1" fillId="0" borderId="8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2" fontId="7" fillId="0" borderId="12" xfId="0" applyNumberFormat="1" applyFont="1" applyFill="1" applyBorder="1"/>
    <xf numFmtId="2" fontId="7" fillId="0" borderId="61" xfId="0" applyNumberFormat="1" applyFont="1" applyFill="1" applyBorder="1"/>
    <xf numFmtId="165" fontId="7" fillId="0" borderId="64" xfId="0" applyNumberFormat="1" applyFont="1" applyFill="1" applyBorder="1"/>
    <xf numFmtId="165" fontId="7" fillId="0" borderId="12" xfId="0" applyNumberFormat="1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61" xfId="0" applyFont="1" applyFill="1" applyBorder="1" applyAlignment="1">
      <alignment horizontal="center"/>
    </xf>
    <xf numFmtId="2" fontId="7" fillId="0" borderId="15" xfId="0" applyNumberFormat="1" applyFont="1" applyFill="1" applyBorder="1"/>
    <xf numFmtId="2" fontId="1" fillId="0" borderId="13" xfId="0" applyNumberFormat="1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7" fillId="0" borderId="12" xfId="0" applyNumberFormat="1" applyFont="1" applyBorder="1"/>
    <xf numFmtId="2" fontId="7" fillId="0" borderId="61" xfId="0" applyNumberFormat="1" applyFont="1" applyBorder="1"/>
    <xf numFmtId="165" fontId="7" fillId="0" borderId="64" xfId="0" applyNumberFormat="1" applyFont="1" applyBorder="1"/>
    <xf numFmtId="165" fontId="7" fillId="0" borderId="12" xfId="0" applyNumberFormat="1" applyFont="1" applyBorder="1"/>
    <xf numFmtId="2" fontId="7" fillId="0" borderId="15" xfId="0" applyNumberFormat="1" applyFont="1" applyBorder="1"/>
    <xf numFmtId="0" fontId="1" fillId="0" borderId="2" xfId="0" applyFont="1" applyBorder="1"/>
    <xf numFmtId="0" fontId="2" fillId="0" borderId="8" xfId="0" applyFont="1" applyBorder="1" applyAlignment="1">
      <alignment horizontal="right" indent="1"/>
    </xf>
    <xf numFmtId="0" fontId="2" fillId="0" borderId="5" xfId="0" applyFont="1" applyBorder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2" fillId="0" borderId="44" xfId="0" applyFont="1" applyBorder="1"/>
    <xf numFmtId="0" fontId="2" fillId="0" borderId="22" xfId="0" applyFont="1" applyBorder="1"/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right" indent="2"/>
    </xf>
    <xf numFmtId="2" fontId="8" fillId="0" borderId="34" xfId="0" applyNumberFormat="1" applyFont="1" applyBorder="1" applyAlignment="1">
      <alignment horizontal="right" indent="2"/>
    </xf>
    <xf numFmtId="2" fontId="8" fillId="0" borderId="30" xfId="0" applyNumberFormat="1" applyFont="1" applyBorder="1"/>
    <xf numFmtId="2" fontId="8" fillId="0" borderId="25" xfId="0" applyNumberFormat="1" applyFont="1" applyBorder="1"/>
    <xf numFmtId="2" fontId="8" fillId="0" borderId="25" xfId="0" applyNumberFormat="1" applyFont="1" applyBorder="1" applyAlignment="1">
      <alignment horizontal="center"/>
    </xf>
    <xf numFmtId="2" fontId="8" fillId="0" borderId="41" xfId="0" applyNumberFormat="1" applyFont="1" applyBorder="1" applyAlignment="1">
      <alignment horizontal="right" indent="2"/>
    </xf>
    <xf numFmtId="0" fontId="4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7" fillId="0" borderId="48" xfId="0" applyNumberFormat="1" applyFont="1" applyBorder="1"/>
    <xf numFmtId="2" fontId="7" fillId="0" borderId="20" xfId="0" applyNumberFormat="1" applyFont="1" applyBorder="1"/>
    <xf numFmtId="2" fontId="7" fillId="0" borderId="20" xfId="0" applyNumberFormat="1" applyFont="1" applyBorder="1" applyAlignment="1">
      <alignment horizontal="right" indent="2"/>
    </xf>
    <xf numFmtId="2" fontId="7" fillId="0" borderId="46" xfId="0" applyNumberFormat="1" applyFont="1" applyBorder="1" applyAlignment="1">
      <alignment horizontal="right" indent="2"/>
    </xf>
    <xf numFmtId="2" fontId="7" fillId="0" borderId="20" xfId="0" applyNumberFormat="1" applyFont="1" applyBorder="1" applyAlignment="1">
      <alignment horizontal="center"/>
    </xf>
    <xf numFmtId="2" fontId="7" fillId="0" borderId="40" xfId="0" applyNumberFormat="1" applyFont="1" applyBorder="1" applyAlignment="1">
      <alignment horizontal="right" indent="2"/>
    </xf>
    <xf numFmtId="0" fontId="1" fillId="0" borderId="39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2" fontId="7" fillId="0" borderId="36" xfId="0" applyNumberFormat="1" applyFont="1" applyBorder="1"/>
    <xf numFmtId="2" fontId="7" fillId="0" borderId="36" xfId="0" applyNumberFormat="1" applyFont="1" applyBorder="1" applyAlignment="1">
      <alignment horizontal="center"/>
    </xf>
    <xf numFmtId="2" fontId="7" fillId="0" borderId="36" xfId="0" applyNumberFormat="1" applyFont="1" applyBorder="1" applyAlignment="1">
      <alignment horizontal="right" indent="2"/>
    </xf>
    <xf numFmtId="2" fontId="7" fillId="0" borderId="47" xfId="0" applyNumberFormat="1" applyFont="1" applyBorder="1" applyAlignment="1">
      <alignment horizontal="right" indent="2"/>
    </xf>
    <xf numFmtId="2" fontId="7" fillId="0" borderId="49" xfId="0" applyNumberFormat="1" applyFont="1" applyBorder="1"/>
    <xf numFmtId="2" fontId="7" fillId="0" borderId="42" xfId="0" applyNumberFormat="1" applyFont="1" applyBorder="1" applyAlignment="1">
      <alignment horizontal="right" indent="2"/>
    </xf>
    <xf numFmtId="0" fontId="1" fillId="0" borderId="3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6" fillId="0" borderId="17" xfId="0" applyFont="1" applyBorder="1"/>
    <xf numFmtId="0" fontId="6" fillId="0" borderId="32" xfId="0" applyFont="1" applyBorder="1"/>
    <xf numFmtId="165" fontId="6" fillId="0" borderId="28" xfId="0" applyNumberFormat="1" applyFont="1" applyBorder="1"/>
    <xf numFmtId="2" fontId="6" fillId="0" borderId="17" xfId="0" applyNumberFormat="1" applyFont="1" applyBorder="1"/>
    <xf numFmtId="0" fontId="6" fillId="0" borderId="50" xfId="0" applyFont="1" applyBorder="1"/>
    <xf numFmtId="165" fontId="6" fillId="0" borderId="31" xfId="0" applyNumberFormat="1" applyFont="1" applyBorder="1"/>
    <xf numFmtId="0" fontId="6" fillId="0" borderId="27" xfId="0" applyFont="1" applyBorder="1"/>
    <xf numFmtId="2" fontId="6" fillId="0" borderId="27" xfId="0" applyNumberFormat="1" applyFont="1" applyBorder="1"/>
    <xf numFmtId="0" fontId="6" fillId="0" borderId="35" xfId="0" applyFont="1" applyBorder="1"/>
    <xf numFmtId="0" fontId="6" fillId="0" borderId="52" xfId="0" applyFont="1" applyBorder="1"/>
    <xf numFmtId="164" fontId="6" fillId="0" borderId="25" xfId="0" applyNumberFormat="1" applyFont="1" applyBorder="1" applyAlignment="1">
      <alignment horizontal="right" indent="2"/>
    </xf>
    <xf numFmtId="164" fontId="6" fillId="0" borderId="41" xfId="0" applyNumberFormat="1" applyFont="1" applyBorder="1" applyAlignment="1">
      <alignment horizontal="right" indent="2"/>
    </xf>
    <xf numFmtId="164" fontId="6" fillId="0" borderId="34" xfId="0" applyNumberFormat="1" applyFont="1" applyBorder="1" applyAlignment="1">
      <alignment horizontal="right" indent="2"/>
    </xf>
    <xf numFmtId="164" fontId="6" fillId="0" borderId="30" xfId="0" applyNumberFormat="1" applyFont="1" applyBorder="1"/>
    <xf numFmtId="164" fontId="6" fillId="0" borderId="25" xfId="0" applyNumberFormat="1" applyFont="1" applyBorder="1"/>
    <xf numFmtId="164" fontId="6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5" fontId="6" fillId="0" borderId="16" xfId="0" applyNumberFormat="1" applyFont="1" applyBorder="1"/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65" fontId="6" fillId="0" borderId="26" xfId="0" applyNumberFormat="1" applyFont="1" applyBorder="1"/>
    <xf numFmtId="0" fontId="2" fillId="0" borderId="2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4" fontId="1" fillId="0" borderId="17" xfId="0" applyNumberFormat="1" applyFont="1" applyBorder="1"/>
    <xf numFmtId="164" fontId="1" fillId="0" borderId="32" xfId="0" applyNumberFormat="1" applyFont="1" applyBorder="1"/>
    <xf numFmtId="0" fontId="1" fillId="0" borderId="44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45" xfId="0" applyFont="1" applyBorder="1"/>
    <xf numFmtId="0" fontId="1" fillId="0" borderId="24" xfId="0" applyFont="1" applyBorder="1"/>
    <xf numFmtId="0" fontId="2" fillId="0" borderId="2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5" fillId="0" borderId="22" xfId="0" applyNumberFormat="1" applyFont="1" applyBorder="1"/>
    <xf numFmtId="164" fontId="5" fillId="0" borderId="33" xfId="0" applyNumberFormat="1" applyFont="1" applyBorder="1"/>
    <xf numFmtId="0" fontId="1" fillId="0" borderId="30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6" fillId="0" borderId="27" xfId="0" applyNumberFormat="1" applyFont="1" applyBorder="1"/>
    <xf numFmtId="2" fontId="6" fillId="0" borderId="35" xfId="0" applyNumberFormat="1" applyFont="1" applyBorder="1"/>
    <xf numFmtId="0" fontId="7" fillId="0" borderId="5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" fillId="0" borderId="59" xfId="0" applyFont="1" applyBorder="1"/>
    <xf numFmtId="165" fontId="1" fillId="0" borderId="62" xfId="0" applyNumberFormat="1" applyFont="1" applyBorder="1"/>
    <xf numFmtId="165" fontId="1" fillId="0" borderId="2" xfId="0" applyNumberFormat="1" applyFont="1" applyBorder="1"/>
    <xf numFmtId="2" fontId="1" fillId="0" borderId="2" xfId="0" applyNumberFormat="1" applyFont="1" applyBorder="1"/>
    <xf numFmtId="2" fontId="1" fillId="0" borderId="59" xfId="0" applyNumberFormat="1" applyFont="1" applyBorder="1"/>
    <xf numFmtId="2" fontId="1" fillId="0" borderId="3" xfId="0" applyNumberFormat="1" applyFont="1" applyBorder="1"/>
    <xf numFmtId="0" fontId="2" fillId="0" borderId="43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2" fontId="1" fillId="0" borderId="37" xfId="0" applyNumberFormat="1" applyFont="1" applyBorder="1" applyAlignment="1">
      <alignment horizontal="right" indent="8"/>
    </xf>
    <xf numFmtId="2" fontId="1" fillId="0" borderId="20" xfId="0" applyNumberFormat="1" applyFont="1" applyBorder="1" applyAlignment="1">
      <alignment horizontal="right" indent="8"/>
    </xf>
    <xf numFmtId="2" fontId="1" fillId="0" borderId="40" xfId="0" applyNumberFormat="1" applyFont="1" applyBorder="1" applyAlignment="1">
      <alignment horizontal="right" indent="8"/>
    </xf>
    <xf numFmtId="0" fontId="2" fillId="0" borderId="5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2" fontId="1" fillId="0" borderId="38" xfId="0" applyNumberFormat="1" applyFont="1" applyBorder="1" applyAlignment="1">
      <alignment horizontal="right" indent="8"/>
    </xf>
    <xf numFmtId="2" fontId="1" fillId="0" borderId="25" xfId="0" applyNumberFormat="1" applyFont="1" applyBorder="1" applyAlignment="1">
      <alignment horizontal="right" indent="8"/>
    </xf>
    <xf numFmtId="2" fontId="1" fillId="0" borderId="41" xfId="0" applyNumberFormat="1" applyFont="1" applyBorder="1" applyAlignment="1">
      <alignment horizontal="right" indent="8"/>
    </xf>
    <xf numFmtId="0" fontId="1" fillId="0" borderId="3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64" fontId="6" fillId="0" borderId="20" xfId="0" applyNumberFormat="1" applyFont="1" applyBorder="1"/>
    <xf numFmtId="164" fontId="6" fillId="0" borderId="20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right" indent="2"/>
    </xf>
    <xf numFmtId="164" fontId="6" fillId="0" borderId="46" xfId="0" applyNumberFormat="1" applyFont="1" applyBorder="1" applyAlignment="1">
      <alignment horizontal="right" indent="2"/>
    </xf>
    <xf numFmtId="164" fontId="6" fillId="0" borderId="48" xfId="0" applyNumberFormat="1" applyFont="1" applyBorder="1"/>
    <xf numFmtId="2" fontId="9" fillId="0" borderId="32" xfId="0" applyNumberFormat="1" applyFont="1" applyFill="1" applyBorder="1"/>
    <xf numFmtId="2" fontId="1" fillId="0" borderId="28" xfId="0" applyNumberFormat="1" applyFont="1" applyBorder="1"/>
    <xf numFmtId="2" fontId="1" fillId="0" borderId="17" xfId="0" applyNumberFormat="1" applyFont="1" applyBorder="1"/>
    <xf numFmtId="164" fontId="6" fillId="0" borderId="40" xfId="0" applyNumberFormat="1" applyFont="1" applyBorder="1" applyAlignment="1">
      <alignment horizontal="right" indent="2"/>
    </xf>
    <xf numFmtId="0" fontId="1" fillId="0" borderId="25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1" fontId="1" fillId="0" borderId="25" xfId="0" applyNumberFormat="1" applyFont="1" applyBorder="1" applyAlignment="1">
      <alignment horizontal="right"/>
    </xf>
    <xf numFmtId="2" fontId="1" fillId="0" borderId="25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left"/>
    </xf>
    <xf numFmtId="2" fontId="1" fillId="0" borderId="41" xfId="0" applyNumberFormat="1" applyFont="1" applyBorder="1" applyAlignment="1">
      <alignment horizontal="left"/>
    </xf>
    <xf numFmtId="2" fontId="1" fillId="0" borderId="16" xfId="0" applyNumberFormat="1" applyFont="1" applyFill="1" applyBorder="1"/>
    <xf numFmtId="2" fontId="1" fillId="0" borderId="17" xfId="0" applyNumberFormat="1" applyFont="1" applyFill="1" applyBorder="1"/>
    <xf numFmtId="2" fontId="9" fillId="0" borderId="17" xfId="0" applyNumberFormat="1" applyFont="1" applyBorder="1"/>
    <xf numFmtId="2" fontId="9" fillId="0" borderId="50" xfId="0" applyNumberFormat="1" applyFont="1" applyBorder="1"/>
    <xf numFmtId="2" fontId="9" fillId="0" borderId="32" xfId="0" applyNumberFormat="1" applyFont="1" applyBorder="1"/>
    <xf numFmtId="2" fontId="1" fillId="0" borderId="28" xfId="0" applyNumberFormat="1" applyFont="1" applyFill="1" applyBorder="1"/>
    <xf numFmtId="1" fontId="1" fillId="0" borderId="25" xfId="0" applyNumberFormat="1" applyFont="1" applyFill="1" applyBorder="1" applyAlignment="1">
      <alignment horizontal="right"/>
    </xf>
    <xf numFmtId="1" fontId="1" fillId="0" borderId="25" xfId="0" applyNumberFormat="1" applyFont="1" applyFill="1" applyBorder="1" applyAlignment="1">
      <alignment horizontal="center"/>
    </xf>
    <xf numFmtId="1" fontId="1" fillId="0" borderId="25" xfId="0" applyNumberFormat="1" applyFont="1" applyFill="1" applyBorder="1" applyAlignment="1">
      <alignment horizontal="left"/>
    </xf>
    <xf numFmtId="1" fontId="1" fillId="0" borderId="34" xfId="0" applyNumberFormat="1" applyFont="1" applyFill="1" applyBorder="1" applyAlignment="1">
      <alignment horizontal="left"/>
    </xf>
    <xf numFmtId="1" fontId="1" fillId="0" borderId="25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left"/>
    </xf>
    <xf numFmtId="1" fontId="1" fillId="0" borderId="34" xfId="0" applyNumberFormat="1" applyFont="1" applyBorder="1" applyAlignment="1">
      <alignment horizontal="left"/>
    </xf>
    <xf numFmtId="2" fontId="1" fillId="0" borderId="16" xfId="0" applyNumberFormat="1" applyFont="1" applyBorder="1"/>
    <xf numFmtId="2" fontId="2" fillId="0" borderId="5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9" fillId="0" borderId="17" xfId="0" applyNumberFormat="1" applyFont="1" applyBorder="1"/>
    <xf numFmtId="164" fontId="9" fillId="0" borderId="32" xfId="0" applyNumberFormat="1" applyFont="1" applyBorder="1"/>
    <xf numFmtId="165" fontId="1" fillId="0" borderId="28" xfId="0" applyNumberFormat="1" applyFont="1" applyBorder="1"/>
    <xf numFmtId="165" fontId="1" fillId="0" borderId="17" xfId="0" applyNumberFormat="1" applyFont="1" applyBorder="1"/>
    <xf numFmtId="165" fontId="1" fillId="0" borderId="16" xfId="0" applyNumberFormat="1" applyFont="1" applyBorder="1"/>
    <xf numFmtId="164" fontId="9" fillId="0" borderId="50" xfId="0" applyNumberFormat="1" applyFont="1" applyBorder="1"/>
    <xf numFmtId="2" fontId="0" fillId="0" borderId="11" xfId="0" applyNumberFormat="1" applyFill="1" applyBorder="1" applyAlignment="1">
      <alignment horizontal="center" vertical="center"/>
    </xf>
    <xf numFmtId="165" fontId="6" fillId="0" borderId="63" xfId="0" applyNumberFormat="1" applyFont="1" applyBorder="1"/>
    <xf numFmtId="165" fontId="6" fillId="0" borderId="19" xfId="0" applyNumberFormat="1" applyFont="1" applyBorder="1"/>
    <xf numFmtId="2" fontId="6" fillId="0" borderId="19" xfId="0" applyNumberFormat="1" applyFont="1" applyBorder="1"/>
    <xf numFmtId="2" fontId="6" fillId="0" borderId="60" xfId="0" applyNumberFormat="1" applyFont="1" applyBorder="1"/>
    <xf numFmtId="2" fontId="6" fillId="0" borderId="52" xfId="0" applyNumberFormat="1" applyFont="1" applyBorder="1"/>
    <xf numFmtId="2" fontId="9" fillId="0" borderId="22" xfId="0" applyNumberFormat="1" applyFont="1" applyBorder="1"/>
    <xf numFmtId="2" fontId="9" fillId="0" borderId="51" xfId="0" applyNumberFormat="1" applyFont="1" applyBorder="1"/>
    <xf numFmtId="2" fontId="1" fillId="0" borderId="48" xfId="0" applyNumberFormat="1" applyFont="1" applyBorder="1" applyAlignment="1">
      <alignment horizontal="right" indent="8"/>
    </xf>
    <xf numFmtId="2" fontId="1" fillId="0" borderId="46" xfId="0" applyNumberFormat="1" applyFont="1" applyBorder="1" applyAlignment="1">
      <alignment horizontal="right" indent="8"/>
    </xf>
    <xf numFmtId="2" fontId="5" fillId="0" borderId="22" xfId="0" applyNumberFormat="1" applyFont="1" applyBorder="1"/>
    <xf numFmtId="2" fontId="5" fillId="0" borderId="51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6" fillId="0" borderId="54" xfId="0" applyNumberFormat="1" applyFont="1" applyBorder="1"/>
    <xf numFmtId="0" fontId="12" fillId="0" borderId="0" xfId="0" applyFont="1" applyAlignment="1">
      <alignment horizontal="left"/>
    </xf>
    <xf numFmtId="20" fontId="4" fillId="0" borderId="8" xfId="0" applyNumberFormat="1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20" fontId="4" fillId="0" borderId="6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1"/>
  <sheetViews>
    <sheetView zoomScaleNormal="100" workbookViewId="0">
      <pane ySplit="3" topLeftCell="A31" activePane="bottomLeft" state="frozenSplit"/>
      <selection pane="bottomLeft" activeCell="M61" sqref="M61:T61"/>
    </sheetView>
  </sheetViews>
  <sheetFormatPr defaultRowHeight="12.75" x14ac:dyDescent="0.2"/>
  <cols>
    <col min="1" max="4" width="7.140625" style="1" customWidth="1"/>
    <col min="5" max="12" width="5.28515625" style="1" customWidth="1"/>
    <col min="13" max="13" width="3.28515625" style="1" customWidth="1"/>
    <col min="14" max="14" width="4.140625" style="1" customWidth="1"/>
    <col min="15" max="44" width="3.28515625" style="1" customWidth="1"/>
    <col min="45" max="16384" width="9.140625" style="1"/>
  </cols>
  <sheetData>
    <row r="1" spans="1:44" ht="24.7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</row>
    <row r="2" spans="1:44" ht="18.75" customHeight="1" thickBot="1" x14ac:dyDescent="0.25">
      <c r="A2" s="81" t="s">
        <v>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2"/>
    </row>
    <row r="3" spans="1:44" ht="24.95" customHeight="1" thickBo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  <c r="M3" s="86">
        <v>4.1666666666666664E-2</v>
      </c>
      <c r="N3" s="87"/>
      <c r="O3" s="87"/>
      <c r="P3" s="87"/>
      <c r="Q3" s="87"/>
      <c r="R3" s="87"/>
      <c r="S3" s="87"/>
      <c r="T3" s="87"/>
      <c r="U3" s="88">
        <v>8.3333333333333329E-2</v>
      </c>
      <c r="V3" s="89"/>
      <c r="W3" s="89"/>
      <c r="X3" s="89"/>
      <c r="Y3" s="89"/>
      <c r="Z3" s="89"/>
      <c r="AA3" s="89"/>
      <c r="AB3" s="89"/>
      <c r="AC3" s="88">
        <v>0.125</v>
      </c>
      <c r="AD3" s="89"/>
      <c r="AE3" s="89"/>
      <c r="AF3" s="89"/>
      <c r="AG3" s="89"/>
      <c r="AH3" s="89"/>
      <c r="AI3" s="89"/>
      <c r="AJ3" s="89"/>
      <c r="AK3" s="90">
        <v>0.16666666666666666</v>
      </c>
      <c r="AL3" s="91"/>
      <c r="AM3" s="91"/>
      <c r="AN3" s="91"/>
      <c r="AO3" s="91"/>
      <c r="AP3" s="91"/>
      <c r="AQ3" s="91"/>
      <c r="AR3" s="91"/>
    </row>
    <row r="4" spans="1:44" ht="20.25" customHeight="1" thickBot="1" x14ac:dyDescent="0.2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</row>
    <row r="5" spans="1:44" ht="15.75" customHeight="1" thickBot="1" x14ac:dyDescent="0.3">
      <c r="A5" s="118" t="s">
        <v>74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0"/>
      <c r="M5" s="97" t="s">
        <v>10</v>
      </c>
      <c r="N5" s="94"/>
      <c r="O5" s="95" t="s">
        <v>11</v>
      </c>
      <c r="P5" s="94"/>
      <c r="Q5" s="95" t="s">
        <v>12</v>
      </c>
      <c r="R5" s="94"/>
      <c r="S5" s="95" t="s">
        <v>13</v>
      </c>
      <c r="T5" s="96"/>
      <c r="U5" s="93" t="s">
        <v>10</v>
      </c>
      <c r="V5" s="94"/>
      <c r="W5" s="95" t="s">
        <v>11</v>
      </c>
      <c r="X5" s="94"/>
      <c r="Y5" s="95" t="s">
        <v>12</v>
      </c>
      <c r="Z5" s="94"/>
      <c r="AA5" s="95" t="s">
        <v>13</v>
      </c>
      <c r="AB5" s="96"/>
      <c r="AC5" s="93" t="s">
        <v>10</v>
      </c>
      <c r="AD5" s="94"/>
      <c r="AE5" s="95" t="s">
        <v>11</v>
      </c>
      <c r="AF5" s="94"/>
      <c r="AG5" s="95" t="s">
        <v>12</v>
      </c>
      <c r="AH5" s="94"/>
      <c r="AI5" s="95" t="s">
        <v>13</v>
      </c>
      <c r="AJ5" s="96"/>
      <c r="AK5" s="93" t="s">
        <v>10</v>
      </c>
      <c r="AL5" s="94"/>
      <c r="AM5" s="95" t="s">
        <v>11</v>
      </c>
      <c r="AN5" s="94"/>
      <c r="AO5" s="95" t="s">
        <v>12</v>
      </c>
      <c r="AP5" s="94"/>
      <c r="AQ5" s="95" t="s">
        <v>13</v>
      </c>
      <c r="AR5" s="96"/>
    </row>
    <row r="6" spans="1:44" s="6" customFormat="1" ht="15.75" customHeight="1" thickBot="1" x14ac:dyDescent="0.25">
      <c r="A6" s="36"/>
      <c r="B6" s="37"/>
      <c r="C6" s="38"/>
      <c r="D6" s="39"/>
      <c r="E6" s="38"/>
      <c r="F6" s="39"/>
      <c r="G6" s="37"/>
      <c r="H6" s="121" t="s">
        <v>66</v>
      </c>
      <c r="I6" s="122"/>
      <c r="J6" s="122"/>
      <c r="K6" s="122"/>
      <c r="L6" s="123"/>
      <c r="M6" s="66">
        <f>M10+M30</f>
        <v>1214.951935483871</v>
      </c>
      <c r="N6" s="67"/>
      <c r="O6" s="79">
        <f>M6*9.3/1000</f>
        <v>11.299053000000002</v>
      </c>
      <c r="P6" s="67"/>
      <c r="Q6" s="23"/>
      <c r="R6" s="51"/>
      <c r="S6" s="62">
        <v>0.85</v>
      </c>
      <c r="T6" s="63"/>
      <c r="U6" s="64">
        <f>U10+U30</f>
        <v>1184.4983870967742</v>
      </c>
      <c r="V6" s="65"/>
      <c r="W6" s="64">
        <f t="shared" ref="W6:W7" si="0">U6*9.3/1000</f>
        <v>11.015835000000001</v>
      </c>
      <c r="X6" s="65"/>
      <c r="Y6" s="23"/>
      <c r="Z6" s="51"/>
      <c r="AA6" s="62">
        <v>0.85</v>
      </c>
      <c r="AB6" s="63"/>
      <c r="AC6" s="64">
        <f>AC10+AC30</f>
        <v>1139.2888172043008</v>
      </c>
      <c r="AD6" s="65"/>
      <c r="AE6" s="64">
        <f t="shared" ref="AE6:AE7" si="1">AC6*9.3/1000</f>
        <v>10.595385999999998</v>
      </c>
      <c r="AF6" s="65"/>
      <c r="AG6" s="23"/>
      <c r="AH6" s="51"/>
      <c r="AI6" s="62">
        <v>0.85</v>
      </c>
      <c r="AJ6" s="63"/>
      <c r="AK6" s="66">
        <f>AK10+AK30</f>
        <v>1207.6866666666667</v>
      </c>
      <c r="AL6" s="67"/>
      <c r="AM6" s="64">
        <f t="shared" ref="AM6:AM7" si="2">AK6*9.3/1000</f>
        <v>11.231486</v>
      </c>
      <c r="AN6" s="65"/>
      <c r="AO6" s="23"/>
      <c r="AP6" s="51"/>
      <c r="AQ6" s="62">
        <v>0.85</v>
      </c>
      <c r="AR6" s="63"/>
    </row>
    <row r="7" spans="1:44" s="6" customFormat="1" ht="15.75" customHeight="1" thickBot="1" x14ac:dyDescent="0.3">
      <c r="A7" s="40"/>
      <c r="B7" s="41"/>
      <c r="C7" s="42"/>
      <c r="D7" s="40"/>
      <c r="E7" s="42"/>
      <c r="F7" s="40"/>
      <c r="G7" s="41"/>
      <c r="H7" s="117" t="s">
        <v>67</v>
      </c>
      <c r="I7" s="77"/>
      <c r="J7" s="77"/>
      <c r="K7" s="77"/>
      <c r="L7" s="78"/>
      <c r="M7" s="68">
        <f>M13+M46</f>
        <v>1187.2731182795699</v>
      </c>
      <c r="N7" s="69"/>
      <c r="O7" s="79">
        <f>M7*9.3/1000</f>
        <v>11.041640000000001</v>
      </c>
      <c r="P7" s="67"/>
      <c r="Q7" s="23"/>
      <c r="R7" s="51"/>
      <c r="S7" s="62">
        <v>0.85</v>
      </c>
      <c r="T7" s="63"/>
      <c r="U7" s="68">
        <v>1161.79</v>
      </c>
      <c r="V7" s="69"/>
      <c r="W7" s="64">
        <f t="shared" si="0"/>
        <v>10.804647000000001</v>
      </c>
      <c r="X7" s="65"/>
      <c r="Y7" s="23"/>
      <c r="Z7" s="51"/>
      <c r="AA7" s="62">
        <v>0.85</v>
      </c>
      <c r="AB7" s="63"/>
      <c r="AC7" s="68">
        <v>1161.79</v>
      </c>
      <c r="AD7" s="69"/>
      <c r="AE7" s="64">
        <f t="shared" si="1"/>
        <v>10.804647000000001</v>
      </c>
      <c r="AF7" s="65"/>
      <c r="AG7" s="23"/>
      <c r="AH7" s="51"/>
      <c r="AI7" s="62">
        <v>0.85</v>
      </c>
      <c r="AJ7" s="63"/>
      <c r="AK7" s="70">
        <v>1161.79</v>
      </c>
      <c r="AL7" s="71"/>
      <c r="AM7" s="64">
        <f t="shared" si="2"/>
        <v>10.804647000000001</v>
      </c>
      <c r="AN7" s="65"/>
      <c r="AO7" s="23"/>
      <c r="AP7" s="51"/>
      <c r="AQ7" s="62">
        <v>0.85</v>
      </c>
      <c r="AR7" s="63"/>
    </row>
    <row r="8" spans="1:44" s="6" customFormat="1" ht="15.75" customHeight="1" thickBot="1" x14ac:dyDescent="0.25">
      <c r="A8" s="43" t="s">
        <v>2</v>
      </c>
      <c r="B8" s="44" t="s">
        <v>3</v>
      </c>
      <c r="C8" s="44" t="s">
        <v>4</v>
      </c>
      <c r="D8" s="45" t="s">
        <v>5</v>
      </c>
      <c r="E8" s="93" t="s">
        <v>6</v>
      </c>
      <c r="F8" s="94"/>
      <c r="G8" s="95" t="s">
        <v>7</v>
      </c>
      <c r="H8" s="94"/>
      <c r="I8" s="95" t="s">
        <v>8</v>
      </c>
      <c r="J8" s="94"/>
      <c r="K8" s="95" t="s">
        <v>9</v>
      </c>
      <c r="L8" s="96"/>
      <c r="M8" s="50"/>
      <c r="N8" s="77" t="s">
        <v>80</v>
      </c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8"/>
    </row>
    <row r="9" spans="1:44" ht="15.75" thickBot="1" x14ac:dyDescent="0.25">
      <c r="A9" s="46" t="s">
        <v>14</v>
      </c>
      <c r="B9" s="47">
        <v>25</v>
      </c>
      <c r="C9" s="48">
        <v>3.0999999493360519E-2</v>
      </c>
      <c r="D9" s="49">
        <v>0.15000000596046448</v>
      </c>
      <c r="E9" s="103">
        <v>110</v>
      </c>
      <c r="F9" s="104"/>
      <c r="G9" s="105" t="s">
        <v>15</v>
      </c>
      <c r="H9" s="105"/>
      <c r="I9" s="106">
        <v>0.12200000137090683</v>
      </c>
      <c r="J9" s="106"/>
      <c r="K9" s="106">
        <v>10.800000190734863</v>
      </c>
      <c r="L9" s="107"/>
      <c r="M9" s="133"/>
      <c r="N9" s="125"/>
      <c r="O9" s="126"/>
      <c r="P9" s="126"/>
      <c r="Q9" s="126"/>
      <c r="R9" s="126"/>
      <c r="S9" s="62"/>
      <c r="T9" s="63"/>
      <c r="U9" s="124"/>
      <c r="V9" s="125"/>
      <c r="W9" s="126"/>
      <c r="X9" s="126"/>
      <c r="Y9" s="126"/>
      <c r="Z9" s="126"/>
      <c r="AA9" s="62"/>
      <c r="AB9" s="63"/>
      <c r="AC9" s="124"/>
      <c r="AD9" s="125"/>
      <c r="AE9" s="126"/>
      <c r="AF9" s="126"/>
      <c r="AG9" s="126"/>
      <c r="AH9" s="126"/>
      <c r="AI9" s="62"/>
      <c r="AJ9" s="63"/>
      <c r="AK9" s="124"/>
      <c r="AL9" s="125"/>
      <c r="AM9" s="126"/>
      <c r="AN9" s="126"/>
      <c r="AO9" s="126"/>
      <c r="AP9" s="126"/>
      <c r="AQ9" s="62"/>
      <c r="AR9" s="63"/>
    </row>
    <row r="10" spans="1:44" ht="15.75" thickBot="1" x14ac:dyDescent="0.25">
      <c r="A10" s="98"/>
      <c r="B10" s="99"/>
      <c r="C10" s="99"/>
      <c r="D10" s="100"/>
      <c r="E10" s="127">
        <v>6</v>
      </c>
      <c r="F10" s="128"/>
      <c r="G10" s="129" t="s">
        <v>16</v>
      </c>
      <c r="H10" s="129"/>
      <c r="I10" s="130">
        <f>I9</f>
        <v>0.12200000137090683</v>
      </c>
      <c r="J10" s="130"/>
      <c r="K10" s="130">
        <f>K9</f>
        <v>10.800000190734863</v>
      </c>
      <c r="L10" s="131"/>
      <c r="M10" s="132">
        <f>ABS(O10/9.3*1000)</f>
        <v>767.74193548387098</v>
      </c>
      <c r="N10" s="116"/>
      <c r="O10" s="116">
        <v>-7.14</v>
      </c>
      <c r="P10" s="116"/>
      <c r="Q10" s="116"/>
      <c r="R10" s="116"/>
      <c r="S10" s="62">
        <v>0.85</v>
      </c>
      <c r="T10" s="63"/>
      <c r="U10" s="115">
        <f>ABS(W10/9.3*1000)</f>
        <v>793.54838709677415</v>
      </c>
      <c r="V10" s="116"/>
      <c r="W10" s="116">
        <v>-7.38</v>
      </c>
      <c r="X10" s="116"/>
      <c r="Y10" s="116"/>
      <c r="Z10" s="116"/>
      <c r="AA10" s="62">
        <v>0.85</v>
      </c>
      <c r="AB10" s="63"/>
      <c r="AC10" s="115">
        <f>ABS(AE10/9.3*1000)</f>
        <v>775.26881720430094</v>
      </c>
      <c r="AD10" s="116"/>
      <c r="AE10" s="116">
        <v>-7.21</v>
      </c>
      <c r="AF10" s="116"/>
      <c r="AG10" s="116"/>
      <c r="AH10" s="116"/>
      <c r="AI10" s="62">
        <v>0.85</v>
      </c>
      <c r="AJ10" s="63"/>
      <c r="AK10" s="115">
        <f>ABS(AM10/9.3*1000)</f>
        <v>766.66666666666663</v>
      </c>
      <c r="AL10" s="116"/>
      <c r="AM10" s="116">
        <v>-7.13</v>
      </c>
      <c r="AN10" s="116"/>
      <c r="AO10" s="116"/>
      <c r="AP10" s="116"/>
      <c r="AQ10" s="62">
        <v>0.85</v>
      </c>
      <c r="AR10" s="63"/>
    </row>
    <row r="11" spans="1:44" ht="13.5" thickBot="1" x14ac:dyDescent="0.25">
      <c r="A11" s="101"/>
      <c r="B11" s="102"/>
      <c r="C11" s="102"/>
      <c r="D11" s="102"/>
      <c r="E11" s="108" t="s">
        <v>17</v>
      </c>
      <c r="F11" s="109"/>
      <c r="G11" s="109"/>
      <c r="H11" s="109"/>
      <c r="I11" s="109"/>
      <c r="J11" s="109"/>
      <c r="K11" s="109"/>
      <c r="L11" s="110"/>
      <c r="M11" s="109">
        <v>11</v>
      </c>
      <c r="N11" s="109"/>
      <c r="O11" s="109"/>
      <c r="P11" s="111"/>
      <c r="Q11" s="111"/>
      <c r="R11" s="112"/>
      <c r="S11" s="112"/>
      <c r="T11" s="113"/>
      <c r="U11" s="114">
        <v>11</v>
      </c>
      <c r="V11" s="109"/>
      <c r="W11" s="109"/>
      <c r="X11" s="111"/>
      <c r="Y11" s="111"/>
      <c r="Z11" s="112"/>
      <c r="AA11" s="112"/>
      <c r="AB11" s="113"/>
      <c r="AC11" s="114">
        <v>11</v>
      </c>
      <c r="AD11" s="109"/>
      <c r="AE11" s="109"/>
      <c r="AF11" s="111"/>
      <c r="AG11" s="111"/>
      <c r="AH11" s="112"/>
      <c r="AI11" s="112"/>
      <c r="AJ11" s="113"/>
      <c r="AK11" s="114">
        <v>11</v>
      </c>
      <c r="AL11" s="109"/>
      <c r="AM11" s="109"/>
      <c r="AN11" s="111"/>
      <c r="AO11" s="111"/>
      <c r="AP11" s="112"/>
      <c r="AQ11" s="112"/>
      <c r="AR11" s="134"/>
    </row>
    <row r="12" spans="1:44" ht="13.5" thickBot="1" x14ac:dyDescent="0.25">
      <c r="A12" s="46" t="s">
        <v>18</v>
      </c>
      <c r="B12" s="47">
        <v>25</v>
      </c>
      <c r="C12" s="48">
        <v>3.0000000260770321E-3</v>
      </c>
      <c r="D12" s="49">
        <v>0.15000000596046448</v>
      </c>
      <c r="E12" s="103">
        <v>110</v>
      </c>
      <c r="F12" s="104"/>
      <c r="G12" s="105" t="s">
        <v>15</v>
      </c>
      <c r="H12" s="105"/>
      <c r="I12" s="106">
        <v>0.12200000137090683</v>
      </c>
      <c r="J12" s="106"/>
      <c r="K12" s="106">
        <v>10.689999580383301</v>
      </c>
      <c r="L12" s="107"/>
      <c r="M12" s="133"/>
      <c r="N12" s="125"/>
      <c r="O12" s="126"/>
      <c r="P12" s="126"/>
      <c r="Q12" s="126"/>
      <c r="R12" s="126"/>
      <c r="S12" s="135"/>
      <c r="T12" s="137"/>
      <c r="U12" s="124"/>
      <c r="V12" s="125"/>
      <c r="W12" s="126"/>
      <c r="X12" s="126"/>
      <c r="Y12" s="126"/>
      <c r="Z12" s="126"/>
      <c r="AA12" s="135"/>
      <c r="AB12" s="137"/>
      <c r="AC12" s="124"/>
      <c r="AD12" s="125"/>
      <c r="AE12" s="126"/>
      <c r="AF12" s="126"/>
      <c r="AG12" s="126"/>
      <c r="AH12" s="126"/>
      <c r="AI12" s="135"/>
      <c r="AJ12" s="137"/>
      <c r="AK12" s="124"/>
      <c r="AL12" s="125"/>
      <c r="AM12" s="126"/>
      <c r="AN12" s="126"/>
      <c r="AO12" s="126"/>
      <c r="AP12" s="126"/>
      <c r="AQ12" s="135"/>
      <c r="AR12" s="136"/>
    </row>
    <row r="13" spans="1:44" ht="15.75" thickBot="1" x14ac:dyDescent="0.25">
      <c r="A13" s="98"/>
      <c r="B13" s="99"/>
      <c r="C13" s="99"/>
      <c r="D13" s="100"/>
      <c r="E13" s="127">
        <v>6</v>
      </c>
      <c r="F13" s="128"/>
      <c r="G13" s="129" t="s">
        <v>19</v>
      </c>
      <c r="H13" s="129"/>
      <c r="I13" s="130">
        <f>I12</f>
        <v>0.12200000137090683</v>
      </c>
      <c r="J13" s="130"/>
      <c r="K13" s="130">
        <f>K12</f>
        <v>10.689999580383301</v>
      </c>
      <c r="L13" s="131"/>
      <c r="M13" s="132">
        <f>ABS(O13/9.3*1000)</f>
        <v>792.4731182795698</v>
      </c>
      <c r="N13" s="116"/>
      <c r="O13" s="116">
        <v>-7.37</v>
      </c>
      <c r="P13" s="116"/>
      <c r="Q13" s="116"/>
      <c r="R13" s="116"/>
      <c r="S13" s="62">
        <v>0.85</v>
      </c>
      <c r="T13" s="63"/>
      <c r="U13" s="115">
        <f>ABS(W13/9.3*1000)</f>
        <v>799.99999999999989</v>
      </c>
      <c r="V13" s="116"/>
      <c r="W13" s="116">
        <v>-7.44</v>
      </c>
      <c r="X13" s="116"/>
      <c r="Y13" s="116"/>
      <c r="Z13" s="116"/>
      <c r="AA13" s="62">
        <v>0.85</v>
      </c>
      <c r="AB13" s="63"/>
      <c r="AC13" s="115">
        <f>ABS(AE13/9.3*1000)</f>
        <v>796.77419354838707</v>
      </c>
      <c r="AD13" s="116"/>
      <c r="AE13" s="116">
        <v>-7.41</v>
      </c>
      <c r="AF13" s="116"/>
      <c r="AG13" s="116"/>
      <c r="AH13" s="116"/>
      <c r="AI13" s="62">
        <v>0.85</v>
      </c>
      <c r="AJ13" s="63"/>
      <c r="AK13" s="115">
        <f>ABS(AM13/9.3*1000)</f>
        <v>787.09677419354841</v>
      </c>
      <c r="AL13" s="116"/>
      <c r="AM13" s="116">
        <v>-7.32</v>
      </c>
      <c r="AN13" s="116"/>
      <c r="AO13" s="116"/>
      <c r="AP13" s="116"/>
      <c r="AQ13" s="62">
        <v>0.85</v>
      </c>
      <c r="AR13" s="63"/>
    </row>
    <row r="14" spans="1:44" ht="13.5" thickBot="1" x14ac:dyDescent="0.25">
      <c r="A14" s="101"/>
      <c r="B14" s="102"/>
      <c r="C14" s="102"/>
      <c r="D14" s="102"/>
      <c r="E14" s="108" t="s">
        <v>17</v>
      </c>
      <c r="F14" s="109"/>
      <c r="G14" s="109"/>
      <c r="H14" s="109"/>
      <c r="I14" s="109"/>
      <c r="J14" s="109"/>
      <c r="K14" s="109"/>
      <c r="L14" s="110"/>
      <c r="M14" s="114">
        <v>11</v>
      </c>
      <c r="N14" s="109"/>
      <c r="O14" s="109"/>
      <c r="P14" s="111"/>
      <c r="Q14" s="111"/>
      <c r="R14" s="112"/>
      <c r="S14" s="112"/>
      <c r="T14" s="113"/>
      <c r="U14" s="114">
        <v>11</v>
      </c>
      <c r="V14" s="109"/>
      <c r="W14" s="109"/>
      <c r="X14" s="111"/>
      <c r="Y14" s="111"/>
      <c r="Z14" s="112"/>
      <c r="AA14" s="112"/>
      <c r="AB14" s="113"/>
      <c r="AC14" s="114">
        <v>11</v>
      </c>
      <c r="AD14" s="109"/>
      <c r="AE14" s="109"/>
      <c r="AF14" s="111"/>
      <c r="AG14" s="111"/>
      <c r="AH14" s="112"/>
      <c r="AI14" s="112"/>
      <c r="AJ14" s="113"/>
      <c r="AK14" s="114">
        <v>11</v>
      </c>
      <c r="AL14" s="109"/>
      <c r="AM14" s="109"/>
      <c r="AN14" s="111"/>
      <c r="AO14" s="111"/>
      <c r="AP14" s="112"/>
      <c r="AQ14" s="112"/>
      <c r="AR14" s="134"/>
    </row>
    <row r="15" spans="1:44" x14ac:dyDescent="0.2">
      <c r="A15" s="138" t="s">
        <v>20</v>
      </c>
      <c r="B15" s="139"/>
      <c r="C15" s="139"/>
      <c r="D15" s="139"/>
      <c r="E15" s="140" t="s">
        <v>21</v>
      </c>
      <c r="F15" s="141"/>
      <c r="G15" s="141"/>
      <c r="H15" s="141"/>
      <c r="I15" s="141"/>
      <c r="J15" s="141"/>
      <c r="K15" s="141"/>
      <c r="L15" s="142"/>
      <c r="M15" s="143">
        <f>SUM(M9,M12)</f>
        <v>0</v>
      </c>
      <c r="N15" s="144"/>
      <c r="O15" s="145">
        <f>SUM(O9,O12)</f>
        <v>0</v>
      </c>
      <c r="P15" s="144"/>
      <c r="Q15" s="145">
        <f>SUM(Q9,Q12)</f>
        <v>0</v>
      </c>
      <c r="R15" s="144"/>
      <c r="S15" s="144"/>
      <c r="T15" s="155"/>
      <c r="U15" s="156">
        <f>SUM(U9,U12)</f>
        <v>0</v>
      </c>
      <c r="V15" s="144"/>
      <c r="W15" s="145">
        <f>SUM(W9,W12)</f>
        <v>0</v>
      </c>
      <c r="X15" s="144"/>
      <c r="Y15" s="145">
        <f>SUM(Y9,Y12)</f>
        <v>0</v>
      </c>
      <c r="Z15" s="144"/>
      <c r="AA15" s="144"/>
      <c r="AB15" s="155"/>
      <c r="AC15" s="156">
        <f>SUM(AC9,AC12)</f>
        <v>0</v>
      </c>
      <c r="AD15" s="144"/>
      <c r="AE15" s="145">
        <f>SUM(AE9,AE12)</f>
        <v>0</v>
      </c>
      <c r="AF15" s="144"/>
      <c r="AG15" s="145">
        <f>SUM(AG9,AG12)</f>
        <v>0</v>
      </c>
      <c r="AH15" s="144"/>
      <c r="AI15" s="144"/>
      <c r="AJ15" s="155"/>
      <c r="AK15" s="156">
        <f>SUM(AK9,AK12)</f>
        <v>0</v>
      </c>
      <c r="AL15" s="144"/>
      <c r="AM15" s="145">
        <f>SUM(AM9,AM12)</f>
        <v>0</v>
      </c>
      <c r="AN15" s="144"/>
      <c r="AO15" s="145">
        <f>SUM(AO9,AO12)</f>
        <v>0</v>
      </c>
      <c r="AP15" s="144"/>
      <c r="AQ15" s="144"/>
      <c r="AR15" s="146"/>
    </row>
    <row r="16" spans="1:44" ht="13.5" thickBot="1" x14ac:dyDescent="0.25">
      <c r="A16" s="93"/>
      <c r="B16" s="97"/>
      <c r="C16" s="97"/>
      <c r="D16" s="97"/>
      <c r="E16" s="147" t="s">
        <v>22</v>
      </c>
      <c r="F16" s="148"/>
      <c r="G16" s="148"/>
      <c r="H16" s="148"/>
      <c r="I16" s="148"/>
      <c r="J16" s="148"/>
      <c r="K16" s="148"/>
      <c r="L16" s="149"/>
      <c r="M16" s="150">
        <f>SUM(M10,M13)</f>
        <v>1560.2150537634407</v>
      </c>
      <c r="N16" s="151"/>
      <c r="O16" s="152">
        <f>SUM(O10,O13)</f>
        <v>-14.51</v>
      </c>
      <c r="P16" s="151"/>
      <c r="Q16" s="152">
        <f>SUM(Q10,Q13)</f>
        <v>0</v>
      </c>
      <c r="R16" s="151"/>
      <c r="S16" s="151"/>
      <c r="T16" s="153"/>
      <c r="U16" s="154">
        <f>SUM(U10,U13)</f>
        <v>1593.5483870967741</v>
      </c>
      <c r="V16" s="151"/>
      <c r="W16" s="152">
        <f>SUM(W10,W13)</f>
        <v>-14.82</v>
      </c>
      <c r="X16" s="151"/>
      <c r="Y16" s="152">
        <f>SUM(Y10,Y13)</f>
        <v>0</v>
      </c>
      <c r="Z16" s="151"/>
      <c r="AA16" s="151"/>
      <c r="AB16" s="153"/>
      <c r="AC16" s="154">
        <f>SUM(AC10,AC13)</f>
        <v>1572.0430107526881</v>
      </c>
      <c r="AD16" s="151"/>
      <c r="AE16" s="152">
        <f>SUM(AE10,AE13)</f>
        <v>-14.620000000000001</v>
      </c>
      <c r="AF16" s="151"/>
      <c r="AG16" s="152">
        <f>SUM(AG10,AG13)</f>
        <v>0</v>
      </c>
      <c r="AH16" s="151"/>
      <c r="AI16" s="151"/>
      <c r="AJ16" s="153"/>
      <c r="AK16" s="154">
        <f>SUM(AK10,AK13)</f>
        <v>1553.763440860215</v>
      </c>
      <c r="AL16" s="151"/>
      <c r="AM16" s="152">
        <f>SUM(AM10,AM13)</f>
        <v>-14.45</v>
      </c>
      <c r="AN16" s="151"/>
      <c r="AO16" s="152">
        <f>SUM(AO10,AO13)</f>
        <v>0</v>
      </c>
      <c r="AP16" s="151"/>
      <c r="AQ16" s="151"/>
      <c r="AR16" s="160"/>
    </row>
    <row r="17" spans="1:44" x14ac:dyDescent="0.2">
      <c r="A17" s="138" t="s">
        <v>23</v>
      </c>
      <c r="B17" s="139"/>
      <c r="C17" s="139"/>
      <c r="D17" s="139"/>
      <c r="E17" s="139" t="s">
        <v>24</v>
      </c>
      <c r="F17" s="139"/>
      <c r="G17" s="139"/>
      <c r="H17" s="139"/>
      <c r="I17" s="164" t="s">
        <v>14</v>
      </c>
      <c r="J17" s="165"/>
      <c r="K17" s="165"/>
      <c r="L17" s="166"/>
      <c r="M17" s="163">
        <f>I9*(POWER(O10,2)+POWER(Q10,2))/POWER(B9,2)</f>
        <v>9.95121803182125E-3</v>
      </c>
      <c r="N17" s="163"/>
      <c r="O17" s="163"/>
      <c r="P17" s="157" t="s">
        <v>25</v>
      </c>
      <c r="Q17" s="157"/>
      <c r="R17" s="158">
        <f>K9*(POWER(O10,2)+POWER(Q10,2))/(100*B9)</f>
        <v>0.2202318758894348</v>
      </c>
      <c r="S17" s="158"/>
      <c r="T17" s="161"/>
      <c r="U17" s="162">
        <f>I9*(POWER(W10,2)+POWER(Y10,2))/POWER(B9,2)</f>
        <v>1.0631450999464989E-2</v>
      </c>
      <c r="V17" s="163"/>
      <c r="W17" s="163"/>
      <c r="X17" s="157" t="s">
        <v>25</v>
      </c>
      <c r="Y17" s="157"/>
      <c r="Z17" s="158">
        <f>K9*(POWER(W10,2)+POWER(Y10,2))/(100*B9)</f>
        <v>0.23528621215530393</v>
      </c>
      <c r="AA17" s="158"/>
      <c r="AB17" s="161"/>
      <c r="AC17" s="162">
        <f>I9*(POWER(AE10,2)+POWER(AG10,2))/POWER(B9,2)</f>
        <v>1.0147296434024572E-2</v>
      </c>
      <c r="AD17" s="163"/>
      <c r="AE17" s="163"/>
      <c r="AF17" s="157" t="s">
        <v>25</v>
      </c>
      <c r="AG17" s="157"/>
      <c r="AH17" s="158">
        <f>K9*(POWER(AE10,2)+POWER(AG10,2))/(100*B9)</f>
        <v>0.22457131596607205</v>
      </c>
      <c r="AI17" s="158"/>
      <c r="AJ17" s="161"/>
      <c r="AK17" s="162">
        <f>I9*(POWER(AM10,2)+POWER(AO10,2))/POWER(B9,2)</f>
        <v>9.9233629915082468E-3</v>
      </c>
      <c r="AL17" s="163"/>
      <c r="AM17" s="163"/>
      <c r="AN17" s="157" t="s">
        <v>25</v>
      </c>
      <c r="AO17" s="157"/>
      <c r="AP17" s="158">
        <f>K9*(POWER(AM10,2)+POWER(AO10,2))/(100*B9)</f>
        <v>0.21961541187854769</v>
      </c>
      <c r="AQ17" s="158"/>
      <c r="AR17" s="159"/>
    </row>
    <row r="18" spans="1:44" ht="13.5" thickBot="1" x14ac:dyDescent="0.25">
      <c r="A18" s="93"/>
      <c r="B18" s="97"/>
      <c r="C18" s="97"/>
      <c r="D18" s="97"/>
      <c r="E18" s="97"/>
      <c r="F18" s="97"/>
      <c r="G18" s="97"/>
      <c r="H18" s="97"/>
      <c r="I18" s="173" t="s">
        <v>18</v>
      </c>
      <c r="J18" s="111"/>
      <c r="K18" s="111"/>
      <c r="L18" s="174"/>
      <c r="M18" s="175">
        <f>I12*(POWER(O13,2)+POWER(Q13,2))/POWER(B12,2)</f>
        <v>1.0602658999141455E-2</v>
      </c>
      <c r="N18" s="175"/>
      <c r="O18" s="175"/>
      <c r="P18" s="172" t="s">
        <v>25</v>
      </c>
      <c r="Q18" s="172"/>
      <c r="R18" s="176">
        <f>K12*(POWER(O13,2)+POWER(Q13,2))/(100*B12)</f>
        <v>0.23225905528308871</v>
      </c>
      <c r="S18" s="176"/>
      <c r="T18" s="177"/>
      <c r="U18" s="178">
        <f>I12*(POWER(W13,2)+POWER(Y13,2))/POWER(B12,2)</f>
        <v>1.0805022841415407E-2</v>
      </c>
      <c r="V18" s="175"/>
      <c r="W18" s="175"/>
      <c r="X18" s="172" t="s">
        <v>25</v>
      </c>
      <c r="Y18" s="172"/>
      <c r="Z18" s="176">
        <f>K12*(POWER(W13,2)+POWER(Y13,2))/(100*B12)</f>
        <v>0.23669198430908203</v>
      </c>
      <c r="AA18" s="176"/>
      <c r="AB18" s="177"/>
      <c r="AC18" s="178">
        <f>I12*(POWER(AE13,2)+POWER(AG13,2))/POWER(B12,2)</f>
        <v>1.0718061240438222E-2</v>
      </c>
      <c r="AD18" s="175"/>
      <c r="AE18" s="175"/>
      <c r="AF18" s="172" t="s">
        <v>25</v>
      </c>
      <c r="AG18" s="172"/>
      <c r="AH18" s="176">
        <f>K12*(POWER(AE13,2)+POWER(AG13,2))/(100*B12)</f>
        <v>0.23478702638385776</v>
      </c>
      <c r="AI18" s="176"/>
      <c r="AJ18" s="177"/>
      <c r="AK18" s="178">
        <f>I12*(POWER(AM13,2)+POWER(AO13,2))/POWER(B12,2)</f>
        <v>1.0459284597530366E-2</v>
      </c>
      <c r="AL18" s="175"/>
      <c r="AM18" s="175"/>
      <c r="AN18" s="172" t="s">
        <v>25</v>
      </c>
      <c r="AO18" s="172"/>
      <c r="AP18" s="176">
        <f>K12*(POWER(AM13,2)+POWER(AO13,2))/(100*B12)</f>
        <v>0.22911833340637208</v>
      </c>
      <c r="AQ18" s="176"/>
      <c r="AR18" s="180"/>
    </row>
    <row r="19" spans="1:44" x14ac:dyDescent="0.2">
      <c r="A19" s="204" t="s">
        <v>26</v>
      </c>
      <c r="B19" s="205"/>
      <c r="C19" s="205"/>
      <c r="D19" s="205"/>
      <c r="E19" s="139" t="s">
        <v>27</v>
      </c>
      <c r="F19" s="139"/>
      <c r="G19" s="139"/>
      <c r="H19" s="139"/>
      <c r="I19" s="164" t="s">
        <v>14</v>
      </c>
      <c r="J19" s="165"/>
      <c r="K19" s="165"/>
      <c r="L19" s="166"/>
      <c r="M19" s="167">
        <f>SUM(O10:P10)+C9+M17</f>
        <v>-7.0990487824748181</v>
      </c>
      <c r="N19" s="167"/>
      <c r="O19" s="167"/>
      <c r="P19" s="168" t="s">
        <v>25</v>
      </c>
      <c r="Q19" s="168"/>
      <c r="R19" s="169">
        <f>SUM(Q10:R10)+D9+R17</f>
        <v>0.3702318818498993</v>
      </c>
      <c r="S19" s="169"/>
      <c r="T19" s="170"/>
      <c r="U19" s="171">
        <f>SUM(W10:X10)+C9+U17</f>
        <v>-7.338368549507174</v>
      </c>
      <c r="V19" s="167"/>
      <c r="W19" s="167"/>
      <c r="X19" s="168" t="s">
        <v>25</v>
      </c>
      <c r="Y19" s="168"/>
      <c r="Z19" s="169">
        <f>SUM(Y10:Z10)+D9+Z17</f>
        <v>0.38528621811576841</v>
      </c>
      <c r="AA19" s="169"/>
      <c r="AB19" s="170"/>
      <c r="AC19" s="171">
        <f>SUM(AE10:AF10)+C9+AC17</f>
        <v>-7.1688527040726147</v>
      </c>
      <c r="AD19" s="167"/>
      <c r="AE19" s="167"/>
      <c r="AF19" s="168" t="s">
        <v>25</v>
      </c>
      <c r="AG19" s="168"/>
      <c r="AH19" s="169">
        <f>SUM(AG10:AH10)+D9+AH17</f>
        <v>0.37457132192653653</v>
      </c>
      <c r="AI19" s="169"/>
      <c r="AJ19" s="170"/>
      <c r="AK19" s="171">
        <f>SUM(AM10:AN10)+C9+AK17</f>
        <v>-7.0890766375151308</v>
      </c>
      <c r="AL19" s="167"/>
      <c r="AM19" s="167"/>
      <c r="AN19" s="168" t="s">
        <v>25</v>
      </c>
      <c r="AO19" s="168"/>
      <c r="AP19" s="169">
        <f>SUM(AO10:AP10)+D9+AP17</f>
        <v>0.36961541783901219</v>
      </c>
      <c r="AQ19" s="169"/>
      <c r="AR19" s="179"/>
    </row>
    <row r="20" spans="1:44" x14ac:dyDescent="0.2">
      <c r="A20" s="206"/>
      <c r="B20" s="207"/>
      <c r="C20" s="207"/>
      <c r="D20" s="207"/>
      <c r="E20" s="210"/>
      <c r="F20" s="210"/>
      <c r="G20" s="210"/>
      <c r="H20" s="210"/>
      <c r="I20" s="195" t="s">
        <v>18</v>
      </c>
      <c r="J20" s="196"/>
      <c r="K20" s="196"/>
      <c r="L20" s="197"/>
      <c r="M20" s="184">
        <f>SUM(O13:P13)+C12+M18</f>
        <v>-7.356397340974782</v>
      </c>
      <c r="N20" s="184"/>
      <c r="O20" s="184"/>
      <c r="P20" s="185" t="s">
        <v>25</v>
      </c>
      <c r="Q20" s="185"/>
      <c r="R20" s="181">
        <f>SUM(Q13:R13)+D12+R18</f>
        <v>0.38225906124355319</v>
      </c>
      <c r="S20" s="181"/>
      <c r="T20" s="182"/>
      <c r="U20" s="183">
        <f>SUM(W13:X13)+C12+U18</f>
        <v>-7.426194977132508</v>
      </c>
      <c r="V20" s="184"/>
      <c r="W20" s="184"/>
      <c r="X20" s="185" t="s">
        <v>25</v>
      </c>
      <c r="Y20" s="185"/>
      <c r="Z20" s="181">
        <f>SUM(Y13:Z13)+D12+Z18</f>
        <v>0.38669199026954648</v>
      </c>
      <c r="AA20" s="181"/>
      <c r="AB20" s="182"/>
      <c r="AC20" s="183">
        <f>SUM(AE13:AF13)+C12+AC18</f>
        <v>-7.3962819387334848</v>
      </c>
      <c r="AD20" s="184"/>
      <c r="AE20" s="184"/>
      <c r="AF20" s="185" t="s">
        <v>25</v>
      </c>
      <c r="AG20" s="185"/>
      <c r="AH20" s="181">
        <f>SUM(AG13:AH13)+D12+AH18</f>
        <v>0.38478703234432221</v>
      </c>
      <c r="AI20" s="181"/>
      <c r="AJ20" s="182"/>
      <c r="AK20" s="183">
        <f>SUM(AM13:AN13)+C12+AK18</f>
        <v>-7.3065407153763928</v>
      </c>
      <c r="AL20" s="184"/>
      <c r="AM20" s="184"/>
      <c r="AN20" s="185" t="s">
        <v>25</v>
      </c>
      <c r="AO20" s="185"/>
      <c r="AP20" s="181">
        <f>SUM(AO13:AP13)+D12+AP18</f>
        <v>0.37911833936683659</v>
      </c>
      <c r="AQ20" s="181"/>
      <c r="AR20" s="186"/>
    </row>
    <row r="21" spans="1:44" ht="13.5" thickBot="1" x14ac:dyDescent="0.25">
      <c r="A21" s="208"/>
      <c r="B21" s="209"/>
      <c r="C21" s="209"/>
      <c r="D21" s="209"/>
      <c r="E21" s="97"/>
      <c r="F21" s="97"/>
      <c r="G21" s="97"/>
      <c r="H21" s="97"/>
      <c r="I21" s="187" t="s">
        <v>28</v>
      </c>
      <c r="J21" s="188"/>
      <c r="K21" s="188"/>
      <c r="L21" s="189"/>
      <c r="M21" s="190">
        <f>SUM(M19,M20)</f>
        <v>-14.455446123449601</v>
      </c>
      <c r="N21" s="190"/>
      <c r="O21" s="190"/>
      <c r="P21" s="191" t="s">
        <v>25</v>
      </c>
      <c r="Q21" s="191"/>
      <c r="R21" s="192">
        <f>SUM(R19,R20)</f>
        <v>0.75249094309345255</v>
      </c>
      <c r="S21" s="192"/>
      <c r="T21" s="193"/>
      <c r="U21" s="194">
        <f>SUM(U19,U20)</f>
        <v>-14.764563526639682</v>
      </c>
      <c r="V21" s="190"/>
      <c r="W21" s="190"/>
      <c r="X21" s="191" t="s">
        <v>25</v>
      </c>
      <c r="Y21" s="191"/>
      <c r="Z21" s="192">
        <f>SUM(Z19,Z20)</f>
        <v>0.77197820838531483</v>
      </c>
      <c r="AA21" s="192"/>
      <c r="AB21" s="193"/>
      <c r="AC21" s="194">
        <f>SUM(AC19,AC20)</f>
        <v>-14.5651346428061</v>
      </c>
      <c r="AD21" s="190"/>
      <c r="AE21" s="190"/>
      <c r="AF21" s="191" t="s">
        <v>25</v>
      </c>
      <c r="AG21" s="191"/>
      <c r="AH21" s="192">
        <f>SUM(AH19,AH20)</f>
        <v>0.75935835427085874</v>
      </c>
      <c r="AI21" s="192"/>
      <c r="AJ21" s="193"/>
      <c r="AK21" s="194">
        <f>SUM(AK19,AK20)</f>
        <v>-14.395617352891524</v>
      </c>
      <c r="AL21" s="190"/>
      <c r="AM21" s="190"/>
      <c r="AN21" s="191" t="s">
        <v>25</v>
      </c>
      <c r="AO21" s="191"/>
      <c r="AP21" s="192">
        <f>SUM(AP19,AP20)</f>
        <v>0.74873375720584878</v>
      </c>
      <c r="AQ21" s="192"/>
      <c r="AR21" s="203"/>
    </row>
    <row r="22" spans="1:44" ht="30" customHeight="1" thickBot="1" x14ac:dyDescent="0.25">
      <c r="A22" s="211" t="s">
        <v>29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</row>
    <row r="23" spans="1:44" ht="15.75" customHeight="1" thickBot="1" x14ac:dyDescent="0.25">
      <c r="A23" s="212" t="s">
        <v>6</v>
      </c>
      <c r="B23" s="213"/>
      <c r="C23" s="213" t="s">
        <v>2</v>
      </c>
      <c r="D23" s="213"/>
      <c r="E23" s="213" t="s">
        <v>30</v>
      </c>
      <c r="F23" s="213"/>
      <c r="G23" s="213"/>
      <c r="H23" s="213"/>
      <c r="I23" s="213"/>
      <c r="J23" s="213"/>
      <c r="K23" s="213"/>
      <c r="L23" s="214"/>
      <c r="M23" s="117" t="s">
        <v>31</v>
      </c>
      <c r="N23" s="77"/>
      <c r="O23" s="77"/>
      <c r="P23" s="77"/>
      <c r="Q23" s="77"/>
      <c r="R23" s="77"/>
      <c r="S23" s="77"/>
      <c r="T23" s="78"/>
      <c r="U23" s="117" t="s">
        <v>31</v>
      </c>
      <c r="V23" s="77"/>
      <c r="W23" s="77"/>
      <c r="X23" s="77"/>
      <c r="Y23" s="77"/>
      <c r="Z23" s="77"/>
      <c r="AA23" s="77"/>
      <c r="AB23" s="78"/>
      <c r="AC23" s="117" t="s">
        <v>31</v>
      </c>
      <c r="AD23" s="77"/>
      <c r="AE23" s="77"/>
      <c r="AF23" s="77"/>
      <c r="AG23" s="77"/>
      <c r="AH23" s="77"/>
      <c r="AI23" s="77"/>
      <c r="AJ23" s="78"/>
      <c r="AK23" s="117" t="s">
        <v>31</v>
      </c>
      <c r="AL23" s="77"/>
      <c r="AM23" s="77"/>
      <c r="AN23" s="77"/>
      <c r="AO23" s="77"/>
      <c r="AP23" s="77"/>
      <c r="AQ23" s="77"/>
      <c r="AR23" s="78"/>
    </row>
    <row r="24" spans="1:44" x14ac:dyDescent="0.2">
      <c r="A24" s="198">
        <v>6</v>
      </c>
      <c r="B24" s="104"/>
      <c r="C24" s="104" t="s">
        <v>16</v>
      </c>
      <c r="D24" s="104"/>
      <c r="E24" s="141" t="s">
        <v>32</v>
      </c>
      <c r="F24" s="141"/>
      <c r="G24" s="141"/>
      <c r="H24" s="141"/>
      <c r="I24" s="141"/>
      <c r="J24" s="141"/>
      <c r="K24" s="141"/>
      <c r="L24" s="199"/>
      <c r="M24" s="200">
        <v>6.26</v>
      </c>
      <c r="N24" s="201"/>
      <c r="O24" s="201"/>
      <c r="P24" s="201"/>
      <c r="Q24" s="201"/>
      <c r="R24" s="201"/>
      <c r="S24" s="201"/>
      <c r="T24" s="202"/>
      <c r="U24" s="200">
        <v>6.27</v>
      </c>
      <c r="V24" s="201"/>
      <c r="W24" s="201"/>
      <c r="X24" s="201"/>
      <c r="Y24" s="201"/>
      <c r="Z24" s="201"/>
      <c r="AA24" s="201"/>
      <c r="AB24" s="202"/>
      <c r="AC24" s="200">
        <v>6.27</v>
      </c>
      <c r="AD24" s="201"/>
      <c r="AE24" s="201"/>
      <c r="AF24" s="201"/>
      <c r="AG24" s="201"/>
      <c r="AH24" s="201"/>
      <c r="AI24" s="201"/>
      <c r="AJ24" s="202"/>
      <c r="AK24" s="200">
        <v>6.26</v>
      </c>
      <c r="AL24" s="201"/>
      <c r="AM24" s="201"/>
      <c r="AN24" s="201"/>
      <c r="AO24" s="201"/>
      <c r="AP24" s="201"/>
      <c r="AQ24" s="201"/>
      <c r="AR24" s="202"/>
    </row>
    <row r="25" spans="1:44" ht="13.5" thickBot="1" x14ac:dyDescent="0.25">
      <c r="A25" s="226">
        <v>6</v>
      </c>
      <c r="B25" s="227"/>
      <c r="C25" s="227" t="s">
        <v>19</v>
      </c>
      <c r="D25" s="227"/>
      <c r="E25" s="148" t="s">
        <v>33</v>
      </c>
      <c r="F25" s="148"/>
      <c r="G25" s="148"/>
      <c r="H25" s="148"/>
      <c r="I25" s="148"/>
      <c r="J25" s="148"/>
      <c r="K25" s="148"/>
      <c r="L25" s="228"/>
      <c r="M25" s="215">
        <v>6.23</v>
      </c>
      <c r="N25" s="216"/>
      <c r="O25" s="216"/>
      <c r="P25" s="216"/>
      <c r="Q25" s="216"/>
      <c r="R25" s="216"/>
      <c r="S25" s="216"/>
      <c r="T25" s="217"/>
      <c r="U25" s="215">
        <v>6.26</v>
      </c>
      <c r="V25" s="216"/>
      <c r="W25" s="216"/>
      <c r="X25" s="216"/>
      <c r="Y25" s="216"/>
      <c r="Z25" s="216"/>
      <c r="AA25" s="216"/>
      <c r="AB25" s="217"/>
      <c r="AC25" s="215">
        <v>6.26</v>
      </c>
      <c r="AD25" s="216"/>
      <c r="AE25" s="216"/>
      <c r="AF25" s="216"/>
      <c r="AG25" s="216"/>
      <c r="AH25" s="216"/>
      <c r="AI25" s="216"/>
      <c r="AJ25" s="217"/>
      <c r="AK25" s="215">
        <v>6.26</v>
      </c>
      <c r="AL25" s="216"/>
      <c r="AM25" s="216"/>
      <c r="AN25" s="216"/>
      <c r="AO25" s="216"/>
      <c r="AP25" s="216"/>
      <c r="AQ25" s="216"/>
      <c r="AR25" s="217"/>
    </row>
    <row r="26" spans="1:44" ht="30" customHeight="1" thickBot="1" x14ac:dyDescent="0.25">
      <c r="A26" s="211" t="s">
        <v>34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</row>
    <row r="27" spans="1:44" ht="15" customHeight="1" x14ac:dyDescent="0.2">
      <c r="A27" s="218" t="s">
        <v>2</v>
      </c>
      <c r="B27" s="219"/>
      <c r="C27" s="219"/>
      <c r="D27" s="219"/>
      <c r="E27" s="219" t="s">
        <v>35</v>
      </c>
      <c r="F27" s="219"/>
      <c r="G27" s="219" t="s">
        <v>36</v>
      </c>
      <c r="H27" s="219"/>
      <c r="I27" s="219" t="s">
        <v>37</v>
      </c>
      <c r="J27" s="219"/>
      <c r="K27" s="219" t="s">
        <v>38</v>
      </c>
      <c r="L27" s="222"/>
      <c r="M27" s="138" t="s">
        <v>10</v>
      </c>
      <c r="N27" s="223"/>
      <c r="O27" s="224" t="s">
        <v>11</v>
      </c>
      <c r="P27" s="139"/>
      <c r="Q27" s="223"/>
      <c r="R27" s="224" t="s">
        <v>12</v>
      </c>
      <c r="S27" s="139"/>
      <c r="T27" s="225"/>
      <c r="U27" s="138" t="s">
        <v>10</v>
      </c>
      <c r="V27" s="223"/>
      <c r="W27" s="224" t="s">
        <v>11</v>
      </c>
      <c r="X27" s="139"/>
      <c r="Y27" s="223"/>
      <c r="Z27" s="224" t="s">
        <v>12</v>
      </c>
      <c r="AA27" s="139"/>
      <c r="AB27" s="225"/>
      <c r="AC27" s="138" t="s">
        <v>10</v>
      </c>
      <c r="AD27" s="223"/>
      <c r="AE27" s="224" t="s">
        <v>11</v>
      </c>
      <c r="AF27" s="139"/>
      <c r="AG27" s="223"/>
      <c r="AH27" s="224" t="s">
        <v>12</v>
      </c>
      <c r="AI27" s="139"/>
      <c r="AJ27" s="225"/>
      <c r="AK27" s="138" t="s">
        <v>10</v>
      </c>
      <c r="AL27" s="223"/>
      <c r="AM27" s="224" t="s">
        <v>11</v>
      </c>
      <c r="AN27" s="139"/>
      <c r="AO27" s="223"/>
      <c r="AP27" s="224" t="s">
        <v>12</v>
      </c>
      <c r="AQ27" s="139"/>
      <c r="AR27" s="225"/>
    </row>
    <row r="28" spans="1:44" ht="15.75" customHeight="1" thickBot="1" x14ac:dyDescent="0.25">
      <c r="A28" s="220"/>
      <c r="B28" s="221"/>
      <c r="C28" s="221"/>
      <c r="D28" s="221"/>
      <c r="E28" s="34" t="s">
        <v>39</v>
      </c>
      <c r="F28" s="34" t="s">
        <v>40</v>
      </c>
      <c r="G28" s="34" t="s">
        <v>39</v>
      </c>
      <c r="H28" s="34" t="s">
        <v>40</v>
      </c>
      <c r="I28" s="34" t="s">
        <v>39</v>
      </c>
      <c r="J28" s="34" t="s">
        <v>40</v>
      </c>
      <c r="K28" s="34" t="s">
        <v>39</v>
      </c>
      <c r="L28" s="35" t="s">
        <v>40</v>
      </c>
      <c r="M28" s="93"/>
      <c r="N28" s="94"/>
      <c r="O28" s="95"/>
      <c r="P28" s="97"/>
      <c r="Q28" s="94"/>
      <c r="R28" s="95"/>
      <c r="S28" s="97"/>
      <c r="T28" s="96"/>
      <c r="U28" s="93"/>
      <c r="V28" s="94"/>
      <c r="W28" s="95"/>
      <c r="X28" s="97"/>
      <c r="Y28" s="94"/>
      <c r="Z28" s="95"/>
      <c r="AA28" s="97"/>
      <c r="AB28" s="96"/>
      <c r="AC28" s="93"/>
      <c r="AD28" s="94"/>
      <c r="AE28" s="95"/>
      <c r="AF28" s="97"/>
      <c r="AG28" s="94"/>
      <c r="AH28" s="95"/>
      <c r="AI28" s="97"/>
      <c r="AJ28" s="96"/>
      <c r="AK28" s="93"/>
      <c r="AL28" s="94"/>
      <c r="AM28" s="95"/>
      <c r="AN28" s="97"/>
      <c r="AO28" s="94"/>
      <c r="AP28" s="95"/>
      <c r="AQ28" s="97"/>
      <c r="AR28" s="96"/>
    </row>
    <row r="29" spans="1:44" s="54" customFormat="1" x14ac:dyDescent="0.2">
      <c r="A29" s="232" t="s">
        <v>41</v>
      </c>
      <c r="B29" s="233"/>
      <c r="C29" s="233"/>
      <c r="D29" s="233"/>
      <c r="E29" s="234"/>
      <c r="F29" s="234"/>
      <c r="G29" s="234"/>
      <c r="H29" s="234"/>
      <c r="I29" s="234"/>
      <c r="J29" s="234"/>
      <c r="K29" s="234"/>
      <c r="L29" s="235"/>
      <c r="M29" s="236"/>
      <c r="N29" s="237"/>
      <c r="O29" s="238"/>
      <c r="P29" s="238"/>
      <c r="Q29" s="238"/>
      <c r="R29" s="238"/>
      <c r="S29" s="238"/>
      <c r="T29" s="239"/>
      <c r="U29" s="236"/>
      <c r="V29" s="237"/>
      <c r="W29" s="238"/>
      <c r="X29" s="238"/>
      <c r="Y29" s="238"/>
      <c r="Z29" s="238"/>
      <c r="AA29" s="238"/>
      <c r="AB29" s="239"/>
      <c r="AC29" s="236"/>
      <c r="AD29" s="237"/>
      <c r="AE29" s="238"/>
      <c r="AF29" s="238"/>
      <c r="AG29" s="238"/>
      <c r="AH29" s="238"/>
      <c r="AI29" s="238"/>
      <c r="AJ29" s="239"/>
      <c r="AK29" s="236"/>
      <c r="AL29" s="237"/>
      <c r="AM29" s="238"/>
      <c r="AN29" s="238"/>
      <c r="AO29" s="238"/>
      <c r="AP29" s="238"/>
      <c r="AQ29" s="238"/>
      <c r="AR29" s="240"/>
    </row>
    <row r="30" spans="1:44" x14ac:dyDescent="0.2">
      <c r="A30" s="75" t="s">
        <v>42</v>
      </c>
      <c r="B30" s="76"/>
      <c r="C30" s="76"/>
      <c r="D30" s="76"/>
      <c r="E30" s="52"/>
      <c r="F30" s="52"/>
      <c r="G30" s="52"/>
      <c r="H30" s="52"/>
      <c r="I30" s="52"/>
      <c r="J30" s="52"/>
      <c r="K30" s="52"/>
      <c r="L30" s="53"/>
      <c r="M30" s="231">
        <f>SUM(M31:N43)</f>
        <v>447.21</v>
      </c>
      <c r="N30" s="229"/>
      <c r="O30" s="229"/>
      <c r="P30" s="229"/>
      <c r="Q30" s="229"/>
      <c r="R30" s="229"/>
      <c r="S30" s="229"/>
      <c r="T30" s="230"/>
      <c r="U30" s="231">
        <f>SUM(U31:V43)</f>
        <v>390.95</v>
      </c>
      <c r="V30" s="229"/>
      <c r="W30" s="229"/>
      <c r="X30" s="229"/>
      <c r="Y30" s="229"/>
      <c r="Z30" s="229"/>
      <c r="AA30" s="229"/>
      <c r="AB30" s="230"/>
      <c r="AC30" s="231">
        <f>SUM(AC31:AD43)</f>
        <v>364.02</v>
      </c>
      <c r="AD30" s="229"/>
      <c r="AE30" s="229"/>
      <c r="AF30" s="229"/>
      <c r="AG30" s="229"/>
      <c r="AH30" s="229"/>
      <c r="AI30" s="229"/>
      <c r="AJ30" s="230"/>
      <c r="AK30" s="231">
        <f>SUM(AK31:AL43)</f>
        <v>441.02000000000004</v>
      </c>
      <c r="AL30" s="229"/>
      <c r="AM30" s="229"/>
      <c r="AN30" s="229"/>
      <c r="AO30" s="229"/>
      <c r="AP30" s="229"/>
      <c r="AQ30" s="229"/>
      <c r="AR30" s="241"/>
    </row>
    <row r="31" spans="1:44" x14ac:dyDescent="0.2">
      <c r="A31" s="75" t="s">
        <v>43</v>
      </c>
      <c r="B31" s="76"/>
      <c r="C31" s="76"/>
      <c r="D31" s="76"/>
      <c r="E31" s="52"/>
      <c r="F31" s="52"/>
      <c r="G31" s="52"/>
      <c r="H31" s="52"/>
      <c r="I31" s="52"/>
      <c r="J31" s="52"/>
      <c r="K31" s="52"/>
      <c r="L31" s="53"/>
      <c r="M31" s="242">
        <v>20</v>
      </c>
      <c r="N31" s="243"/>
      <c r="O31" s="72"/>
      <c r="P31" s="72"/>
      <c r="Q31" s="72"/>
      <c r="R31" s="72"/>
      <c r="S31" s="72"/>
      <c r="T31" s="73"/>
      <c r="U31" s="242">
        <v>20</v>
      </c>
      <c r="V31" s="243"/>
      <c r="W31" s="72"/>
      <c r="X31" s="72"/>
      <c r="Y31" s="72"/>
      <c r="Z31" s="72"/>
      <c r="AA31" s="72"/>
      <c r="AB31" s="73"/>
      <c r="AC31" s="242">
        <v>20</v>
      </c>
      <c r="AD31" s="243"/>
      <c r="AE31" s="72"/>
      <c r="AF31" s="72"/>
      <c r="AG31" s="72"/>
      <c r="AH31" s="72"/>
      <c r="AI31" s="72"/>
      <c r="AJ31" s="73"/>
      <c r="AK31" s="242">
        <v>20</v>
      </c>
      <c r="AL31" s="243"/>
      <c r="AM31" s="72"/>
      <c r="AN31" s="72"/>
      <c r="AO31" s="72"/>
      <c r="AP31" s="72"/>
      <c r="AQ31" s="72"/>
      <c r="AR31" s="74"/>
    </row>
    <row r="32" spans="1:44" x14ac:dyDescent="0.2">
      <c r="A32" s="75" t="s">
        <v>44</v>
      </c>
      <c r="B32" s="76"/>
      <c r="C32" s="76"/>
      <c r="D32" s="76"/>
      <c r="E32" s="52"/>
      <c r="F32" s="52"/>
      <c r="G32" s="52"/>
      <c r="H32" s="52"/>
      <c r="I32" s="52"/>
      <c r="J32" s="52"/>
      <c r="K32" s="52"/>
      <c r="L32" s="53"/>
      <c r="M32" s="242">
        <v>18.420000000000002</v>
      </c>
      <c r="N32" s="243"/>
      <c r="O32" s="72"/>
      <c r="P32" s="72"/>
      <c r="Q32" s="72"/>
      <c r="R32" s="72"/>
      <c r="S32" s="72"/>
      <c r="T32" s="73"/>
      <c r="U32" s="242">
        <v>17.34</v>
      </c>
      <c r="V32" s="243"/>
      <c r="W32" s="72"/>
      <c r="X32" s="72"/>
      <c r="Y32" s="72"/>
      <c r="Z32" s="72"/>
      <c r="AA32" s="72"/>
      <c r="AB32" s="73"/>
      <c r="AC32" s="242">
        <v>21.24</v>
      </c>
      <c r="AD32" s="243"/>
      <c r="AE32" s="72"/>
      <c r="AF32" s="72"/>
      <c r="AG32" s="72"/>
      <c r="AH32" s="72"/>
      <c r="AI32" s="72"/>
      <c r="AJ32" s="73"/>
      <c r="AK32" s="242">
        <v>21.3</v>
      </c>
      <c r="AL32" s="243"/>
      <c r="AM32" s="72"/>
      <c r="AN32" s="72"/>
      <c r="AO32" s="72"/>
      <c r="AP32" s="72"/>
      <c r="AQ32" s="72"/>
      <c r="AR32" s="74"/>
    </row>
    <row r="33" spans="1:44" x14ac:dyDescent="0.2">
      <c r="A33" s="75" t="s">
        <v>45</v>
      </c>
      <c r="B33" s="76"/>
      <c r="C33" s="76"/>
      <c r="D33" s="76"/>
      <c r="E33" s="52">
        <v>48.3</v>
      </c>
      <c r="F33" s="52">
        <v>0.5</v>
      </c>
      <c r="G33" s="52">
        <v>48.9</v>
      </c>
      <c r="H33" s="52">
        <v>25</v>
      </c>
      <c r="I33" s="52"/>
      <c r="J33" s="52"/>
      <c r="K33" s="52"/>
      <c r="L33" s="53"/>
      <c r="M33" s="242">
        <v>7.23</v>
      </c>
      <c r="N33" s="243"/>
      <c r="O33" s="72"/>
      <c r="P33" s="72"/>
      <c r="Q33" s="72"/>
      <c r="R33" s="72"/>
      <c r="S33" s="72"/>
      <c r="T33" s="73"/>
      <c r="U33" s="242">
        <v>7.2</v>
      </c>
      <c r="V33" s="243"/>
      <c r="W33" s="72"/>
      <c r="X33" s="72"/>
      <c r="Y33" s="72"/>
      <c r="Z33" s="72"/>
      <c r="AA33" s="72"/>
      <c r="AB33" s="73"/>
      <c r="AC33" s="242">
        <v>7.98</v>
      </c>
      <c r="AD33" s="243"/>
      <c r="AE33" s="72"/>
      <c r="AF33" s="72"/>
      <c r="AG33" s="72"/>
      <c r="AH33" s="72"/>
      <c r="AI33" s="72"/>
      <c r="AJ33" s="73"/>
      <c r="AK33" s="242">
        <v>8.31</v>
      </c>
      <c r="AL33" s="243"/>
      <c r="AM33" s="72"/>
      <c r="AN33" s="72"/>
      <c r="AO33" s="72"/>
      <c r="AP33" s="72"/>
      <c r="AQ33" s="72"/>
      <c r="AR33" s="74"/>
    </row>
    <row r="34" spans="1:44" ht="12" customHeight="1" x14ac:dyDescent="0.25">
      <c r="A34" s="75" t="s">
        <v>46</v>
      </c>
      <c r="B34" s="76"/>
      <c r="C34" s="76"/>
      <c r="D34" s="76"/>
      <c r="E34" s="52">
        <v>48.3</v>
      </c>
      <c r="F34" s="52">
        <v>0.5</v>
      </c>
      <c r="G34" s="52">
        <v>48.9</v>
      </c>
      <c r="H34" s="52">
        <v>25</v>
      </c>
      <c r="I34" s="52"/>
      <c r="J34" s="52"/>
      <c r="K34" s="52"/>
      <c r="L34" s="53"/>
      <c r="M34" s="68" t="s">
        <v>76</v>
      </c>
      <c r="N34" s="69"/>
      <c r="O34" s="72"/>
      <c r="P34" s="72"/>
      <c r="Q34" s="72"/>
      <c r="R34" s="72"/>
      <c r="S34" s="72"/>
      <c r="T34" s="73"/>
      <c r="U34" s="68" t="s">
        <v>76</v>
      </c>
      <c r="V34" s="69"/>
      <c r="W34" s="72"/>
      <c r="X34" s="72"/>
      <c r="Y34" s="72"/>
      <c r="Z34" s="72"/>
      <c r="AA34" s="72"/>
      <c r="AB34" s="73"/>
      <c r="AC34" s="68" t="s">
        <v>76</v>
      </c>
      <c r="AD34" s="69"/>
      <c r="AE34" s="72"/>
      <c r="AF34" s="72"/>
      <c r="AG34" s="72"/>
      <c r="AH34" s="72"/>
      <c r="AI34" s="72"/>
      <c r="AJ34" s="73"/>
      <c r="AK34" s="68" t="s">
        <v>76</v>
      </c>
      <c r="AL34" s="69"/>
      <c r="AM34" s="72"/>
      <c r="AN34" s="72"/>
      <c r="AO34" s="72"/>
      <c r="AP34" s="72"/>
      <c r="AQ34" s="72"/>
      <c r="AR34" s="74"/>
    </row>
    <row r="35" spans="1:44" x14ac:dyDescent="0.2">
      <c r="A35" s="75" t="s">
        <v>47</v>
      </c>
      <c r="B35" s="76"/>
      <c r="C35" s="76"/>
      <c r="D35" s="76"/>
      <c r="E35" s="52"/>
      <c r="F35" s="52"/>
      <c r="G35" s="52"/>
      <c r="H35" s="52"/>
      <c r="I35" s="52"/>
      <c r="J35" s="52"/>
      <c r="K35" s="52"/>
      <c r="L35" s="53"/>
      <c r="M35" s="242">
        <v>110</v>
      </c>
      <c r="N35" s="243"/>
      <c r="O35" s="72"/>
      <c r="P35" s="72"/>
      <c r="Q35" s="72"/>
      <c r="R35" s="72"/>
      <c r="S35" s="72"/>
      <c r="T35" s="73"/>
      <c r="U35" s="242">
        <v>110</v>
      </c>
      <c r="V35" s="243"/>
      <c r="W35" s="72"/>
      <c r="X35" s="72"/>
      <c r="Y35" s="72"/>
      <c r="Z35" s="72"/>
      <c r="AA35" s="72"/>
      <c r="AB35" s="73"/>
      <c r="AC35" s="242">
        <v>110</v>
      </c>
      <c r="AD35" s="243"/>
      <c r="AE35" s="72"/>
      <c r="AF35" s="72"/>
      <c r="AG35" s="72"/>
      <c r="AH35" s="72"/>
      <c r="AI35" s="72"/>
      <c r="AJ35" s="73"/>
      <c r="AK35" s="242">
        <v>110</v>
      </c>
      <c r="AL35" s="243"/>
      <c r="AM35" s="72"/>
      <c r="AN35" s="72"/>
      <c r="AO35" s="72"/>
      <c r="AP35" s="72"/>
      <c r="AQ35" s="72"/>
      <c r="AR35" s="74"/>
    </row>
    <row r="36" spans="1:44" ht="15" x14ac:dyDescent="0.25">
      <c r="A36" s="75" t="s">
        <v>48</v>
      </c>
      <c r="B36" s="76"/>
      <c r="C36" s="76"/>
      <c r="D36" s="76"/>
      <c r="E36" s="52">
        <v>48.3</v>
      </c>
      <c r="F36" s="52">
        <v>0.5</v>
      </c>
      <c r="G36" s="52">
        <v>48.9</v>
      </c>
      <c r="H36" s="52">
        <v>25</v>
      </c>
      <c r="I36" s="52"/>
      <c r="J36" s="52"/>
      <c r="K36" s="52"/>
      <c r="L36" s="53"/>
      <c r="M36" s="68">
        <v>10</v>
      </c>
      <c r="N36" s="69"/>
      <c r="O36" s="72"/>
      <c r="P36" s="72"/>
      <c r="Q36" s="72"/>
      <c r="R36" s="72"/>
      <c r="S36" s="72"/>
      <c r="T36" s="73"/>
      <c r="U36" s="68">
        <v>10</v>
      </c>
      <c r="V36" s="69"/>
      <c r="W36" s="72"/>
      <c r="X36" s="72"/>
      <c r="Y36" s="72"/>
      <c r="Z36" s="72"/>
      <c r="AA36" s="72"/>
      <c r="AB36" s="73"/>
      <c r="AC36" s="68">
        <v>10</v>
      </c>
      <c r="AD36" s="69"/>
      <c r="AE36" s="72"/>
      <c r="AF36" s="72"/>
      <c r="AG36" s="72"/>
      <c r="AH36" s="72"/>
      <c r="AI36" s="72"/>
      <c r="AJ36" s="73"/>
      <c r="AK36" s="68">
        <v>10</v>
      </c>
      <c r="AL36" s="69"/>
      <c r="AM36" s="72"/>
      <c r="AN36" s="72"/>
      <c r="AO36" s="72"/>
      <c r="AP36" s="72"/>
      <c r="AQ36" s="72"/>
      <c r="AR36" s="74"/>
    </row>
    <row r="37" spans="1:44" ht="15" x14ac:dyDescent="0.25">
      <c r="A37" s="75" t="s">
        <v>69</v>
      </c>
      <c r="B37" s="76"/>
      <c r="C37" s="76"/>
      <c r="D37" s="76"/>
      <c r="E37" s="52">
        <v>48.3</v>
      </c>
      <c r="F37" s="52">
        <v>0.5</v>
      </c>
      <c r="G37" s="52">
        <v>48.9</v>
      </c>
      <c r="H37" s="52">
        <v>25</v>
      </c>
      <c r="I37" s="52"/>
      <c r="J37" s="52"/>
      <c r="K37" s="52"/>
      <c r="L37" s="53"/>
      <c r="M37" s="68" t="s">
        <v>76</v>
      </c>
      <c r="N37" s="69"/>
      <c r="O37" s="72"/>
      <c r="P37" s="72"/>
      <c r="Q37" s="72"/>
      <c r="R37" s="72"/>
      <c r="S37" s="72"/>
      <c r="T37" s="73"/>
      <c r="U37" s="68" t="s">
        <v>76</v>
      </c>
      <c r="V37" s="69"/>
      <c r="W37" s="72"/>
      <c r="X37" s="72"/>
      <c r="Y37" s="72"/>
      <c r="Z37" s="72"/>
      <c r="AA37" s="72"/>
      <c r="AB37" s="73"/>
      <c r="AC37" s="68" t="s">
        <v>76</v>
      </c>
      <c r="AD37" s="69"/>
      <c r="AE37" s="72"/>
      <c r="AF37" s="72"/>
      <c r="AG37" s="72"/>
      <c r="AH37" s="72"/>
      <c r="AI37" s="72"/>
      <c r="AJ37" s="73"/>
      <c r="AK37" s="68" t="s">
        <v>76</v>
      </c>
      <c r="AL37" s="69"/>
      <c r="AM37" s="72"/>
      <c r="AN37" s="72"/>
      <c r="AO37" s="72"/>
      <c r="AP37" s="72"/>
      <c r="AQ37" s="72"/>
      <c r="AR37" s="74"/>
    </row>
    <row r="38" spans="1:44" ht="15" x14ac:dyDescent="0.25">
      <c r="A38" s="244" t="s">
        <v>49</v>
      </c>
      <c r="B38" s="245"/>
      <c r="C38" s="245"/>
      <c r="D38" s="246"/>
      <c r="E38" s="52"/>
      <c r="F38" s="52"/>
      <c r="G38" s="52"/>
      <c r="H38" s="52"/>
      <c r="I38" s="52"/>
      <c r="J38" s="52"/>
      <c r="K38" s="52"/>
      <c r="L38" s="53"/>
      <c r="M38" s="68" t="s">
        <v>77</v>
      </c>
      <c r="N38" s="69"/>
      <c r="O38" s="72"/>
      <c r="P38" s="72"/>
      <c r="Q38" s="72"/>
      <c r="R38" s="72"/>
      <c r="S38" s="72"/>
      <c r="T38" s="73"/>
      <c r="U38" s="68" t="s">
        <v>77</v>
      </c>
      <c r="V38" s="69"/>
      <c r="W38" s="72"/>
      <c r="X38" s="72"/>
      <c r="Y38" s="72"/>
      <c r="Z38" s="72"/>
      <c r="AA38" s="72"/>
      <c r="AB38" s="73"/>
      <c r="AC38" s="68" t="s">
        <v>77</v>
      </c>
      <c r="AD38" s="69"/>
      <c r="AE38" s="72"/>
      <c r="AF38" s="72"/>
      <c r="AG38" s="72"/>
      <c r="AH38" s="72"/>
      <c r="AI38" s="72"/>
      <c r="AJ38" s="73"/>
      <c r="AK38" s="68" t="s">
        <v>77</v>
      </c>
      <c r="AL38" s="69"/>
      <c r="AM38" s="247"/>
      <c r="AN38" s="248"/>
      <c r="AO38" s="249"/>
      <c r="AP38" s="247"/>
      <c r="AQ38" s="248"/>
      <c r="AR38" s="250"/>
    </row>
    <row r="39" spans="1:44" x14ac:dyDescent="0.2">
      <c r="A39" s="75" t="s">
        <v>50</v>
      </c>
      <c r="B39" s="76"/>
      <c r="C39" s="76"/>
      <c r="D39" s="76"/>
      <c r="E39" s="52"/>
      <c r="F39" s="52"/>
      <c r="G39" s="52"/>
      <c r="H39" s="52"/>
      <c r="I39" s="52"/>
      <c r="J39" s="52"/>
      <c r="K39" s="52"/>
      <c r="L39" s="53"/>
      <c r="M39" s="242">
        <v>30.03</v>
      </c>
      <c r="N39" s="243"/>
      <c r="O39" s="72"/>
      <c r="P39" s="72"/>
      <c r="Q39" s="72"/>
      <c r="R39" s="72"/>
      <c r="S39" s="72"/>
      <c r="T39" s="73"/>
      <c r="U39" s="242">
        <v>29.94</v>
      </c>
      <c r="V39" s="243"/>
      <c r="W39" s="72"/>
      <c r="X39" s="72"/>
      <c r="Y39" s="72"/>
      <c r="Z39" s="72"/>
      <c r="AA39" s="72"/>
      <c r="AB39" s="73"/>
      <c r="AC39" s="242">
        <v>29.4</v>
      </c>
      <c r="AD39" s="243"/>
      <c r="AE39" s="72"/>
      <c r="AF39" s="72"/>
      <c r="AG39" s="72"/>
      <c r="AH39" s="72"/>
      <c r="AI39" s="72"/>
      <c r="AJ39" s="73"/>
      <c r="AK39" s="242">
        <v>30.51</v>
      </c>
      <c r="AL39" s="243"/>
      <c r="AM39" s="72"/>
      <c r="AN39" s="72"/>
      <c r="AO39" s="72"/>
      <c r="AP39" s="72"/>
      <c r="AQ39" s="72"/>
      <c r="AR39" s="74"/>
    </row>
    <row r="40" spans="1:44" x14ac:dyDescent="0.2">
      <c r="A40" s="75" t="s">
        <v>73</v>
      </c>
      <c r="B40" s="76"/>
      <c r="C40" s="76"/>
      <c r="D40" s="76"/>
      <c r="E40" s="52"/>
      <c r="F40" s="52"/>
      <c r="G40" s="52"/>
      <c r="H40" s="52"/>
      <c r="I40" s="52"/>
      <c r="J40" s="52"/>
      <c r="K40" s="52"/>
      <c r="L40" s="53"/>
      <c r="M40" s="242">
        <v>192.73</v>
      </c>
      <c r="N40" s="243"/>
      <c r="O40" s="72"/>
      <c r="P40" s="72"/>
      <c r="Q40" s="72"/>
      <c r="R40" s="72"/>
      <c r="S40" s="72"/>
      <c r="T40" s="73"/>
      <c r="U40" s="242">
        <v>134.4</v>
      </c>
      <c r="V40" s="243"/>
      <c r="W40" s="72"/>
      <c r="X40" s="72"/>
      <c r="Y40" s="72"/>
      <c r="Z40" s="72"/>
      <c r="AA40" s="72"/>
      <c r="AB40" s="73"/>
      <c r="AC40" s="242">
        <v>96.64</v>
      </c>
      <c r="AD40" s="243"/>
      <c r="AE40" s="72"/>
      <c r="AF40" s="72"/>
      <c r="AG40" s="72"/>
      <c r="AH40" s="72"/>
      <c r="AI40" s="72"/>
      <c r="AJ40" s="73"/>
      <c r="AK40" s="242">
        <v>172.8</v>
      </c>
      <c r="AL40" s="243"/>
      <c r="AM40" s="72"/>
      <c r="AN40" s="72"/>
      <c r="AO40" s="72"/>
      <c r="AP40" s="72"/>
      <c r="AQ40" s="72"/>
      <c r="AR40" s="74"/>
    </row>
    <row r="41" spans="1:44" x14ac:dyDescent="0.2">
      <c r="A41" s="75" t="s">
        <v>51</v>
      </c>
      <c r="B41" s="76"/>
      <c r="C41" s="76"/>
      <c r="D41" s="76"/>
      <c r="E41" s="52">
        <v>48.3</v>
      </c>
      <c r="F41" s="52">
        <v>0.5</v>
      </c>
      <c r="G41" s="52">
        <v>48.9</v>
      </c>
      <c r="H41" s="52">
        <v>25</v>
      </c>
      <c r="I41" s="52"/>
      <c r="J41" s="52"/>
      <c r="K41" s="52"/>
      <c r="L41" s="53"/>
      <c r="M41" s="242">
        <v>28.8</v>
      </c>
      <c r="N41" s="243"/>
      <c r="O41" s="72"/>
      <c r="P41" s="72"/>
      <c r="Q41" s="72"/>
      <c r="R41" s="72"/>
      <c r="S41" s="72"/>
      <c r="T41" s="73"/>
      <c r="U41" s="242">
        <v>32.07</v>
      </c>
      <c r="V41" s="243"/>
      <c r="W41" s="72"/>
      <c r="X41" s="72"/>
      <c r="Y41" s="72"/>
      <c r="Z41" s="72"/>
      <c r="AA41" s="72"/>
      <c r="AB41" s="73"/>
      <c r="AC41" s="242">
        <v>38.76</v>
      </c>
      <c r="AD41" s="243"/>
      <c r="AE41" s="72"/>
      <c r="AF41" s="72"/>
      <c r="AG41" s="72"/>
      <c r="AH41" s="72"/>
      <c r="AI41" s="72"/>
      <c r="AJ41" s="73"/>
      <c r="AK41" s="242">
        <v>38.1</v>
      </c>
      <c r="AL41" s="243"/>
      <c r="AM41" s="72"/>
      <c r="AN41" s="72"/>
      <c r="AO41" s="72"/>
      <c r="AP41" s="72"/>
      <c r="AQ41" s="72"/>
      <c r="AR41" s="74"/>
    </row>
    <row r="42" spans="1:44" ht="15" x14ac:dyDescent="0.25">
      <c r="A42" s="75" t="s">
        <v>68</v>
      </c>
      <c r="B42" s="76"/>
      <c r="C42" s="76"/>
      <c r="D42" s="76"/>
      <c r="E42" s="52">
        <v>48.3</v>
      </c>
      <c r="F42" s="52">
        <v>0.5</v>
      </c>
      <c r="G42" s="52">
        <v>48.9</v>
      </c>
      <c r="H42" s="52">
        <v>25</v>
      </c>
      <c r="I42" s="52"/>
      <c r="J42" s="52"/>
      <c r="K42" s="52"/>
      <c r="L42" s="53"/>
      <c r="M42" s="68">
        <v>0</v>
      </c>
      <c r="N42" s="69"/>
      <c r="O42" s="72"/>
      <c r="P42" s="72"/>
      <c r="Q42" s="72"/>
      <c r="R42" s="72"/>
      <c r="S42" s="72"/>
      <c r="T42" s="73"/>
      <c r="U42" s="68">
        <v>0</v>
      </c>
      <c r="V42" s="69"/>
      <c r="W42" s="72"/>
      <c r="X42" s="72"/>
      <c r="Y42" s="72"/>
      <c r="Z42" s="72"/>
      <c r="AA42" s="72"/>
      <c r="AB42" s="73"/>
      <c r="AC42" s="68">
        <v>0</v>
      </c>
      <c r="AD42" s="69"/>
      <c r="AE42" s="72"/>
      <c r="AF42" s="72"/>
      <c r="AG42" s="72"/>
      <c r="AH42" s="72"/>
      <c r="AI42" s="72"/>
      <c r="AJ42" s="73"/>
      <c r="AK42" s="68">
        <v>0</v>
      </c>
      <c r="AL42" s="69"/>
      <c r="AM42" s="72"/>
      <c r="AN42" s="72"/>
      <c r="AO42" s="72"/>
      <c r="AP42" s="72"/>
      <c r="AQ42" s="72"/>
      <c r="AR42" s="74"/>
    </row>
    <row r="43" spans="1:44" ht="15" x14ac:dyDescent="0.25">
      <c r="A43" s="75" t="s">
        <v>52</v>
      </c>
      <c r="B43" s="76"/>
      <c r="C43" s="76"/>
      <c r="D43" s="76"/>
      <c r="E43" s="52">
        <v>48.3</v>
      </c>
      <c r="F43" s="52">
        <v>0.5</v>
      </c>
      <c r="G43" s="52">
        <v>48.9</v>
      </c>
      <c r="H43" s="52">
        <v>25</v>
      </c>
      <c r="I43" s="52"/>
      <c r="J43" s="52"/>
      <c r="K43" s="52"/>
      <c r="L43" s="53"/>
      <c r="M43" s="68">
        <v>30</v>
      </c>
      <c r="N43" s="69"/>
      <c r="O43" s="72"/>
      <c r="P43" s="72"/>
      <c r="Q43" s="72"/>
      <c r="R43" s="72"/>
      <c r="S43" s="72"/>
      <c r="T43" s="73"/>
      <c r="U43" s="68">
        <v>30</v>
      </c>
      <c r="V43" s="69"/>
      <c r="W43" s="72"/>
      <c r="X43" s="72"/>
      <c r="Y43" s="72"/>
      <c r="Z43" s="72"/>
      <c r="AA43" s="72"/>
      <c r="AB43" s="73"/>
      <c r="AC43" s="68">
        <v>30</v>
      </c>
      <c r="AD43" s="69"/>
      <c r="AE43" s="72"/>
      <c r="AF43" s="72"/>
      <c r="AG43" s="72"/>
      <c r="AH43" s="72"/>
      <c r="AI43" s="72"/>
      <c r="AJ43" s="73"/>
      <c r="AK43" s="68">
        <v>30</v>
      </c>
      <c r="AL43" s="69"/>
      <c r="AM43" s="72"/>
      <c r="AN43" s="72"/>
      <c r="AO43" s="72"/>
      <c r="AP43" s="72"/>
      <c r="AQ43" s="72"/>
      <c r="AR43" s="74"/>
    </row>
    <row r="44" spans="1:44" s="54" customFormat="1" ht="13.5" thickBot="1" x14ac:dyDescent="0.25">
      <c r="A44" s="254" t="s">
        <v>53</v>
      </c>
      <c r="B44" s="255"/>
      <c r="C44" s="255"/>
      <c r="D44" s="255"/>
      <c r="E44" s="256"/>
      <c r="F44" s="256"/>
      <c r="G44" s="256"/>
      <c r="H44" s="256"/>
      <c r="I44" s="256"/>
      <c r="J44" s="256"/>
      <c r="K44" s="256"/>
      <c r="L44" s="257"/>
      <c r="M44" s="154"/>
      <c r="N44" s="252"/>
      <c r="O44" s="152"/>
      <c r="P44" s="152"/>
      <c r="Q44" s="152"/>
      <c r="R44" s="152"/>
      <c r="S44" s="152"/>
      <c r="T44" s="251"/>
      <c r="U44" s="154"/>
      <c r="V44" s="252"/>
      <c r="W44" s="152"/>
      <c r="X44" s="152"/>
      <c r="Y44" s="152"/>
      <c r="Z44" s="152"/>
      <c r="AA44" s="152"/>
      <c r="AB44" s="251"/>
      <c r="AC44" s="154"/>
      <c r="AD44" s="252"/>
      <c r="AE44" s="152"/>
      <c r="AF44" s="152"/>
      <c r="AG44" s="152"/>
      <c r="AH44" s="152"/>
      <c r="AI44" s="152"/>
      <c r="AJ44" s="251"/>
      <c r="AK44" s="154"/>
      <c r="AL44" s="252"/>
      <c r="AM44" s="152"/>
      <c r="AN44" s="152"/>
      <c r="AO44" s="152"/>
      <c r="AP44" s="152"/>
      <c r="AQ44" s="152"/>
      <c r="AR44" s="253"/>
    </row>
    <row r="45" spans="1:44" s="54" customFormat="1" x14ac:dyDescent="0.2">
      <c r="A45" s="232" t="s">
        <v>54</v>
      </c>
      <c r="B45" s="233"/>
      <c r="C45" s="233"/>
      <c r="D45" s="233"/>
      <c r="E45" s="234"/>
      <c r="F45" s="234"/>
      <c r="G45" s="234"/>
      <c r="H45" s="234"/>
      <c r="I45" s="234"/>
      <c r="J45" s="234"/>
      <c r="K45" s="234"/>
      <c r="L45" s="235"/>
      <c r="M45" s="236"/>
      <c r="N45" s="237"/>
      <c r="O45" s="238"/>
      <c r="P45" s="238"/>
      <c r="Q45" s="238"/>
      <c r="R45" s="238"/>
      <c r="S45" s="238"/>
      <c r="T45" s="239"/>
      <c r="U45" s="236"/>
      <c r="V45" s="237"/>
      <c r="W45" s="238"/>
      <c r="X45" s="238"/>
      <c r="Y45" s="238"/>
      <c r="Z45" s="238"/>
      <c r="AA45" s="238"/>
      <c r="AB45" s="239"/>
      <c r="AC45" s="236"/>
      <c r="AD45" s="237"/>
      <c r="AE45" s="238"/>
      <c r="AF45" s="238"/>
      <c r="AG45" s="238"/>
      <c r="AH45" s="238"/>
      <c r="AI45" s="238"/>
      <c r="AJ45" s="239"/>
      <c r="AK45" s="236"/>
      <c r="AL45" s="237"/>
      <c r="AM45" s="238"/>
      <c r="AN45" s="238"/>
      <c r="AO45" s="238"/>
      <c r="AP45" s="238"/>
      <c r="AQ45" s="238"/>
      <c r="AR45" s="240"/>
    </row>
    <row r="46" spans="1:44" x14ac:dyDescent="0.2">
      <c r="A46" s="75" t="s">
        <v>55</v>
      </c>
      <c r="B46" s="76"/>
      <c r="C46" s="76"/>
      <c r="D46" s="76"/>
      <c r="E46" s="52"/>
      <c r="F46" s="52"/>
      <c r="G46" s="52"/>
      <c r="H46" s="52"/>
      <c r="I46" s="52"/>
      <c r="J46" s="52"/>
      <c r="K46" s="52"/>
      <c r="L46" s="53"/>
      <c r="M46" s="231">
        <f>SUM(M47:N56)</f>
        <v>394.8</v>
      </c>
      <c r="N46" s="229"/>
      <c r="O46" s="229"/>
      <c r="P46" s="229"/>
      <c r="Q46" s="229"/>
      <c r="R46" s="229"/>
      <c r="S46" s="229"/>
      <c r="T46" s="230"/>
      <c r="U46" s="231">
        <f>SUM(U47:V56)</f>
        <v>361.79</v>
      </c>
      <c r="V46" s="229"/>
      <c r="W46" s="229"/>
      <c r="X46" s="229"/>
      <c r="Y46" s="229"/>
      <c r="Z46" s="229"/>
      <c r="AA46" s="229"/>
      <c r="AB46" s="230"/>
      <c r="AC46" s="231">
        <f>SUM(AC47:AD56)</f>
        <v>382.9</v>
      </c>
      <c r="AD46" s="229"/>
      <c r="AE46" s="229"/>
      <c r="AF46" s="229"/>
      <c r="AG46" s="229"/>
      <c r="AH46" s="229"/>
      <c r="AI46" s="229"/>
      <c r="AJ46" s="230"/>
      <c r="AK46" s="231">
        <f>SUM(AK47:AL56)</f>
        <v>366.28</v>
      </c>
      <c r="AL46" s="229"/>
      <c r="AM46" s="229"/>
      <c r="AN46" s="229"/>
      <c r="AO46" s="229"/>
      <c r="AP46" s="229"/>
      <c r="AQ46" s="229"/>
      <c r="AR46" s="241"/>
    </row>
    <row r="47" spans="1:44" x14ac:dyDescent="0.2">
      <c r="A47" s="75" t="s">
        <v>56</v>
      </c>
      <c r="B47" s="76"/>
      <c r="C47" s="76"/>
      <c r="D47" s="76"/>
      <c r="E47" s="52">
        <v>48.3</v>
      </c>
      <c r="F47" s="52">
        <v>0.5</v>
      </c>
      <c r="G47" s="52">
        <v>48.9</v>
      </c>
      <c r="H47" s="52">
        <v>25</v>
      </c>
      <c r="I47" s="52"/>
      <c r="J47" s="52"/>
      <c r="K47" s="52"/>
      <c r="L47" s="53"/>
      <c r="M47" s="242">
        <v>80.88</v>
      </c>
      <c r="N47" s="243"/>
      <c r="O47" s="72"/>
      <c r="P47" s="72"/>
      <c r="Q47" s="72"/>
      <c r="R47" s="72"/>
      <c r="S47" s="72"/>
      <c r="T47" s="73"/>
      <c r="U47" s="242">
        <v>82.88</v>
      </c>
      <c r="V47" s="243"/>
      <c r="W47" s="72"/>
      <c r="X47" s="72"/>
      <c r="Y47" s="72"/>
      <c r="Z47" s="72"/>
      <c r="AA47" s="72"/>
      <c r="AB47" s="73"/>
      <c r="AC47" s="242">
        <v>76.959999999999994</v>
      </c>
      <c r="AD47" s="243"/>
      <c r="AE47" s="72"/>
      <c r="AF47" s="72"/>
      <c r="AG47" s="72"/>
      <c r="AH47" s="72"/>
      <c r="AI47" s="72"/>
      <c r="AJ47" s="73"/>
      <c r="AK47" s="242">
        <v>76</v>
      </c>
      <c r="AL47" s="243"/>
      <c r="AM47" s="72"/>
      <c r="AN47" s="72"/>
      <c r="AO47" s="72"/>
      <c r="AP47" s="72"/>
      <c r="AQ47" s="72"/>
      <c r="AR47" s="74"/>
    </row>
    <row r="48" spans="1:44" ht="15" x14ac:dyDescent="0.25">
      <c r="A48" s="75" t="s">
        <v>57</v>
      </c>
      <c r="B48" s="76"/>
      <c r="C48" s="76"/>
      <c r="D48" s="76"/>
      <c r="E48" s="52"/>
      <c r="F48" s="52"/>
      <c r="G48" s="52"/>
      <c r="H48" s="52"/>
      <c r="I48" s="52"/>
      <c r="J48" s="52"/>
      <c r="K48" s="52"/>
      <c r="L48" s="53"/>
      <c r="M48" s="68" t="s">
        <v>77</v>
      </c>
      <c r="N48" s="69"/>
      <c r="O48" s="72"/>
      <c r="P48" s="72"/>
      <c r="Q48" s="72"/>
      <c r="R48" s="72"/>
      <c r="S48" s="72"/>
      <c r="T48" s="73"/>
      <c r="U48" s="68" t="s">
        <v>77</v>
      </c>
      <c r="V48" s="69"/>
      <c r="W48" s="72"/>
      <c r="X48" s="72"/>
      <c r="Y48" s="72"/>
      <c r="Z48" s="72"/>
      <c r="AA48" s="72"/>
      <c r="AB48" s="73"/>
      <c r="AC48" s="68" t="s">
        <v>77</v>
      </c>
      <c r="AD48" s="69"/>
      <c r="AE48" s="72"/>
      <c r="AF48" s="72"/>
      <c r="AG48" s="72"/>
      <c r="AH48" s="72"/>
      <c r="AI48" s="72"/>
      <c r="AJ48" s="73"/>
      <c r="AK48" s="68" t="s">
        <v>77</v>
      </c>
      <c r="AL48" s="69"/>
      <c r="AM48" s="72"/>
      <c r="AN48" s="72"/>
      <c r="AO48" s="72"/>
      <c r="AP48" s="72"/>
      <c r="AQ48" s="72"/>
      <c r="AR48" s="74"/>
    </row>
    <row r="49" spans="1:44" x14ac:dyDescent="0.2">
      <c r="A49" s="75" t="s">
        <v>58</v>
      </c>
      <c r="B49" s="76"/>
      <c r="C49" s="76"/>
      <c r="D49" s="76"/>
      <c r="E49" s="52">
        <v>48.3</v>
      </c>
      <c r="F49" s="52">
        <v>0.5</v>
      </c>
      <c r="G49" s="52">
        <v>48.9</v>
      </c>
      <c r="H49" s="52">
        <v>25</v>
      </c>
      <c r="I49" s="52"/>
      <c r="J49" s="52"/>
      <c r="K49" s="52"/>
      <c r="L49" s="53"/>
      <c r="M49" s="242">
        <v>5.58</v>
      </c>
      <c r="N49" s="243"/>
      <c r="O49" s="72"/>
      <c r="P49" s="72"/>
      <c r="Q49" s="72"/>
      <c r="R49" s="72"/>
      <c r="S49" s="72"/>
      <c r="T49" s="73"/>
      <c r="U49" s="242">
        <v>5.28</v>
      </c>
      <c r="V49" s="243"/>
      <c r="W49" s="72"/>
      <c r="X49" s="72"/>
      <c r="Y49" s="72"/>
      <c r="Z49" s="72"/>
      <c r="AA49" s="72"/>
      <c r="AB49" s="73"/>
      <c r="AC49" s="242">
        <v>4.9800000000000004</v>
      </c>
      <c r="AD49" s="243"/>
      <c r="AE49" s="72"/>
      <c r="AF49" s="72"/>
      <c r="AG49" s="72"/>
      <c r="AH49" s="72"/>
      <c r="AI49" s="72"/>
      <c r="AJ49" s="73"/>
      <c r="AK49" s="242">
        <v>5.16</v>
      </c>
      <c r="AL49" s="243"/>
      <c r="AM49" s="72"/>
      <c r="AN49" s="72"/>
      <c r="AO49" s="72"/>
      <c r="AP49" s="72"/>
      <c r="AQ49" s="72"/>
      <c r="AR49" s="74"/>
    </row>
    <row r="50" spans="1:44" x14ac:dyDescent="0.2">
      <c r="A50" s="75" t="s">
        <v>59</v>
      </c>
      <c r="B50" s="76"/>
      <c r="C50" s="76"/>
      <c r="D50" s="76"/>
      <c r="E50" s="52">
        <v>48.3</v>
      </c>
      <c r="F50" s="52">
        <v>0.5</v>
      </c>
      <c r="G50" s="52">
        <v>48.9</v>
      </c>
      <c r="H50" s="52">
        <v>25</v>
      </c>
      <c r="I50" s="52"/>
      <c r="J50" s="52"/>
      <c r="K50" s="52"/>
      <c r="L50" s="53"/>
      <c r="M50" s="242">
        <v>117.84</v>
      </c>
      <c r="N50" s="243"/>
      <c r="O50" s="72"/>
      <c r="P50" s="72"/>
      <c r="Q50" s="72"/>
      <c r="R50" s="72"/>
      <c r="S50" s="72"/>
      <c r="T50" s="73"/>
      <c r="U50" s="242">
        <v>83.7</v>
      </c>
      <c r="V50" s="243"/>
      <c r="W50" s="72"/>
      <c r="X50" s="72"/>
      <c r="Y50" s="72"/>
      <c r="Z50" s="72"/>
      <c r="AA50" s="72"/>
      <c r="AB50" s="73"/>
      <c r="AC50" s="242">
        <v>112.56</v>
      </c>
      <c r="AD50" s="243"/>
      <c r="AE50" s="72"/>
      <c r="AF50" s="72"/>
      <c r="AG50" s="72"/>
      <c r="AH50" s="72"/>
      <c r="AI50" s="72"/>
      <c r="AJ50" s="73"/>
      <c r="AK50" s="242">
        <v>95.88</v>
      </c>
      <c r="AL50" s="243"/>
      <c r="AM50" s="72"/>
      <c r="AN50" s="72"/>
      <c r="AO50" s="72"/>
      <c r="AP50" s="72"/>
      <c r="AQ50" s="72"/>
      <c r="AR50" s="74"/>
    </row>
    <row r="51" spans="1:44" x14ac:dyDescent="0.2">
      <c r="A51" s="75" t="s">
        <v>60</v>
      </c>
      <c r="B51" s="76"/>
      <c r="C51" s="76"/>
      <c r="D51" s="76"/>
      <c r="E51" s="52"/>
      <c r="F51" s="52"/>
      <c r="G51" s="52"/>
      <c r="H51" s="52"/>
      <c r="I51" s="52"/>
      <c r="J51" s="52"/>
      <c r="K51" s="52"/>
      <c r="L51" s="53"/>
      <c r="M51" s="242">
        <v>150</v>
      </c>
      <c r="N51" s="243"/>
      <c r="O51" s="72"/>
      <c r="P51" s="72"/>
      <c r="Q51" s="72"/>
      <c r="R51" s="72"/>
      <c r="S51" s="72"/>
      <c r="T51" s="73"/>
      <c r="U51" s="242">
        <v>150</v>
      </c>
      <c r="V51" s="243"/>
      <c r="W51" s="72"/>
      <c r="X51" s="72"/>
      <c r="Y51" s="72"/>
      <c r="Z51" s="72"/>
      <c r="AA51" s="72"/>
      <c r="AB51" s="73"/>
      <c r="AC51" s="242">
        <v>150</v>
      </c>
      <c r="AD51" s="243"/>
      <c r="AE51" s="72"/>
      <c r="AF51" s="72"/>
      <c r="AG51" s="72"/>
      <c r="AH51" s="72"/>
      <c r="AI51" s="72"/>
      <c r="AJ51" s="73"/>
      <c r="AK51" s="242">
        <v>150</v>
      </c>
      <c r="AL51" s="243"/>
      <c r="AM51" s="72"/>
      <c r="AN51" s="72"/>
      <c r="AO51" s="72"/>
      <c r="AP51" s="72"/>
      <c r="AQ51" s="72"/>
      <c r="AR51" s="74"/>
    </row>
    <row r="52" spans="1:44" ht="15" x14ac:dyDescent="0.25">
      <c r="A52" s="75" t="s">
        <v>70</v>
      </c>
      <c r="B52" s="76"/>
      <c r="C52" s="76"/>
      <c r="D52" s="76"/>
      <c r="E52" s="52">
        <v>48.3</v>
      </c>
      <c r="F52" s="52">
        <v>0.5</v>
      </c>
      <c r="G52" s="52">
        <v>48.9</v>
      </c>
      <c r="H52" s="52">
        <v>25</v>
      </c>
      <c r="I52" s="52"/>
      <c r="J52" s="52"/>
      <c r="K52" s="52"/>
      <c r="L52" s="53"/>
      <c r="M52" s="68" t="s">
        <v>76</v>
      </c>
      <c r="N52" s="69"/>
      <c r="O52" s="72"/>
      <c r="P52" s="72"/>
      <c r="Q52" s="72"/>
      <c r="R52" s="72"/>
      <c r="S52" s="72"/>
      <c r="T52" s="73"/>
      <c r="U52" s="68" t="s">
        <v>76</v>
      </c>
      <c r="V52" s="69"/>
      <c r="W52" s="72"/>
      <c r="X52" s="72"/>
      <c r="Y52" s="72"/>
      <c r="Z52" s="72"/>
      <c r="AA52" s="72"/>
      <c r="AB52" s="73"/>
      <c r="AC52" s="68" t="s">
        <v>76</v>
      </c>
      <c r="AD52" s="69"/>
      <c r="AE52" s="72"/>
      <c r="AF52" s="72"/>
      <c r="AG52" s="72"/>
      <c r="AH52" s="72"/>
      <c r="AI52" s="72"/>
      <c r="AJ52" s="73"/>
      <c r="AK52" s="68" t="s">
        <v>76</v>
      </c>
      <c r="AL52" s="69"/>
      <c r="AM52" s="72"/>
      <c r="AN52" s="72"/>
      <c r="AO52" s="72"/>
      <c r="AP52" s="72"/>
      <c r="AQ52" s="72"/>
      <c r="AR52" s="74"/>
    </row>
    <row r="53" spans="1:44" x14ac:dyDescent="0.2">
      <c r="A53" s="75" t="s">
        <v>71</v>
      </c>
      <c r="B53" s="76"/>
      <c r="C53" s="76"/>
      <c r="D53" s="76"/>
      <c r="E53" s="52"/>
      <c r="F53" s="52"/>
      <c r="G53" s="52"/>
      <c r="H53" s="52"/>
      <c r="I53" s="52"/>
      <c r="J53" s="52"/>
      <c r="K53" s="52"/>
      <c r="L53" s="53"/>
      <c r="M53" s="242">
        <v>20</v>
      </c>
      <c r="N53" s="243"/>
      <c r="O53" s="72"/>
      <c r="P53" s="72"/>
      <c r="Q53" s="72"/>
      <c r="R53" s="72"/>
      <c r="S53" s="72"/>
      <c r="T53" s="73"/>
      <c r="U53" s="242">
        <v>20</v>
      </c>
      <c r="V53" s="243"/>
      <c r="W53" s="72"/>
      <c r="X53" s="72"/>
      <c r="Y53" s="72"/>
      <c r="Z53" s="72"/>
      <c r="AA53" s="72"/>
      <c r="AB53" s="73"/>
      <c r="AC53" s="242">
        <v>20</v>
      </c>
      <c r="AD53" s="243"/>
      <c r="AE53" s="72"/>
      <c r="AF53" s="72"/>
      <c r="AG53" s="72"/>
      <c r="AH53" s="72"/>
      <c r="AI53" s="72"/>
      <c r="AJ53" s="73"/>
      <c r="AK53" s="242">
        <v>20</v>
      </c>
      <c r="AL53" s="243"/>
      <c r="AM53" s="72"/>
      <c r="AN53" s="72"/>
      <c r="AO53" s="72"/>
      <c r="AP53" s="72"/>
      <c r="AQ53" s="72"/>
      <c r="AR53" s="74"/>
    </row>
    <row r="54" spans="1:44" x14ac:dyDescent="0.2">
      <c r="A54" s="75" t="s">
        <v>61</v>
      </c>
      <c r="B54" s="76"/>
      <c r="C54" s="76"/>
      <c r="D54" s="76"/>
      <c r="E54" s="52">
        <v>48.3</v>
      </c>
      <c r="F54" s="52">
        <v>0.5</v>
      </c>
      <c r="G54" s="52">
        <v>48.9</v>
      </c>
      <c r="H54" s="52">
        <v>25</v>
      </c>
      <c r="I54" s="52"/>
      <c r="J54" s="52"/>
      <c r="K54" s="52"/>
      <c r="L54" s="53"/>
      <c r="M54" s="242">
        <v>0</v>
      </c>
      <c r="N54" s="243"/>
      <c r="O54" s="72"/>
      <c r="P54" s="72"/>
      <c r="Q54" s="72"/>
      <c r="R54" s="72"/>
      <c r="S54" s="72"/>
      <c r="T54" s="73"/>
      <c r="U54" s="242">
        <v>0</v>
      </c>
      <c r="V54" s="243"/>
      <c r="W54" s="72"/>
      <c r="X54" s="72"/>
      <c r="Y54" s="72"/>
      <c r="Z54" s="72"/>
      <c r="AA54" s="72"/>
      <c r="AB54" s="73"/>
      <c r="AC54" s="242">
        <v>0</v>
      </c>
      <c r="AD54" s="243"/>
      <c r="AE54" s="72"/>
      <c r="AF54" s="72"/>
      <c r="AG54" s="72"/>
      <c r="AH54" s="72"/>
      <c r="AI54" s="72"/>
      <c r="AJ54" s="73"/>
      <c r="AK54" s="242">
        <v>0</v>
      </c>
      <c r="AL54" s="243"/>
      <c r="AM54" s="72"/>
      <c r="AN54" s="72"/>
      <c r="AO54" s="72"/>
      <c r="AP54" s="72"/>
      <c r="AQ54" s="72"/>
      <c r="AR54" s="74"/>
    </row>
    <row r="55" spans="1:44" x14ac:dyDescent="0.2">
      <c r="A55" s="75" t="s">
        <v>62</v>
      </c>
      <c r="B55" s="76"/>
      <c r="C55" s="76"/>
      <c r="D55" s="76"/>
      <c r="E55" s="52">
        <v>48.3</v>
      </c>
      <c r="F55" s="52">
        <v>0.5</v>
      </c>
      <c r="G55" s="52">
        <v>48.9</v>
      </c>
      <c r="H55" s="52">
        <v>25</v>
      </c>
      <c r="I55" s="52"/>
      <c r="J55" s="52"/>
      <c r="K55" s="52"/>
      <c r="L55" s="53"/>
      <c r="M55" s="242">
        <v>10.5</v>
      </c>
      <c r="N55" s="243"/>
      <c r="O55" s="72"/>
      <c r="P55" s="72"/>
      <c r="Q55" s="72"/>
      <c r="R55" s="72"/>
      <c r="S55" s="72"/>
      <c r="T55" s="73"/>
      <c r="U55" s="242">
        <v>9.93</v>
      </c>
      <c r="V55" s="243"/>
      <c r="W55" s="72"/>
      <c r="X55" s="72"/>
      <c r="Y55" s="72"/>
      <c r="Z55" s="72"/>
      <c r="AA55" s="72"/>
      <c r="AB55" s="73"/>
      <c r="AC55" s="242">
        <v>8.4</v>
      </c>
      <c r="AD55" s="243"/>
      <c r="AE55" s="72"/>
      <c r="AF55" s="72"/>
      <c r="AG55" s="72"/>
      <c r="AH55" s="72"/>
      <c r="AI55" s="72"/>
      <c r="AJ55" s="73"/>
      <c r="AK55" s="242">
        <v>9.24</v>
      </c>
      <c r="AL55" s="243"/>
      <c r="AM55" s="72"/>
      <c r="AN55" s="72"/>
      <c r="AO55" s="72"/>
      <c r="AP55" s="72"/>
      <c r="AQ55" s="72"/>
      <c r="AR55" s="74"/>
    </row>
    <row r="56" spans="1:44" x14ac:dyDescent="0.2">
      <c r="A56" s="75" t="s">
        <v>72</v>
      </c>
      <c r="B56" s="76"/>
      <c r="C56" s="76"/>
      <c r="D56" s="76"/>
      <c r="E56" s="52">
        <v>48.3</v>
      </c>
      <c r="F56" s="52">
        <v>0.5</v>
      </c>
      <c r="G56" s="52">
        <v>48.9</v>
      </c>
      <c r="H56" s="52">
        <v>25</v>
      </c>
      <c r="I56" s="52"/>
      <c r="J56" s="52"/>
      <c r="K56" s="52"/>
      <c r="L56" s="53"/>
      <c r="M56" s="242">
        <v>10</v>
      </c>
      <c r="N56" s="243"/>
      <c r="O56" s="72"/>
      <c r="P56" s="72"/>
      <c r="Q56" s="72"/>
      <c r="R56" s="72"/>
      <c r="S56" s="72"/>
      <c r="T56" s="73"/>
      <c r="U56" s="242">
        <v>10</v>
      </c>
      <c r="V56" s="243"/>
      <c r="W56" s="72"/>
      <c r="X56" s="72"/>
      <c r="Y56" s="72"/>
      <c r="Z56" s="72"/>
      <c r="AA56" s="72"/>
      <c r="AB56" s="73"/>
      <c r="AC56" s="242">
        <v>10</v>
      </c>
      <c r="AD56" s="243"/>
      <c r="AE56" s="72"/>
      <c r="AF56" s="72"/>
      <c r="AG56" s="72"/>
      <c r="AH56" s="72"/>
      <c r="AI56" s="72"/>
      <c r="AJ56" s="73"/>
      <c r="AK56" s="242">
        <v>10</v>
      </c>
      <c r="AL56" s="243"/>
      <c r="AM56" s="72"/>
      <c r="AN56" s="72"/>
      <c r="AO56" s="72"/>
      <c r="AP56" s="72"/>
      <c r="AQ56" s="72"/>
      <c r="AR56" s="74"/>
    </row>
    <row r="57" spans="1:44" s="6" customFormat="1" ht="15" x14ac:dyDescent="0.25">
      <c r="A57" s="75" t="s">
        <v>75</v>
      </c>
      <c r="B57" s="76"/>
      <c r="C57" s="76"/>
      <c r="D57" s="76"/>
      <c r="E57" s="52"/>
      <c r="F57" s="52"/>
      <c r="G57" s="52"/>
      <c r="H57" s="52"/>
      <c r="I57" s="52"/>
      <c r="J57" s="52"/>
      <c r="K57" s="52"/>
      <c r="L57" s="53"/>
      <c r="M57" s="68" t="s">
        <v>76</v>
      </c>
      <c r="N57" s="69"/>
      <c r="O57" s="72"/>
      <c r="P57" s="72"/>
      <c r="Q57" s="72"/>
      <c r="R57" s="72"/>
      <c r="S57" s="72"/>
      <c r="T57" s="73"/>
      <c r="U57" s="68" t="s">
        <v>76</v>
      </c>
      <c r="V57" s="69"/>
      <c r="W57" s="72"/>
      <c r="X57" s="72"/>
      <c r="Y57" s="72"/>
      <c r="Z57" s="72"/>
      <c r="AA57" s="72"/>
      <c r="AB57" s="73"/>
      <c r="AC57" s="68" t="s">
        <v>76</v>
      </c>
      <c r="AD57" s="69"/>
      <c r="AE57" s="72"/>
      <c r="AF57" s="72"/>
      <c r="AG57" s="72"/>
      <c r="AH57" s="72"/>
      <c r="AI57" s="72"/>
      <c r="AJ57" s="73"/>
      <c r="AK57" s="68" t="s">
        <v>76</v>
      </c>
      <c r="AL57" s="69"/>
      <c r="AM57" s="72"/>
      <c r="AN57" s="72"/>
      <c r="AO57" s="72"/>
      <c r="AP57" s="72"/>
      <c r="AQ57" s="72"/>
      <c r="AR57" s="74"/>
    </row>
    <row r="58" spans="1:44" ht="13.5" thickBot="1" x14ac:dyDescent="0.25">
      <c r="A58" s="263" t="s">
        <v>63</v>
      </c>
      <c r="B58" s="264"/>
      <c r="C58" s="264"/>
      <c r="D58" s="264"/>
      <c r="E58" s="265"/>
      <c r="F58" s="265"/>
      <c r="G58" s="265"/>
      <c r="H58" s="265"/>
      <c r="I58" s="265"/>
      <c r="J58" s="265"/>
      <c r="K58" s="265"/>
      <c r="L58" s="266"/>
      <c r="M58" s="260"/>
      <c r="N58" s="261"/>
      <c r="O58" s="258"/>
      <c r="P58" s="258"/>
      <c r="Q58" s="258"/>
      <c r="R58" s="258"/>
      <c r="S58" s="258"/>
      <c r="T58" s="259"/>
      <c r="U58" s="260"/>
      <c r="V58" s="261"/>
      <c r="W58" s="258"/>
      <c r="X58" s="258"/>
      <c r="Y58" s="258"/>
      <c r="Z58" s="258"/>
      <c r="AA58" s="258"/>
      <c r="AB58" s="259"/>
      <c r="AC58" s="260"/>
      <c r="AD58" s="261"/>
      <c r="AE58" s="258"/>
      <c r="AF58" s="258"/>
      <c r="AG58" s="258"/>
      <c r="AH58" s="258"/>
      <c r="AI58" s="258"/>
      <c r="AJ58" s="259"/>
      <c r="AK58" s="260"/>
      <c r="AL58" s="261"/>
      <c r="AM58" s="258"/>
      <c r="AN58" s="258"/>
      <c r="AO58" s="258"/>
      <c r="AP58" s="258"/>
      <c r="AQ58" s="258"/>
      <c r="AR58" s="262"/>
    </row>
    <row r="59" spans="1:44" s="54" customFormat="1" ht="13.5" thickBot="1" x14ac:dyDescent="0.25">
      <c r="A59" s="277" t="s">
        <v>64</v>
      </c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9"/>
      <c r="M59" s="275"/>
      <c r="N59" s="276"/>
      <c r="O59" s="273"/>
      <c r="P59" s="273"/>
      <c r="Q59" s="273"/>
      <c r="R59" s="273"/>
      <c r="S59" s="273"/>
      <c r="T59" s="274"/>
      <c r="U59" s="275"/>
      <c r="V59" s="276"/>
      <c r="W59" s="273"/>
      <c r="X59" s="273"/>
      <c r="Y59" s="273"/>
      <c r="Z59" s="273"/>
      <c r="AA59" s="273"/>
      <c r="AB59" s="274"/>
      <c r="AC59" s="275"/>
      <c r="AD59" s="276"/>
      <c r="AE59" s="273"/>
      <c r="AF59" s="273"/>
      <c r="AG59" s="273"/>
      <c r="AH59" s="273"/>
      <c r="AI59" s="273"/>
      <c r="AJ59" s="274"/>
      <c r="AK59" s="275"/>
      <c r="AL59" s="276"/>
      <c r="AM59" s="273"/>
      <c r="AN59" s="273"/>
      <c r="AO59" s="273"/>
      <c r="AP59" s="273"/>
      <c r="AQ59" s="273"/>
      <c r="AR59" s="280"/>
    </row>
    <row r="60" spans="1:44" s="54" customFormat="1" ht="13.5" thickBot="1" x14ac:dyDescent="0.25">
      <c r="A60" s="234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</row>
    <row r="61" spans="1:44" ht="13.5" thickBot="1" x14ac:dyDescent="0.25">
      <c r="A61" s="267" t="s">
        <v>65</v>
      </c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9"/>
      <c r="M61" s="270" t="s">
        <v>78</v>
      </c>
      <c r="N61" s="271"/>
      <c r="O61" s="271"/>
      <c r="P61" s="271"/>
      <c r="Q61" s="271"/>
      <c r="R61" s="271"/>
      <c r="S61" s="271"/>
      <c r="T61" s="272"/>
      <c r="U61" s="270" t="s">
        <v>78</v>
      </c>
      <c r="V61" s="271"/>
      <c r="W61" s="271"/>
      <c r="X61" s="271"/>
      <c r="Y61" s="271"/>
      <c r="Z61" s="271"/>
      <c r="AA61" s="271"/>
      <c r="AB61" s="272"/>
      <c r="AC61" s="270" t="s">
        <v>78</v>
      </c>
      <c r="AD61" s="271"/>
      <c r="AE61" s="271"/>
      <c r="AF61" s="271"/>
      <c r="AG61" s="271"/>
      <c r="AH61" s="271"/>
      <c r="AI61" s="271"/>
      <c r="AJ61" s="272"/>
      <c r="AK61" s="270" t="s">
        <v>78</v>
      </c>
      <c r="AL61" s="271"/>
      <c r="AM61" s="271"/>
      <c r="AN61" s="271"/>
      <c r="AO61" s="271"/>
      <c r="AP61" s="271"/>
      <c r="AQ61" s="271"/>
      <c r="AR61" s="272"/>
    </row>
  </sheetData>
  <mergeCells count="695">
    <mergeCell ref="A60:AR60"/>
    <mergeCell ref="A61:L61"/>
    <mergeCell ref="M61:T61"/>
    <mergeCell ref="U61:AB61"/>
    <mergeCell ref="AC61:AJ61"/>
    <mergeCell ref="AK61:AR61"/>
    <mergeCell ref="Z59:AB59"/>
    <mergeCell ref="AC59:AD59"/>
    <mergeCell ref="AE59:AG59"/>
    <mergeCell ref="AH59:AJ59"/>
    <mergeCell ref="AK59:AL59"/>
    <mergeCell ref="AM59:AO59"/>
    <mergeCell ref="A59:L59"/>
    <mergeCell ref="M59:N59"/>
    <mergeCell ref="O59:Q59"/>
    <mergeCell ref="R59:T59"/>
    <mergeCell ref="U59:V59"/>
    <mergeCell ref="W59:Y59"/>
    <mergeCell ref="AP59:AR59"/>
    <mergeCell ref="A58:L58"/>
    <mergeCell ref="M58:N58"/>
    <mergeCell ref="O58:Q58"/>
    <mergeCell ref="R58:T58"/>
    <mergeCell ref="U58:V58"/>
    <mergeCell ref="W58:Y58"/>
    <mergeCell ref="Z58:AB58"/>
    <mergeCell ref="AC58:AD58"/>
    <mergeCell ref="AE58:AG58"/>
    <mergeCell ref="AH58:AJ58"/>
    <mergeCell ref="AK58:AL58"/>
    <mergeCell ref="AM58:AO58"/>
    <mergeCell ref="AP58:AR58"/>
    <mergeCell ref="AH55:AJ55"/>
    <mergeCell ref="AK55:AL55"/>
    <mergeCell ref="AM55:AO55"/>
    <mergeCell ref="AP55:AR55"/>
    <mergeCell ref="A56:D56"/>
    <mergeCell ref="M56:N56"/>
    <mergeCell ref="O56:Q56"/>
    <mergeCell ref="R56:T56"/>
    <mergeCell ref="U56:V56"/>
    <mergeCell ref="W56:Y56"/>
    <mergeCell ref="AP56:AR56"/>
    <mergeCell ref="Z56:AB56"/>
    <mergeCell ref="AC56:AD56"/>
    <mergeCell ref="AE56:AG56"/>
    <mergeCell ref="AH56:AJ56"/>
    <mergeCell ref="AK56:AL56"/>
    <mergeCell ref="AM56:AO56"/>
    <mergeCell ref="A55:D55"/>
    <mergeCell ref="M55:N55"/>
    <mergeCell ref="O55:Q55"/>
    <mergeCell ref="R55:T55"/>
    <mergeCell ref="U55:V55"/>
    <mergeCell ref="W55:Y55"/>
    <mergeCell ref="Z55:AB55"/>
    <mergeCell ref="AC55:AD55"/>
    <mergeCell ref="AE55:AG55"/>
    <mergeCell ref="AH53:AJ53"/>
    <mergeCell ref="AK53:AL53"/>
    <mergeCell ref="AM53:AO53"/>
    <mergeCell ref="AP53:AR53"/>
    <mergeCell ref="A54:D54"/>
    <mergeCell ref="M54:N54"/>
    <mergeCell ref="O54:Q54"/>
    <mergeCell ref="R54:T54"/>
    <mergeCell ref="U54:V54"/>
    <mergeCell ref="W54:Y54"/>
    <mergeCell ref="AP54:AR54"/>
    <mergeCell ref="Z54:AB54"/>
    <mergeCell ref="AC54:AD54"/>
    <mergeCell ref="AE54:AG54"/>
    <mergeCell ref="AH54:AJ54"/>
    <mergeCell ref="AK54:AL54"/>
    <mergeCell ref="AM54:AO54"/>
    <mergeCell ref="A53:D53"/>
    <mergeCell ref="M53:N53"/>
    <mergeCell ref="O53:Q53"/>
    <mergeCell ref="R53:T53"/>
    <mergeCell ref="U53:V53"/>
    <mergeCell ref="W53:Y53"/>
    <mergeCell ref="Z53:AB53"/>
    <mergeCell ref="AC53:AD53"/>
    <mergeCell ref="AE53:AG53"/>
    <mergeCell ref="AH51:AJ51"/>
    <mergeCell ref="AK51:AL51"/>
    <mergeCell ref="AM51:AO51"/>
    <mergeCell ref="AP51:AR51"/>
    <mergeCell ref="A52:D52"/>
    <mergeCell ref="M52:N52"/>
    <mergeCell ref="O52:Q52"/>
    <mergeCell ref="R52:T52"/>
    <mergeCell ref="U52:V52"/>
    <mergeCell ref="W52:Y52"/>
    <mergeCell ref="AP52:AR52"/>
    <mergeCell ref="Z52:AB52"/>
    <mergeCell ref="AC52:AD52"/>
    <mergeCell ref="AE52:AG52"/>
    <mergeCell ref="AH52:AJ52"/>
    <mergeCell ref="AK52:AL52"/>
    <mergeCell ref="AM52:AO52"/>
    <mergeCell ref="A51:D51"/>
    <mergeCell ref="M51:N51"/>
    <mergeCell ref="O51:Q51"/>
    <mergeCell ref="R51:T51"/>
    <mergeCell ref="U51:V51"/>
    <mergeCell ref="W51:Y51"/>
    <mergeCell ref="Z51:AB51"/>
    <mergeCell ref="AC51:AD51"/>
    <mergeCell ref="AE51:AG51"/>
    <mergeCell ref="AH49:AJ49"/>
    <mergeCell ref="AK49:AL49"/>
    <mergeCell ref="AM49:AO49"/>
    <mergeCell ref="AP49:AR49"/>
    <mergeCell ref="A50:D50"/>
    <mergeCell ref="M50:N50"/>
    <mergeCell ref="O50:Q50"/>
    <mergeCell ref="R50:T50"/>
    <mergeCell ref="U50:V50"/>
    <mergeCell ref="W50:Y50"/>
    <mergeCell ref="AP50:AR50"/>
    <mergeCell ref="Z50:AB50"/>
    <mergeCell ref="AC50:AD50"/>
    <mergeCell ref="AE50:AG50"/>
    <mergeCell ref="AH50:AJ50"/>
    <mergeCell ref="AK50:AL50"/>
    <mergeCell ref="AM50:AO50"/>
    <mergeCell ref="A49:D49"/>
    <mergeCell ref="M49:N49"/>
    <mergeCell ref="O49:Q49"/>
    <mergeCell ref="R49:T49"/>
    <mergeCell ref="U49:V49"/>
    <mergeCell ref="W49:Y49"/>
    <mergeCell ref="Z49:AB49"/>
    <mergeCell ref="AC49:AD49"/>
    <mergeCell ref="AE49:AG49"/>
    <mergeCell ref="AM47:AO47"/>
    <mergeCell ref="AP47:AR47"/>
    <mergeCell ref="A48:D48"/>
    <mergeCell ref="M48:N48"/>
    <mergeCell ref="O48:Q48"/>
    <mergeCell ref="R48:T48"/>
    <mergeCell ref="U48:V48"/>
    <mergeCell ref="W48:Y48"/>
    <mergeCell ref="AP48:AR48"/>
    <mergeCell ref="Z48:AB48"/>
    <mergeCell ref="AC48:AD48"/>
    <mergeCell ref="AE48:AG48"/>
    <mergeCell ref="AH48:AJ48"/>
    <mergeCell ref="AK48:AL48"/>
    <mergeCell ref="AM48:AO48"/>
    <mergeCell ref="AP46:AR46"/>
    <mergeCell ref="A47:D47"/>
    <mergeCell ref="M47:N47"/>
    <mergeCell ref="O47:Q47"/>
    <mergeCell ref="R47:T47"/>
    <mergeCell ref="U47:V47"/>
    <mergeCell ref="W47:Y47"/>
    <mergeCell ref="Z47:AB47"/>
    <mergeCell ref="AC47:AD47"/>
    <mergeCell ref="AE47:AG47"/>
    <mergeCell ref="Z46:AB46"/>
    <mergeCell ref="AC46:AD46"/>
    <mergeCell ref="AE46:AG46"/>
    <mergeCell ref="AH46:AJ46"/>
    <mergeCell ref="AK46:AL46"/>
    <mergeCell ref="AM46:AO46"/>
    <mergeCell ref="A46:D46"/>
    <mergeCell ref="M46:N46"/>
    <mergeCell ref="O46:Q46"/>
    <mergeCell ref="R46:T46"/>
    <mergeCell ref="U46:V46"/>
    <mergeCell ref="W46:Y46"/>
    <mergeCell ref="AH47:AJ47"/>
    <mergeCell ref="AK47:AL47"/>
    <mergeCell ref="AE44:AG44"/>
    <mergeCell ref="AH44:AJ44"/>
    <mergeCell ref="AK44:AL44"/>
    <mergeCell ref="AM44:AO44"/>
    <mergeCell ref="AP44:AR44"/>
    <mergeCell ref="A45:D45"/>
    <mergeCell ref="E45:AR45"/>
    <mergeCell ref="A44:L44"/>
    <mergeCell ref="M44:N44"/>
    <mergeCell ref="O44:Q44"/>
    <mergeCell ref="R44:T44"/>
    <mergeCell ref="U44:V44"/>
    <mergeCell ref="W44:Y44"/>
    <mergeCell ref="Z44:AB44"/>
    <mergeCell ref="AC44:AD44"/>
    <mergeCell ref="AE43:AG43"/>
    <mergeCell ref="AH43:AJ43"/>
    <mergeCell ref="AK43:AL43"/>
    <mergeCell ref="AM43:AO43"/>
    <mergeCell ref="AP43:AR43"/>
    <mergeCell ref="A43:D43"/>
    <mergeCell ref="M43:N43"/>
    <mergeCell ref="O43:Q43"/>
    <mergeCell ref="R43:T43"/>
    <mergeCell ref="U43:V43"/>
    <mergeCell ref="W43:Y43"/>
    <mergeCell ref="Z43:AB43"/>
    <mergeCell ref="AC43:AD43"/>
    <mergeCell ref="W42:Y42"/>
    <mergeCell ref="Z42:AB42"/>
    <mergeCell ref="AC42:AD42"/>
    <mergeCell ref="AE41:AG41"/>
    <mergeCell ref="AH41:AJ41"/>
    <mergeCell ref="AK41:AL41"/>
    <mergeCell ref="AM41:AO41"/>
    <mergeCell ref="AP41:AR41"/>
    <mergeCell ref="A42:D42"/>
    <mergeCell ref="M42:N42"/>
    <mergeCell ref="O42:Q42"/>
    <mergeCell ref="R42:T42"/>
    <mergeCell ref="U42:V42"/>
    <mergeCell ref="AM42:AO42"/>
    <mergeCell ref="AP42:AR42"/>
    <mergeCell ref="AE42:AG42"/>
    <mergeCell ref="AH42:AJ42"/>
    <mergeCell ref="AK42:AL42"/>
    <mergeCell ref="A41:D41"/>
    <mergeCell ref="M41:N41"/>
    <mergeCell ref="O41:Q41"/>
    <mergeCell ref="R41:T41"/>
    <mergeCell ref="U41:V41"/>
    <mergeCell ref="W41:Y41"/>
    <mergeCell ref="Z41:AB41"/>
    <mergeCell ref="AC41:AD41"/>
    <mergeCell ref="W40:Y40"/>
    <mergeCell ref="Z40:AB40"/>
    <mergeCell ref="AC40:AD40"/>
    <mergeCell ref="AE39:AG39"/>
    <mergeCell ref="AH39:AJ39"/>
    <mergeCell ref="AK39:AL39"/>
    <mergeCell ref="AM39:AO39"/>
    <mergeCell ref="AP39:AR39"/>
    <mergeCell ref="A40:D40"/>
    <mergeCell ref="M40:N40"/>
    <mergeCell ref="O40:Q40"/>
    <mergeCell ref="R40:T40"/>
    <mergeCell ref="U40:V40"/>
    <mergeCell ref="AM40:AO40"/>
    <mergeCell ref="AP40:AR40"/>
    <mergeCell ref="AE40:AG40"/>
    <mergeCell ref="AH40:AJ40"/>
    <mergeCell ref="AK40:AL40"/>
    <mergeCell ref="A39:D39"/>
    <mergeCell ref="M39:N39"/>
    <mergeCell ref="O39:Q39"/>
    <mergeCell ref="R39:T39"/>
    <mergeCell ref="U39:V39"/>
    <mergeCell ref="W39:Y39"/>
    <mergeCell ref="Z39:AB39"/>
    <mergeCell ref="AC39:AD39"/>
    <mergeCell ref="W38:Y38"/>
    <mergeCell ref="Z38:AB38"/>
    <mergeCell ref="AC38:AD38"/>
    <mergeCell ref="AE37:AG37"/>
    <mergeCell ref="AH37:AJ37"/>
    <mergeCell ref="AK37:AL37"/>
    <mergeCell ref="AM37:AO37"/>
    <mergeCell ref="AP37:AR37"/>
    <mergeCell ref="A38:D38"/>
    <mergeCell ref="M38:N38"/>
    <mergeCell ref="O38:Q38"/>
    <mergeCell ref="R38:T38"/>
    <mergeCell ref="U38:V38"/>
    <mergeCell ref="AM38:AO38"/>
    <mergeCell ref="AP38:AR38"/>
    <mergeCell ref="AE38:AG38"/>
    <mergeCell ref="AH38:AJ38"/>
    <mergeCell ref="AK38:AL38"/>
    <mergeCell ref="A37:D37"/>
    <mergeCell ref="M37:N37"/>
    <mergeCell ref="O37:Q37"/>
    <mergeCell ref="R37:T37"/>
    <mergeCell ref="U37:V37"/>
    <mergeCell ref="W37:Y37"/>
    <mergeCell ref="Z37:AB37"/>
    <mergeCell ref="AC37:AD37"/>
    <mergeCell ref="W36:Y36"/>
    <mergeCell ref="Z36:AB36"/>
    <mergeCell ref="AC36:AD36"/>
    <mergeCell ref="AE35:AG35"/>
    <mergeCell ref="AH35:AJ35"/>
    <mergeCell ref="AK35:AL35"/>
    <mergeCell ref="AM35:AO35"/>
    <mergeCell ref="AP35:AR35"/>
    <mergeCell ref="A36:D36"/>
    <mergeCell ref="M36:N36"/>
    <mergeCell ref="O36:Q36"/>
    <mergeCell ref="R36:T36"/>
    <mergeCell ref="U36:V36"/>
    <mergeCell ref="AM36:AO36"/>
    <mergeCell ref="AP36:AR36"/>
    <mergeCell ref="AE36:AG36"/>
    <mergeCell ref="AH36:AJ36"/>
    <mergeCell ref="AK36:AL36"/>
    <mergeCell ref="A35:D35"/>
    <mergeCell ref="M35:N35"/>
    <mergeCell ref="O35:Q35"/>
    <mergeCell ref="R35:T35"/>
    <mergeCell ref="U35:V35"/>
    <mergeCell ref="W35:Y35"/>
    <mergeCell ref="Z35:AB35"/>
    <mergeCell ref="AC35:AD35"/>
    <mergeCell ref="W34:Y34"/>
    <mergeCell ref="Z34:AB34"/>
    <mergeCell ref="AC34:AD34"/>
    <mergeCell ref="AE33:AG33"/>
    <mergeCell ref="AH33:AJ33"/>
    <mergeCell ref="AK33:AL33"/>
    <mergeCell ref="AM33:AO33"/>
    <mergeCell ref="AP33:AR33"/>
    <mergeCell ref="A34:D34"/>
    <mergeCell ref="M34:N34"/>
    <mergeCell ref="O34:Q34"/>
    <mergeCell ref="R34:T34"/>
    <mergeCell ref="U34:V34"/>
    <mergeCell ref="AM34:AO34"/>
    <mergeCell ref="AP34:AR34"/>
    <mergeCell ref="AE34:AG34"/>
    <mergeCell ref="AH34:AJ34"/>
    <mergeCell ref="AK34:AL34"/>
    <mergeCell ref="A33:D33"/>
    <mergeCell ref="M33:N33"/>
    <mergeCell ref="O33:Q33"/>
    <mergeCell ref="R33:T33"/>
    <mergeCell ref="U33:V33"/>
    <mergeCell ref="W33:Y33"/>
    <mergeCell ref="Z33:AB33"/>
    <mergeCell ref="AC33:AD33"/>
    <mergeCell ref="W32:Y32"/>
    <mergeCell ref="Z32:AB32"/>
    <mergeCell ref="AC32:AD32"/>
    <mergeCell ref="AE31:AG31"/>
    <mergeCell ref="AH31:AJ31"/>
    <mergeCell ref="AK31:AL31"/>
    <mergeCell ref="AM31:AO31"/>
    <mergeCell ref="AP31:AR31"/>
    <mergeCell ref="A32:D32"/>
    <mergeCell ref="M32:N32"/>
    <mergeCell ref="O32:Q32"/>
    <mergeCell ref="R32:T32"/>
    <mergeCell ref="U32:V32"/>
    <mergeCell ref="AM32:AO32"/>
    <mergeCell ref="AP32:AR32"/>
    <mergeCell ref="AE32:AG32"/>
    <mergeCell ref="AH32:AJ32"/>
    <mergeCell ref="AK32:AL32"/>
    <mergeCell ref="A31:D31"/>
    <mergeCell ref="M31:N31"/>
    <mergeCell ref="O31:Q31"/>
    <mergeCell ref="R31:T31"/>
    <mergeCell ref="U31:V31"/>
    <mergeCell ref="W31:Y31"/>
    <mergeCell ref="Z31:AB31"/>
    <mergeCell ref="AC31:AD31"/>
    <mergeCell ref="W30:Y30"/>
    <mergeCell ref="Z30:AB30"/>
    <mergeCell ref="AC30:AD30"/>
    <mergeCell ref="AP27:AR28"/>
    <mergeCell ref="A29:D29"/>
    <mergeCell ref="E29:AR29"/>
    <mergeCell ref="A30:D30"/>
    <mergeCell ref="M30:N30"/>
    <mergeCell ref="O30:Q30"/>
    <mergeCell ref="R30:T30"/>
    <mergeCell ref="U30:V30"/>
    <mergeCell ref="U27:V28"/>
    <mergeCell ref="W27:Y28"/>
    <mergeCell ref="Z27:AB28"/>
    <mergeCell ref="AC27:AD28"/>
    <mergeCell ref="AE27:AG28"/>
    <mergeCell ref="AH27:AJ28"/>
    <mergeCell ref="AM30:AO30"/>
    <mergeCell ref="AP30:AR30"/>
    <mergeCell ref="AE30:AG30"/>
    <mergeCell ref="AH30:AJ30"/>
    <mergeCell ref="AK30:AL30"/>
    <mergeCell ref="AK25:AR25"/>
    <mergeCell ref="A26:AR26"/>
    <mergeCell ref="A27:D28"/>
    <mergeCell ref="E27:F27"/>
    <mergeCell ref="G27:H27"/>
    <mergeCell ref="I27:J27"/>
    <mergeCell ref="K27:L27"/>
    <mergeCell ref="M27:N28"/>
    <mergeCell ref="O27:Q28"/>
    <mergeCell ref="R27:T28"/>
    <mergeCell ref="A25:B25"/>
    <mergeCell ref="C25:D25"/>
    <mergeCell ref="E25:L25"/>
    <mergeCell ref="M25:T25"/>
    <mergeCell ref="U25:AB25"/>
    <mergeCell ref="AC25:AJ25"/>
    <mergeCell ref="AK27:AL28"/>
    <mergeCell ref="AM27:AO28"/>
    <mergeCell ref="AK23:AR23"/>
    <mergeCell ref="A24:B24"/>
    <mergeCell ref="C24:D24"/>
    <mergeCell ref="E24:L24"/>
    <mergeCell ref="M24:T24"/>
    <mergeCell ref="U24:AB24"/>
    <mergeCell ref="AC24:AJ24"/>
    <mergeCell ref="AK24:AR24"/>
    <mergeCell ref="AP21:AR21"/>
    <mergeCell ref="A19:D21"/>
    <mergeCell ref="E19:H21"/>
    <mergeCell ref="A22:AR22"/>
    <mergeCell ref="A23:B23"/>
    <mergeCell ref="C23:D23"/>
    <mergeCell ref="E23:L23"/>
    <mergeCell ref="M23:T23"/>
    <mergeCell ref="U23:AB23"/>
    <mergeCell ref="AC23:AJ23"/>
    <mergeCell ref="Z21:AB21"/>
    <mergeCell ref="AC21:AE21"/>
    <mergeCell ref="AF21:AG21"/>
    <mergeCell ref="AH21:AJ21"/>
    <mergeCell ref="AK21:AM21"/>
    <mergeCell ref="AN21:AO21"/>
    <mergeCell ref="AH20:AJ20"/>
    <mergeCell ref="AK20:AM20"/>
    <mergeCell ref="AN20:AO20"/>
    <mergeCell ref="AP20:AR20"/>
    <mergeCell ref="I21:L21"/>
    <mergeCell ref="M21:O21"/>
    <mergeCell ref="P21:Q21"/>
    <mergeCell ref="R21:T21"/>
    <mergeCell ref="U21:W21"/>
    <mergeCell ref="X21:Y21"/>
    <mergeCell ref="I20:L20"/>
    <mergeCell ref="M20:O20"/>
    <mergeCell ref="P20:Q20"/>
    <mergeCell ref="R20:T20"/>
    <mergeCell ref="U20:W20"/>
    <mergeCell ref="X20:Y20"/>
    <mergeCell ref="Z20:AB20"/>
    <mergeCell ref="AC20:AE20"/>
    <mergeCell ref="AF20:AG20"/>
    <mergeCell ref="AP19:AR19"/>
    <mergeCell ref="Z19:AB19"/>
    <mergeCell ref="AC19:AE19"/>
    <mergeCell ref="AF19:AG19"/>
    <mergeCell ref="AH19:AJ19"/>
    <mergeCell ref="AK19:AM19"/>
    <mergeCell ref="AN19:AO19"/>
    <mergeCell ref="I17:L17"/>
    <mergeCell ref="M17:O17"/>
    <mergeCell ref="P17:Q17"/>
    <mergeCell ref="AF17:AG17"/>
    <mergeCell ref="AN18:AO18"/>
    <mergeCell ref="AP18:AR18"/>
    <mergeCell ref="Z18:AB18"/>
    <mergeCell ref="AC18:AE18"/>
    <mergeCell ref="AF18:AG18"/>
    <mergeCell ref="AH18:AJ18"/>
    <mergeCell ref="AK18:AM18"/>
    <mergeCell ref="A17:D18"/>
    <mergeCell ref="E17:H18"/>
    <mergeCell ref="I19:L19"/>
    <mergeCell ref="M19:O19"/>
    <mergeCell ref="P19:Q19"/>
    <mergeCell ref="R19:T19"/>
    <mergeCell ref="U19:W19"/>
    <mergeCell ref="X19:Y19"/>
    <mergeCell ref="X18:Y18"/>
    <mergeCell ref="I18:L18"/>
    <mergeCell ref="M18:O18"/>
    <mergeCell ref="P18:Q18"/>
    <mergeCell ref="R18:T18"/>
    <mergeCell ref="U18:W18"/>
    <mergeCell ref="AO15:AP15"/>
    <mergeCell ref="S15:T15"/>
    <mergeCell ref="U15:V15"/>
    <mergeCell ref="W15:X15"/>
    <mergeCell ref="Y15:Z15"/>
    <mergeCell ref="AA15:AB15"/>
    <mergeCell ref="AC15:AD15"/>
    <mergeCell ref="AN17:AO17"/>
    <mergeCell ref="AP17:AR17"/>
    <mergeCell ref="AO16:AP16"/>
    <mergeCell ref="AQ16:AR16"/>
    <mergeCell ref="AG16:AH16"/>
    <mergeCell ref="AI16:AJ16"/>
    <mergeCell ref="AK16:AL16"/>
    <mergeCell ref="AM16:AN16"/>
    <mergeCell ref="AH17:AJ17"/>
    <mergeCell ref="AK17:AM17"/>
    <mergeCell ref="R17:T17"/>
    <mergeCell ref="U17:W17"/>
    <mergeCell ref="X17:Y17"/>
    <mergeCell ref="Z17:AB17"/>
    <mergeCell ref="AC17:AE17"/>
    <mergeCell ref="AC16:AD16"/>
    <mergeCell ref="AE16:AF16"/>
    <mergeCell ref="AH14:AJ14"/>
    <mergeCell ref="AK14:AM14"/>
    <mergeCell ref="AN14:AO14"/>
    <mergeCell ref="AP14:AR14"/>
    <mergeCell ref="A15:D16"/>
    <mergeCell ref="E15:L15"/>
    <mergeCell ref="M15:N15"/>
    <mergeCell ref="O15:P15"/>
    <mergeCell ref="Q15:R15"/>
    <mergeCell ref="AQ15:AR15"/>
    <mergeCell ref="E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E15:AF15"/>
    <mergeCell ref="AG15:AH15"/>
    <mergeCell ref="AI15:AJ15"/>
    <mergeCell ref="AK15:AL15"/>
    <mergeCell ref="AM15:AN15"/>
    <mergeCell ref="E14:L14"/>
    <mergeCell ref="M14:O14"/>
    <mergeCell ref="P14:Q14"/>
    <mergeCell ref="R14:T14"/>
    <mergeCell ref="U14:W14"/>
    <mergeCell ref="X14:Y14"/>
    <mergeCell ref="Z14:AB14"/>
    <mergeCell ref="AC14:AE14"/>
    <mergeCell ref="AC13:AD13"/>
    <mergeCell ref="AE13:AF13"/>
    <mergeCell ref="Q13:R13"/>
    <mergeCell ref="S13:T13"/>
    <mergeCell ref="U13:V13"/>
    <mergeCell ref="W13:X13"/>
    <mergeCell ref="Y13:Z13"/>
    <mergeCell ref="AA13:AB13"/>
    <mergeCell ref="AF14:AG14"/>
    <mergeCell ref="AI12:AJ12"/>
    <mergeCell ref="M12:N12"/>
    <mergeCell ref="O12:P12"/>
    <mergeCell ref="Q12:R12"/>
    <mergeCell ref="S12:T12"/>
    <mergeCell ref="U12:V12"/>
    <mergeCell ref="W12:X12"/>
    <mergeCell ref="AO13:AP13"/>
    <mergeCell ref="AQ13:AR13"/>
    <mergeCell ref="AG13:AH13"/>
    <mergeCell ref="AI13:AJ13"/>
    <mergeCell ref="AK13:AL13"/>
    <mergeCell ref="AM13:AN13"/>
    <mergeCell ref="AH11:AJ11"/>
    <mergeCell ref="AK11:AM11"/>
    <mergeCell ref="AN11:AO11"/>
    <mergeCell ref="AP11:AR11"/>
    <mergeCell ref="A13:D14"/>
    <mergeCell ref="E12:F12"/>
    <mergeCell ref="G12:H12"/>
    <mergeCell ref="I12:J12"/>
    <mergeCell ref="K12:L12"/>
    <mergeCell ref="AK12:AL12"/>
    <mergeCell ref="AM12:AN12"/>
    <mergeCell ref="AO12:AP12"/>
    <mergeCell ref="AQ12:AR12"/>
    <mergeCell ref="E13:F13"/>
    <mergeCell ref="G13:H13"/>
    <mergeCell ref="I13:J13"/>
    <mergeCell ref="K13:L13"/>
    <mergeCell ref="M13:N13"/>
    <mergeCell ref="O13:P13"/>
    <mergeCell ref="Y12:Z12"/>
    <mergeCell ref="AA12:AB12"/>
    <mergeCell ref="AC12:AD12"/>
    <mergeCell ref="AE12:AF12"/>
    <mergeCell ref="AG12:AH12"/>
    <mergeCell ref="W9:X9"/>
    <mergeCell ref="AO10:AP10"/>
    <mergeCell ref="AQ10:AR10"/>
    <mergeCell ref="AG10:AH10"/>
    <mergeCell ref="AI10:AJ10"/>
    <mergeCell ref="AK10:AL10"/>
    <mergeCell ref="AM10:AN10"/>
    <mergeCell ref="Q10:R10"/>
    <mergeCell ref="S10:T10"/>
    <mergeCell ref="U10:V10"/>
    <mergeCell ref="W10:X10"/>
    <mergeCell ref="Y10:Z10"/>
    <mergeCell ref="AA10:AB10"/>
    <mergeCell ref="AE10:AF10"/>
    <mergeCell ref="A5:L5"/>
    <mergeCell ref="H6:L6"/>
    <mergeCell ref="AK9:AL9"/>
    <mergeCell ref="AM9:AN9"/>
    <mergeCell ref="AO9:AP9"/>
    <mergeCell ref="AQ9:AR9"/>
    <mergeCell ref="E10:F10"/>
    <mergeCell ref="G10:H10"/>
    <mergeCell ref="I10:J10"/>
    <mergeCell ref="K10:L10"/>
    <mergeCell ref="M10:N10"/>
    <mergeCell ref="O10:P10"/>
    <mergeCell ref="Y9:Z9"/>
    <mergeCell ref="AA9:AB9"/>
    <mergeCell ref="AC9:AD9"/>
    <mergeCell ref="AE9:AF9"/>
    <mergeCell ref="AG9:AH9"/>
    <mergeCell ref="AI9:AJ9"/>
    <mergeCell ref="M9:N9"/>
    <mergeCell ref="O9:P9"/>
    <mergeCell ref="Q9:R9"/>
    <mergeCell ref="S9:T9"/>
    <mergeCell ref="AK5:AL5"/>
    <mergeCell ref="U9:V9"/>
    <mergeCell ref="AO5:AP5"/>
    <mergeCell ref="AQ5:AR5"/>
    <mergeCell ref="AE5:AF5"/>
    <mergeCell ref="AG5:AH5"/>
    <mergeCell ref="A10:D11"/>
    <mergeCell ref="E9:F9"/>
    <mergeCell ref="G9:H9"/>
    <mergeCell ref="I9:J9"/>
    <mergeCell ref="K9:L9"/>
    <mergeCell ref="W5:X5"/>
    <mergeCell ref="Y5:Z5"/>
    <mergeCell ref="AA5:AB5"/>
    <mergeCell ref="AC5:AD5"/>
    <mergeCell ref="E11:L11"/>
    <mergeCell ref="M11:O11"/>
    <mergeCell ref="P11:Q11"/>
    <mergeCell ref="R11:T11"/>
    <mergeCell ref="U11:W11"/>
    <mergeCell ref="X11:Y11"/>
    <mergeCell ref="Z11:AB11"/>
    <mergeCell ref="AC11:AE11"/>
    <mergeCell ref="AC10:AD10"/>
    <mergeCell ref="H7:L7"/>
    <mergeCell ref="AF11:AG11"/>
    <mergeCell ref="N8:AR8"/>
    <mergeCell ref="M6:N6"/>
    <mergeCell ref="M7:N7"/>
    <mergeCell ref="O6:P6"/>
    <mergeCell ref="O7:P7"/>
    <mergeCell ref="A1:AR1"/>
    <mergeCell ref="A2:AR2"/>
    <mergeCell ref="A3:L3"/>
    <mergeCell ref="M3:T3"/>
    <mergeCell ref="U3:AB3"/>
    <mergeCell ref="AC3:AJ3"/>
    <mergeCell ref="AK3:AR3"/>
    <mergeCell ref="A4:AR4"/>
    <mergeCell ref="E8:F8"/>
    <mergeCell ref="G8:H8"/>
    <mergeCell ref="I8:J8"/>
    <mergeCell ref="K8:L8"/>
    <mergeCell ref="M5:N5"/>
    <mergeCell ref="O5:P5"/>
    <mergeCell ref="Q5:R5"/>
    <mergeCell ref="S5:T5"/>
    <mergeCell ref="U5:V5"/>
    <mergeCell ref="AI5:AJ5"/>
    <mergeCell ref="AM5:AN5"/>
    <mergeCell ref="AH57:AJ57"/>
    <mergeCell ref="AK57:AL57"/>
    <mergeCell ref="AM57:AO57"/>
    <mergeCell ref="AP57:AR57"/>
    <mergeCell ref="A57:D57"/>
    <mergeCell ref="M57:N57"/>
    <mergeCell ref="O57:Q57"/>
    <mergeCell ref="R57:T57"/>
    <mergeCell ref="U57:V57"/>
    <mergeCell ref="W57:Y57"/>
    <mergeCell ref="Z57:AB57"/>
    <mergeCell ref="AC57:AD57"/>
    <mergeCell ref="AE57:AG57"/>
    <mergeCell ref="S6:T6"/>
    <mergeCell ref="S7:T7"/>
    <mergeCell ref="AA6:AB6"/>
    <mergeCell ref="AA7:AB7"/>
    <mergeCell ref="AQ6:AR6"/>
    <mergeCell ref="AQ7:AR7"/>
    <mergeCell ref="AI6:AJ6"/>
    <mergeCell ref="AI7:AJ7"/>
    <mergeCell ref="W6:X6"/>
    <mergeCell ref="W7:X7"/>
    <mergeCell ref="AE6:AF6"/>
    <mergeCell ref="AE7:AF7"/>
    <mergeCell ref="AM6:AN6"/>
    <mergeCell ref="AM7:AN7"/>
    <mergeCell ref="U6:V6"/>
    <mergeCell ref="AC6:AD6"/>
    <mergeCell ref="AK6:AL6"/>
    <mergeCell ref="U7:V7"/>
    <mergeCell ref="AC7:AD7"/>
    <mergeCell ref="AK7:AL7"/>
  </mergeCells>
  <pageMargins left="0.19685039370078741" right="0.23622047244094491" top="0.19685039370078741" bottom="0.19685039370078741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5"/>
  <sheetViews>
    <sheetView topLeftCell="A28" zoomScaleNormal="100" workbookViewId="0">
      <selection activeCell="M13" sqref="M13:P13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4.140625" style="2" customWidth="1"/>
    <col min="15" max="21" width="3.28515625" style="2" customWidth="1"/>
    <col min="22" max="22" width="4.140625" style="2" customWidth="1"/>
    <col min="23" max="29" width="3.28515625" style="2" customWidth="1"/>
    <col min="30" max="30" width="4.5703125" style="2" customWidth="1"/>
    <col min="31" max="37" width="3.28515625" style="2" customWidth="1"/>
    <col min="38" max="38" width="4.5703125" style="2" customWidth="1"/>
    <col min="39" max="44" width="3.28515625" style="2" customWidth="1"/>
    <col min="45" max="16384" width="9.140625" style="2"/>
  </cols>
  <sheetData>
    <row r="1" spans="1:44" ht="20.2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</row>
    <row r="2" spans="1:44" ht="21" customHeight="1" thickBot="1" x14ac:dyDescent="0.25">
      <c r="A2" s="81" t="s">
        <v>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2"/>
    </row>
    <row r="3" spans="1:44" ht="24" customHeight="1" thickBo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  <c r="M3" s="86">
        <v>0.20833333333333334</v>
      </c>
      <c r="N3" s="87"/>
      <c r="O3" s="87"/>
      <c r="P3" s="87"/>
      <c r="Q3" s="87"/>
      <c r="R3" s="87"/>
      <c r="S3" s="87"/>
      <c r="T3" s="87"/>
      <c r="U3" s="86">
        <v>0.25</v>
      </c>
      <c r="V3" s="87"/>
      <c r="W3" s="87"/>
      <c r="X3" s="87"/>
      <c r="Y3" s="87"/>
      <c r="Z3" s="87"/>
      <c r="AA3" s="87"/>
      <c r="AB3" s="87"/>
      <c r="AC3" s="86">
        <v>0.29166666666666702</v>
      </c>
      <c r="AD3" s="87"/>
      <c r="AE3" s="87"/>
      <c r="AF3" s="87"/>
      <c r="AG3" s="87"/>
      <c r="AH3" s="87"/>
      <c r="AI3" s="87"/>
      <c r="AJ3" s="87"/>
      <c r="AK3" s="86">
        <v>0.33333333333333298</v>
      </c>
      <c r="AL3" s="87"/>
      <c r="AM3" s="87"/>
      <c r="AN3" s="87"/>
      <c r="AO3" s="87"/>
      <c r="AP3" s="87"/>
      <c r="AQ3" s="87"/>
      <c r="AR3" s="87"/>
    </row>
    <row r="4" spans="1:44" ht="26.25" customHeight="1" thickBot="1" x14ac:dyDescent="0.2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</row>
    <row r="5" spans="1:44" ht="15.75" customHeight="1" thickBot="1" x14ac:dyDescent="0.3">
      <c r="A5" s="459" t="s">
        <v>74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1"/>
      <c r="M5" s="305" t="s">
        <v>10</v>
      </c>
      <c r="N5" s="310"/>
      <c r="O5" s="304" t="s">
        <v>11</v>
      </c>
      <c r="P5" s="310"/>
      <c r="Q5" s="304" t="s">
        <v>12</v>
      </c>
      <c r="R5" s="310"/>
      <c r="S5" s="304" t="s">
        <v>13</v>
      </c>
      <c r="T5" s="306"/>
      <c r="U5" s="309" t="s">
        <v>10</v>
      </c>
      <c r="V5" s="310"/>
      <c r="W5" s="304" t="s">
        <v>11</v>
      </c>
      <c r="X5" s="310"/>
      <c r="Y5" s="304" t="s">
        <v>12</v>
      </c>
      <c r="Z5" s="310"/>
      <c r="AA5" s="304" t="s">
        <v>13</v>
      </c>
      <c r="AB5" s="306"/>
      <c r="AC5" s="309" t="s">
        <v>10</v>
      </c>
      <c r="AD5" s="310"/>
      <c r="AE5" s="304" t="s">
        <v>11</v>
      </c>
      <c r="AF5" s="310"/>
      <c r="AG5" s="304" t="s">
        <v>12</v>
      </c>
      <c r="AH5" s="310"/>
      <c r="AI5" s="304" t="s">
        <v>13</v>
      </c>
      <c r="AJ5" s="306"/>
      <c r="AK5" s="309" t="s">
        <v>10</v>
      </c>
      <c r="AL5" s="310"/>
      <c r="AM5" s="304" t="s">
        <v>11</v>
      </c>
      <c r="AN5" s="310"/>
      <c r="AO5" s="304" t="s">
        <v>12</v>
      </c>
      <c r="AP5" s="310"/>
      <c r="AQ5" s="304" t="s">
        <v>13</v>
      </c>
      <c r="AR5" s="306"/>
    </row>
    <row r="6" spans="1:44" ht="15.75" thickBot="1" x14ac:dyDescent="0.25">
      <c r="A6" s="19"/>
      <c r="B6" s="20"/>
      <c r="C6" s="16"/>
      <c r="D6" s="21"/>
      <c r="E6" s="16"/>
      <c r="F6" s="21"/>
      <c r="G6" s="20"/>
      <c r="H6" s="462" t="s">
        <v>66</v>
      </c>
      <c r="I6" s="463"/>
      <c r="J6" s="463"/>
      <c r="K6" s="463"/>
      <c r="L6" s="464"/>
      <c r="M6" s="64">
        <f>M10+M30</f>
        <v>1199.6213978494623</v>
      </c>
      <c r="N6" s="65"/>
      <c r="O6" s="281">
        <f>M6*9.3/1000</f>
        <v>11.156478999999999</v>
      </c>
      <c r="P6" s="65"/>
      <c r="Q6" s="55"/>
      <c r="R6" s="56"/>
      <c r="S6" s="281">
        <v>0.85</v>
      </c>
      <c r="T6" s="282"/>
      <c r="U6" s="64">
        <f>U10+U30</f>
        <v>1242.2815053763441</v>
      </c>
      <c r="V6" s="65"/>
      <c r="W6" s="281">
        <f>U6*9.3/1000</f>
        <v>11.553218000000001</v>
      </c>
      <c r="X6" s="65"/>
      <c r="Y6" s="55"/>
      <c r="Z6" s="56"/>
      <c r="AA6" s="281">
        <v>0.85</v>
      </c>
      <c r="AB6" s="282"/>
      <c r="AC6" s="64">
        <f>AC10+AC30</f>
        <v>1206.7239784946237</v>
      </c>
      <c r="AD6" s="65"/>
      <c r="AE6" s="281">
        <f>AC6*9.3/1000</f>
        <v>11.222533000000002</v>
      </c>
      <c r="AF6" s="65"/>
      <c r="AG6" s="55"/>
      <c r="AH6" s="56"/>
      <c r="AI6" s="281">
        <v>0.85</v>
      </c>
      <c r="AJ6" s="282"/>
      <c r="AK6" s="64">
        <f>AK10+AK30</f>
        <v>1111.3617204301074</v>
      </c>
      <c r="AL6" s="65"/>
      <c r="AM6" s="281">
        <f>AK6*9.3/1000</f>
        <v>10.335664000000001</v>
      </c>
      <c r="AN6" s="65"/>
      <c r="AO6" s="55"/>
      <c r="AP6" s="56"/>
      <c r="AQ6" s="281">
        <v>0.85</v>
      </c>
      <c r="AR6" s="282"/>
    </row>
    <row r="7" spans="1:44" ht="15.75" thickBot="1" x14ac:dyDescent="0.3">
      <c r="A7" s="22"/>
      <c r="B7" s="7"/>
      <c r="C7" s="12"/>
      <c r="D7" s="22"/>
      <c r="E7" s="12"/>
      <c r="F7" s="22"/>
      <c r="G7" s="7"/>
      <c r="H7" s="323" t="s">
        <v>67</v>
      </c>
      <c r="I7" s="324"/>
      <c r="J7" s="324"/>
      <c r="K7" s="324"/>
      <c r="L7" s="325"/>
      <c r="M7" s="68">
        <f>M13+M46</f>
        <v>1159.9794623655912</v>
      </c>
      <c r="N7" s="69"/>
      <c r="O7" s="281">
        <f>M7*9.3/1000</f>
        <v>10.787808999999999</v>
      </c>
      <c r="P7" s="65"/>
      <c r="Q7" s="55"/>
      <c r="R7" s="56"/>
      <c r="S7" s="281">
        <v>0.85</v>
      </c>
      <c r="T7" s="282"/>
      <c r="U7" s="68">
        <f>U13+U46</f>
        <v>1138.4141935483872</v>
      </c>
      <c r="V7" s="69"/>
      <c r="W7" s="281">
        <f>U7*9.3/1000</f>
        <v>10.587252000000003</v>
      </c>
      <c r="X7" s="65"/>
      <c r="Y7" s="55"/>
      <c r="Z7" s="56"/>
      <c r="AA7" s="281">
        <v>0.85</v>
      </c>
      <c r="AB7" s="282"/>
      <c r="AC7" s="68">
        <f>AC13+AC46</f>
        <v>1069.1127956989246</v>
      </c>
      <c r="AD7" s="69"/>
      <c r="AE7" s="281">
        <f>AC7*9.3/1000</f>
        <v>9.9427489999999992</v>
      </c>
      <c r="AF7" s="65"/>
      <c r="AG7" s="55"/>
      <c r="AH7" s="56"/>
      <c r="AI7" s="281">
        <v>0.85</v>
      </c>
      <c r="AJ7" s="282"/>
      <c r="AK7" s="68">
        <f>AK13+AK46</f>
        <v>1068.8593548387096</v>
      </c>
      <c r="AL7" s="69"/>
      <c r="AM7" s="281">
        <f>AK7*9.3/1000</f>
        <v>9.9403919999999992</v>
      </c>
      <c r="AN7" s="65"/>
      <c r="AO7" s="55"/>
      <c r="AP7" s="56"/>
      <c r="AQ7" s="281">
        <v>0.85</v>
      </c>
      <c r="AR7" s="282"/>
    </row>
    <row r="8" spans="1:44" ht="13.5" thickBot="1" x14ac:dyDescent="0.25">
      <c r="A8" s="17" t="s">
        <v>2</v>
      </c>
      <c r="B8" s="18" t="s">
        <v>3</v>
      </c>
      <c r="C8" s="18" t="s">
        <v>4</v>
      </c>
      <c r="D8" s="15" t="s">
        <v>5</v>
      </c>
      <c r="E8" s="309" t="s">
        <v>6</v>
      </c>
      <c r="F8" s="310"/>
      <c r="G8" s="304" t="s">
        <v>7</v>
      </c>
      <c r="H8" s="310"/>
      <c r="I8" s="304" t="s">
        <v>8</v>
      </c>
      <c r="J8" s="310"/>
      <c r="K8" s="304" t="s">
        <v>9</v>
      </c>
      <c r="L8" s="306"/>
      <c r="M8" s="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7"/>
      <c r="AF8" s="457"/>
      <c r="AG8" s="457"/>
      <c r="AH8" s="457"/>
      <c r="AI8" s="457"/>
      <c r="AJ8" s="457"/>
      <c r="AK8" s="457"/>
      <c r="AL8" s="457"/>
      <c r="AM8" s="457"/>
      <c r="AN8" s="457"/>
      <c r="AO8" s="457"/>
      <c r="AP8" s="457"/>
      <c r="AQ8" s="457"/>
      <c r="AR8" s="458"/>
    </row>
    <row r="9" spans="1:44" ht="13.5" thickBot="1" x14ac:dyDescent="0.25">
      <c r="A9" s="13" t="s">
        <v>14</v>
      </c>
      <c r="B9" s="11">
        <v>25</v>
      </c>
      <c r="C9" s="9">
        <v>3.0999999493360519E-2</v>
      </c>
      <c r="D9" s="3">
        <v>0.15000000596046448</v>
      </c>
      <c r="E9" s="381">
        <v>110</v>
      </c>
      <c r="F9" s="382"/>
      <c r="G9" s="383" t="s">
        <v>15</v>
      </c>
      <c r="H9" s="383"/>
      <c r="I9" s="384">
        <v>0.12200000137090683</v>
      </c>
      <c r="J9" s="384"/>
      <c r="K9" s="384">
        <v>10.800000190734863</v>
      </c>
      <c r="L9" s="385"/>
      <c r="M9" s="456"/>
      <c r="N9" s="434"/>
      <c r="O9" s="445"/>
      <c r="P9" s="445"/>
      <c r="Q9" s="445"/>
      <c r="R9" s="445"/>
      <c r="S9" s="445"/>
      <c r="T9" s="447"/>
      <c r="U9" s="433"/>
      <c r="V9" s="434"/>
      <c r="W9" s="445"/>
      <c r="X9" s="445"/>
      <c r="Y9" s="445"/>
      <c r="Z9" s="445"/>
      <c r="AA9" s="445"/>
      <c r="AB9" s="447"/>
      <c r="AC9" s="433"/>
      <c r="AD9" s="434"/>
      <c r="AE9" s="445"/>
      <c r="AF9" s="445"/>
      <c r="AG9" s="445"/>
      <c r="AH9" s="445"/>
      <c r="AI9" s="445"/>
      <c r="AJ9" s="447"/>
      <c r="AK9" s="433"/>
      <c r="AL9" s="434"/>
      <c r="AM9" s="445"/>
      <c r="AN9" s="445"/>
      <c r="AO9" s="445"/>
      <c r="AP9" s="445"/>
      <c r="AQ9" s="445"/>
      <c r="AR9" s="446"/>
    </row>
    <row r="10" spans="1:44" ht="15.75" thickBot="1" x14ac:dyDescent="0.25">
      <c r="A10" s="386"/>
      <c r="B10" s="387"/>
      <c r="C10" s="387"/>
      <c r="D10" s="388"/>
      <c r="E10" s="391">
        <v>6</v>
      </c>
      <c r="F10" s="392"/>
      <c r="G10" s="393" t="s">
        <v>16</v>
      </c>
      <c r="H10" s="393"/>
      <c r="I10" s="394">
        <f>I9</f>
        <v>0.12200000137090683</v>
      </c>
      <c r="J10" s="394"/>
      <c r="K10" s="394">
        <f>K9</f>
        <v>10.800000190734863</v>
      </c>
      <c r="L10" s="395"/>
      <c r="M10" s="132">
        <f>ABS(O10/9.3*1000)</f>
        <v>765.59139784946228</v>
      </c>
      <c r="N10" s="116"/>
      <c r="O10" s="116">
        <v>-7.12</v>
      </c>
      <c r="P10" s="116"/>
      <c r="Q10" s="116"/>
      <c r="R10" s="116"/>
      <c r="S10" s="281">
        <v>0.85</v>
      </c>
      <c r="T10" s="282"/>
      <c r="U10" s="115">
        <f>ABS(W10/9.3*1000)</f>
        <v>786.02150537634395</v>
      </c>
      <c r="V10" s="116"/>
      <c r="W10" s="116">
        <v>-7.31</v>
      </c>
      <c r="X10" s="116"/>
      <c r="Y10" s="116"/>
      <c r="Z10" s="116"/>
      <c r="AA10" s="281">
        <v>0.85</v>
      </c>
      <c r="AB10" s="282"/>
      <c r="AC10" s="115">
        <f>ABS(AE10/9.3*1000)</f>
        <v>755.91397849462362</v>
      </c>
      <c r="AD10" s="116"/>
      <c r="AE10" s="116">
        <v>-7.03</v>
      </c>
      <c r="AF10" s="116"/>
      <c r="AG10" s="116"/>
      <c r="AH10" s="116"/>
      <c r="AI10" s="281">
        <v>0.85</v>
      </c>
      <c r="AJ10" s="282"/>
      <c r="AK10" s="115">
        <f>ABS(AM10/9.3*1000)</f>
        <v>726.88172043010741</v>
      </c>
      <c r="AL10" s="116"/>
      <c r="AM10" s="116">
        <v>-6.76</v>
      </c>
      <c r="AN10" s="116"/>
      <c r="AO10" s="116"/>
      <c r="AP10" s="116"/>
      <c r="AQ10" s="281">
        <v>0.85</v>
      </c>
      <c r="AR10" s="282"/>
    </row>
    <row r="11" spans="1:44" ht="13.5" thickBot="1" x14ac:dyDescent="0.25">
      <c r="A11" s="389"/>
      <c r="B11" s="390"/>
      <c r="C11" s="390"/>
      <c r="D11" s="390"/>
      <c r="E11" s="396" t="s">
        <v>17</v>
      </c>
      <c r="F11" s="397"/>
      <c r="G11" s="397"/>
      <c r="H11" s="397"/>
      <c r="I11" s="397"/>
      <c r="J11" s="397"/>
      <c r="K11" s="397"/>
      <c r="L11" s="398"/>
      <c r="M11" s="449">
        <v>11</v>
      </c>
      <c r="N11" s="449"/>
      <c r="O11" s="449"/>
      <c r="P11" s="450"/>
      <c r="Q11" s="450"/>
      <c r="R11" s="451"/>
      <c r="S11" s="451"/>
      <c r="T11" s="452"/>
      <c r="U11" s="449">
        <v>11</v>
      </c>
      <c r="V11" s="449"/>
      <c r="W11" s="449"/>
      <c r="X11" s="450"/>
      <c r="Y11" s="450"/>
      <c r="Z11" s="451"/>
      <c r="AA11" s="451"/>
      <c r="AB11" s="452"/>
      <c r="AC11" s="439">
        <v>11</v>
      </c>
      <c r="AD11" s="439"/>
      <c r="AE11" s="439"/>
      <c r="AF11" s="453"/>
      <c r="AG11" s="453"/>
      <c r="AH11" s="454"/>
      <c r="AI11" s="454"/>
      <c r="AJ11" s="455"/>
      <c r="AK11" s="439">
        <v>11</v>
      </c>
      <c r="AL11" s="439"/>
      <c r="AM11" s="439"/>
      <c r="AN11" s="440"/>
      <c r="AO11" s="440"/>
      <c r="AP11" s="441"/>
      <c r="AQ11" s="441"/>
      <c r="AR11" s="442"/>
    </row>
    <row r="12" spans="1:44" ht="13.5" thickBot="1" x14ac:dyDescent="0.25">
      <c r="A12" s="13" t="s">
        <v>18</v>
      </c>
      <c r="B12" s="11">
        <v>25</v>
      </c>
      <c r="C12" s="9">
        <v>3.0000000260770321E-3</v>
      </c>
      <c r="D12" s="3">
        <v>0.15000000596046448</v>
      </c>
      <c r="E12" s="381">
        <v>110</v>
      </c>
      <c r="F12" s="382"/>
      <c r="G12" s="383" t="s">
        <v>15</v>
      </c>
      <c r="H12" s="383"/>
      <c r="I12" s="384">
        <v>0.12200000137090683</v>
      </c>
      <c r="J12" s="384"/>
      <c r="K12" s="384">
        <v>10.689999580383301</v>
      </c>
      <c r="L12" s="385"/>
      <c r="M12" s="443"/>
      <c r="N12" s="444"/>
      <c r="O12" s="126"/>
      <c r="P12" s="126"/>
      <c r="Q12" s="126"/>
      <c r="R12" s="126"/>
      <c r="S12" s="126"/>
      <c r="T12" s="432"/>
      <c r="U12" s="448"/>
      <c r="V12" s="444"/>
      <c r="W12" s="126"/>
      <c r="X12" s="126"/>
      <c r="Y12" s="126"/>
      <c r="Z12" s="126"/>
      <c r="AA12" s="126"/>
      <c r="AB12" s="432"/>
      <c r="AC12" s="433"/>
      <c r="AD12" s="434"/>
      <c r="AE12" s="445"/>
      <c r="AF12" s="445"/>
      <c r="AG12" s="445"/>
      <c r="AH12" s="445"/>
      <c r="AI12" s="445"/>
      <c r="AJ12" s="447"/>
      <c r="AK12" s="433"/>
      <c r="AL12" s="434"/>
      <c r="AM12" s="445"/>
      <c r="AN12" s="445"/>
      <c r="AO12" s="445"/>
      <c r="AP12" s="445"/>
      <c r="AQ12" s="445"/>
      <c r="AR12" s="446"/>
    </row>
    <row r="13" spans="1:44" ht="15.75" thickBot="1" x14ac:dyDescent="0.25">
      <c r="A13" s="386"/>
      <c r="B13" s="387"/>
      <c r="C13" s="387"/>
      <c r="D13" s="388"/>
      <c r="E13" s="391">
        <v>6</v>
      </c>
      <c r="F13" s="392"/>
      <c r="G13" s="393" t="s">
        <v>19</v>
      </c>
      <c r="H13" s="393"/>
      <c r="I13" s="394">
        <f>I12</f>
        <v>0.12200000137090683</v>
      </c>
      <c r="J13" s="394"/>
      <c r="K13" s="394">
        <f>K12</f>
        <v>10.689999580383301</v>
      </c>
      <c r="L13" s="395"/>
      <c r="M13" s="132">
        <f>ABS(O13/9.3*1000)</f>
        <v>797.84946236559131</v>
      </c>
      <c r="N13" s="116"/>
      <c r="O13" s="116">
        <v>-7.42</v>
      </c>
      <c r="P13" s="116"/>
      <c r="Q13" s="116"/>
      <c r="R13" s="116"/>
      <c r="S13" s="281">
        <v>0.85</v>
      </c>
      <c r="T13" s="282"/>
      <c r="U13" s="115">
        <f>ABS(W13/9.3*1000)</f>
        <v>796.77419354838707</v>
      </c>
      <c r="V13" s="116"/>
      <c r="W13" s="116">
        <v>-7.41</v>
      </c>
      <c r="X13" s="116"/>
      <c r="Y13" s="116"/>
      <c r="Z13" s="116"/>
      <c r="AA13" s="281">
        <v>0.85</v>
      </c>
      <c r="AB13" s="282"/>
      <c r="AC13" s="115">
        <f>ABS(AE13/9.3*1000)</f>
        <v>731.18279569892468</v>
      </c>
      <c r="AD13" s="116"/>
      <c r="AE13" s="116">
        <v>-6.8</v>
      </c>
      <c r="AF13" s="116"/>
      <c r="AG13" s="116"/>
      <c r="AH13" s="116"/>
      <c r="AI13" s="281">
        <v>0.85</v>
      </c>
      <c r="AJ13" s="282"/>
      <c r="AK13" s="115">
        <f>ABS(AM13/9.3*1000)</f>
        <v>677.41935483870964</v>
      </c>
      <c r="AL13" s="116"/>
      <c r="AM13" s="116">
        <v>-6.3</v>
      </c>
      <c r="AN13" s="116"/>
      <c r="AO13" s="116"/>
      <c r="AP13" s="116"/>
      <c r="AQ13" s="281">
        <v>0.85</v>
      </c>
      <c r="AR13" s="282"/>
    </row>
    <row r="14" spans="1:44" ht="13.5" thickBot="1" x14ac:dyDescent="0.25">
      <c r="A14" s="389"/>
      <c r="B14" s="390"/>
      <c r="C14" s="390"/>
      <c r="D14" s="390"/>
      <c r="E14" s="396" t="s">
        <v>17</v>
      </c>
      <c r="F14" s="397"/>
      <c r="G14" s="397"/>
      <c r="H14" s="397"/>
      <c r="I14" s="397"/>
      <c r="J14" s="397"/>
      <c r="K14" s="397"/>
      <c r="L14" s="398"/>
      <c r="M14" s="397">
        <v>11</v>
      </c>
      <c r="N14" s="397"/>
      <c r="O14" s="397"/>
      <c r="P14" s="425"/>
      <c r="Q14" s="425"/>
      <c r="R14" s="436"/>
      <c r="S14" s="436"/>
      <c r="T14" s="437"/>
      <c r="U14" s="397">
        <v>11</v>
      </c>
      <c r="V14" s="397"/>
      <c r="W14" s="397"/>
      <c r="X14" s="425"/>
      <c r="Y14" s="425"/>
      <c r="Z14" s="436"/>
      <c r="AA14" s="436"/>
      <c r="AB14" s="437"/>
      <c r="AC14" s="397">
        <v>11</v>
      </c>
      <c r="AD14" s="397"/>
      <c r="AE14" s="397"/>
      <c r="AF14" s="425"/>
      <c r="AG14" s="425"/>
      <c r="AH14" s="436"/>
      <c r="AI14" s="436"/>
      <c r="AJ14" s="437"/>
      <c r="AK14" s="397">
        <v>11</v>
      </c>
      <c r="AL14" s="397"/>
      <c r="AM14" s="397"/>
      <c r="AN14" s="425"/>
      <c r="AO14" s="425"/>
      <c r="AP14" s="436"/>
      <c r="AQ14" s="436"/>
      <c r="AR14" s="438"/>
    </row>
    <row r="15" spans="1:44" x14ac:dyDescent="0.2">
      <c r="A15" s="307" t="s">
        <v>20</v>
      </c>
      <c r="B15" s="302"/>
      <c r="C15" s="302"/>
      <c r="D15" s="302"/>
      <c r="E15" s="373" t="s">
        <v>21</v>
      </c>
      <c r="F15" s="374"/>
      <c r="G15" s="374"/>
      <c r="H15" s="374"/>
      <c r="I15" s="374"/>
      <c r="J15" s="374"/>
      <c r="K15" s="374"/>
      <c r="L15" s="375"/>
      <c r="M15" s="376">
        <f>SUM(M9,M12)</f>
        <v>0</v>
      </c>
      <c r="N15" s="357"/>
      <c r="O15" s="360">
        <f>SUM(O9,O12)</f>
        <v>0</v>
      </c>
      <c r="P15" s="357"/>
      <c r="Q15" s="360">
        <f>SUM(Q9,Q12)</f>
        <v>0</v>
      </c>
      <c r="R15" s="357"/>
      <c r="S15" s="357"/>
      <c r="T15" s="358"/>
      <c r="U15" s="359">
        <f>SUM(U9,U12)</f>
        <v>0</v>
      </c>
      <c r="V15" s="357"/>
      <c r="W15" s="360">
        <f>SUM(W9,W12)</f>
        <v>0</v>
      </c>
      <c r="X15" s="357"/>
      <c r="Y15" s="360">
        <f>SUM(Y9,Y12)</f>
        <v>0</v>
      </c>
      <c r="Z15" s="357"/>
      <c r="AA15" s="357"/>
      <c r="AB15" s="358"/>
      <c r="AC15" s="359">
        <f>SUM(AC9,AC12)</f>
        <v>0</v>
      </c>
      <c r="AD15" s="357"/>
      <c r="AE15" s="360">
        <f>SUM(AE9,AE12)</f>
        <v>0</v>
      </c>
      <c r="AF15" s="357"/>
      <c r="AG15" s="360">
        <f>SUM(AG9,AG12)</f>
        <v>0</v>
      </c>
      <c r="AH15" s="357"/>
      <c r="AI15" s="357"/>
      <c r="AJ15" s="358"/>
      <c r="AK15" s="359">
        <f>SUM(AK9,AK12)</f>
        <v>0</v>
      </c>
      <c r="AL15" s="357"/>
      <c r="AM15" s="360">
        <f>SUM(AM9,AM12)</f>
        <v>0</v>
      </c>
      <c r="AN15" s="357"/>
      <c r="AO15" s="360">
        <f>SUM(AO9,AO12)</f>
        <v>0</v>
      </c>
      <c r="AP15" s="357"/>
      <c r="AQ15" s="357"/>
      <c r="AR15" s="361"/>
    </row>
    <row r="16" spans="1:44" ht="12.75" customHeight="1" thickBot="1" x14ac:dyDescent="0.25">
      <c r="A16" s="309"/>
      <c r="B16" s="305"/>
      <c r="C16" s="305"/>
      <c r="D16" s="305"/>
      <c r="E16" s="377" t="s">
        <v>22</v>
      </c>
      <c r="F16" s="378"/>
      <c r="G16" s="378"/>
      <c r="H16" s="378"/>
      <c r="I16" s="378"/>
      <c r="J16" s="378"/>
      <c r="K16" s="378"/>
      <c r="L16" s="379"/>
      <c r="M16" s="380">
        <f>SUM(M10,M13)</f>
        <v>1563.4408602150536</v>
      </c>
      <c r="N16" s="363"/>
      <c r="O16" s="364">
        <f>SUM(O10,O13)</f>
        <v>-14.54</v>
      </c>
      <c r="P16" s="363"/>
      <c r="Q16" s="364">
        <f>SUM(Q10,Q13)</f>
        <v>0</v>
      </c>
      <c r="R16" s="363"/>
      <c r="S16" s="363"/>
      <c r="T16" s="365"/>
      <c r="U16" s="362">
        <f>SUM(U10,U13)</f>
        <v>1582.7956989247309</v>
      </c>
      <c r="V16" s="363"/>
      <c r="W16" s="364">
        <f>SUM(W10,W13)</f>
        <v>-14.719999999999999</v>
      </c>
      <c r="X16" s="363"/>
      <c r="Y16" s="364">
        <f>SUM(Y10,Y13)</f>
        <v>0</v>
      </c>
      <c r="Z16" s="363"/>
      <c r="AA16" s="363"/>
      <c r="AB16" s="365"/>
      <c r="AC16" s="362">
        <f>SUM(AC10,AC13)</f>
        <v>1487.0967741935483</v>
      </c>
      <c r="AD16" s="363"/>
      <c r="AE16" s="364">
        <f>SUM(AE10,AE13)</f>
        <v>-13.83</v>
      </c>
      <c r="AF16" s="363"/>
      <c r="AG16" s="364">
        <f>SUM(AG10,AG13)</f>
        <v>0</v>
      </c>
      <c r="AH16" s="363"/>
      <c r="AI16" s="363"/>
      <c r="AJ16" s="365"/>
      <c r="AK16" s="362">
        <f>SUM(AK10,AK13)</f>
        <v>1404.3010752688169</v>
      </c>
      <c r="AL16" s="363"/>
      <c r="AM16" s="364">
        <f>SUM(AM10,AM13)</f>
        <v>-13.059999999999999</v>
      </c>
      <c r="AN16" s="363"/>
      <c r="AO16" s="364">
        <f>SUM(AO10,AO13)</f>
        <v>0</v>
      </c>
      <c r="AP16" s="363"/>
      <c r="AQ16" s="363"/>
      <c r="AR16" s="366"/>
    </row>
    <row r="17" spans="1:44" x14ac:dyDescent="0.2">
      <c r="A17" s="307" t="s">
        <v>23</v>
      </c>
      <c r="B17" s="302"/>
      <c r="C17" s="302"/>
      <c r="D17" s="302"/>
      <c r="E17" s="302" t="s">
        <v>24</v>
      </c>
      <c r="F17" s="302"/>
      <c r="G17" s="302"/>
      <c r="H17" s="302"/>
      <c r="I17" s="354" t="s">
        <v>14</v>
      </c>
      <c r="J17" s="355"/>
      <c r="K17" s="355"/>
      <c r="L17" s="356"/>
      <c r="M17" s="427">
        <f>I9*(POWER(O10,2)+POWER(Q10,2))/POWER(B9,2)</f>
        <v>9.8955469911956792E-3</v>
      </c>
      <c r="N17" s="427"/>
      <c r="O17" s="427"/>
      <c r="P17" s="428" t="s">
        <v>25</v>
      </c>
      <c r="Q17" s="428"/>
      <c r="R17" s="429">
        <f>K9*(POWER(O10,2)+POWER(Q10,2))/(100*B9)</f>
        <v>0.21899981186767578</v>
      </c>
      <c r="S17" s="429"/>
      <c r="T17" s="430"/>
      <c r="U17" s="431">
        <f>I9*(POWER(W10,2)+POWER(Y10,2))/POWER(B9,2)</f>
        <v>1.0430726837209463E-2</v>
      </c>
      <c r="V17" s="427"/>
      <c r="W17" s="427"/>
      <c r="X17" s="428" t="s">
        <v>25</v>
      </c>
      <c r="Y17" s="428"/>
      <c r="Z17" s="429">
        <f>K9*(POWER(W10,2)+POWER(Y10,2))/(100*B9)</f>
        <v>0.23084395607685088</v>
      </c>
      <c r="AA17" s="429"/>
      <c r="AB17" s="430"/>
      <c r="AC17" s="431">
        <f>I9*(POWER(AE10,2)+POWER(AG10,2))/POWER(B9,2)</f>
        <v>9.6469597884023209E-3</v>
      </c>
      <c r="AD17" s="427"/>
      <c r="AE17" s="427"/>
      <c r="AF17" s="428" t="s">
        <v>25</v>
      </c>
      <c r="AG17" s="428"/>
      <c r="AH17" s="429">
        <f>K9*(POWER(AE10,2)+POWER(AG10,2))/(100*B9)</f>
        <v>0.21349829177051546</v>
      </c>
      <c r="AI17" s="429"/>
      <c r="AJ17" s="430"/>
      <c r="AK17" s="431">
        <f>I9*(POWER(AM10,2)+POWER(AO10,2))/POWER(B9,2)</f>
        <v>8.9201716202354422E-3</v>
      </c>
      <c r="AL17" s="427"/>
      <c r="AM17" s="427"/>
      <c r="AN17" s="428" t="s">
        <v>25</v>
      </c>
      <c r="AO17" s="428"/>
      <c r="AP17" s="429">
        <f>K9*(POWER(AM10,2)+POWER(AO10,2))/(100*B9)</f>
        <v>0.19741363548645016</v>
      </c>
      <c r="AQ17" s="429"/>
      <c r="AR17" s="435"/>
    </row>
    <row r="18" spans="1:44" ht="13.5" thickBot="1" x14ac:dyDescent="0.25">
      <c r="A18" s="309"/>
      <c r="B18" s="305"/>
      <c r="C18" s="305"/>
      <c r="D18" s="305"/>
      <c r="E18" s="305"/>
      <c r="F18" s="305"/>
      <c r="G18" s="305"/>
      <c r="H18" s="305"/>
      <c r="I18" s="424" t="s">
        <v>18</v>
      </c>
      <c r="J18" s="425"/>
      <c r="K18" s="425"/>
      <c r="L18" s="426"/>
      <c r="M18" s="371">
        <f>I12*(POWER(O13,2)+POWER(Q13,2))/POWER(B12,2)</f>
        <v>1.0747009400763511E-2</v>
      </c>
      <c r="N18" s="371"/>
      <c r="O18" s="371"/>
      <c r="P18" s="372" t="s">
        <v>25</v>
      </c>
      <c r="Q18" s="372"/>
      <c r="R18" s="367">
        <f>K12*(POWER(O13,2)+POWER(Q13,2))/(100*B12)</f>
        <v>0.23542115715896608</v>
      </c>
      <c r="S18" s="367"/>
      <c r="T18" s="369"/>
      <c r="U18" s="370">
        <f>I12*(POWER(W13,2)+POWER(Y13,2))/POWER(B12,2)</f>
        <v>1.0718061240438222E-2</v>
      </c>
      <c r="V18" s="371"/>
      <c r="W18" s="371"/>
      <c r="X18" s="372" t="s">
        <v>25</v>
      </c>
      <c r="Y18" s="372"/>
      <c r="Z18" s="367">
        <f>K12*(POWER(W13,2)+POWER(Y13,2))/(100*B12)</f>
        <v>0.23478702638385776</v>
      </c>
      <c r="AA18" s="367"/>
      <c r="AB18" s="369"/>
      <c r="AC18" s="370">
        <f>I12*(POWER(AE13,2)+POWER(AG13,2))/POWER(B12,2)</f>
        <v>9.0260481014251687E-3</v>
      </c>
      <c r="AD18" s="371"/>
      <c r="AE18" s="371"/>
      <c r="AF18" s="372" t="s">
        <v>25</v>
      </c>
      <c r="AG18" s="372"/>
      <c r="AH18" s="367">
        <f>K12*(POWER(AE13,2)+POWER(AG13,2))/(100*B12)</f>
        <v>0.1977222322387695</v>
      </c>
      <c r="AI18" s="367"/>
      <c r="AJ18" s="369"/>
      <c r="AK18" s="370">
        <f>I12*(POWER(AM13,2)+POWER(AO13,2))/POWER(B12,2)</f>
        <v>7.7474880870580659E-3</v>
      </c>
      <c r="AL18" s="371"/>
      <c r="AM18" s="371"/>
      <c r="AN18" s="372" t="s">
        <v>25</v>
      </c>
      <c r="AO18" s="372"/>
      <c r="AP18" s="367">
        <f>K12*(POWER(AM13,2)+POWER(AO13,2))/(100*B12)</f>
        <v>0.16971443333816527</v>
      </c>
      <c r="AQ18" s="367"/>
      <c r="AR18" s="368"/>
    </row>
    <row r="19" spans="1:44" ht="30" customHeight="1" x14ac:dyDescent="0.2">
      <c r="A19" s="332" t="s">
        <v>26</v>
      </c>
      <c r="B19" s="333"/>
      <c r="C19" s="333"/>
      <c r="D19" s="333"/>
      <c r="E19" s="302" t="s">
        <v>27</v>
      </c>
      <c r="F19" s="302"/>
      <c r="G19" s="302"/>
      <c r="H19" s="302"/>
      <c r="I19" s="354" t="s">
        <v>14</v>
      </c>
      <c r="J19" s="355"/>
      <c r="K19" s="355"/>
      <c r="L19" s="356"/>
      <c r="M19" s="340">
        <f>SUM(O10:P10)+C9+M17</f>
        <v>-7.0791044535154439</v>
      </c>
      <c r="N19" s="340"/>
      <c r="O19" s="340"/>
      <c r="P19" s="343" t="s">
        <v>25</v>
      </c>
      <c r="Q19" s="343"/>
      <c r="R19" s="341">
        <f>SUM(Q10:R10)+D9+R17</f>
        <v>0.36899981782814029</v>
      </c>
      <c r="S19" s="341"/>
      <c r="T19" s="342"/>
      <c r="U19" s="339">
        <f>SUM(W10:X10)+C9+U17</f>
        <v>-7.2685692736694296</v>
      </c>
      <c r="V19" s="340"/>
      <c r="W19" s="340"/>
      <c r="X19" s="343" t="s">
        <v>25</v>
      </c>
      <c r="Y19" s="343"/>
      <c r="Z19" s="341">
        <f>SUM(Y10:Z10)+D9+Z17</f>
        <v>0.38084396203731535</v>
      </c>
      <c r="AA19" s="341"/>
      <c r="AB19" s="342"/>
      <c r="AC19" s="339">
        <f>SUM(AE10:AF10)+C9+AC17</f>
        <v>-6.9893530407182372</v>
      </c>
      <c r="AD19" s="340"/>
      <c r="AE19" s="340"/>
      <c r="AF19" s="343" t="s">
        <v>25</v>
      </c>
      <c r="AG19" s="343"/>
      <c r="AH19" s="341">
        <f>SUM(AG10:AH10)+D9+AH17</f>
        <v>0.36349829773097997</v>
      </c>
      <c r="AI19" s="341"/>
      <c r="AJ19" s="342"/>
      <c r="AK19" s="339">
        <f>SUM(AM10:AN10)+C9+AK17</f>
        <v>-6.7200798288864041</v>
      </c>
      <c r="AL19" s="340"/>
      <c r="AM19" s="340"/>
      <c r="AN19" s="343" t="s">
        <v>25</v>
      </c>
      <c r="AO19" s="343"/>
      <c r="AP19" s="341">
        <f>SUM(AO10:AP10)+D9+AP17</f>
        <v>0.34741364144691467</v>
      </c>
      <c r="AQ19" s="341"/>
      <c r="AR19" s="344"/>
    </row>
    <row r="20" spans="1:44" ht="15.75" customHeight="1" x14ac:dyDescent="0.2">
      <c r="A20" s="334"/>
      <c r="B20" s="335"/>
      <c r="C20" s="335"/>
      <c r="D20" s="335"/>
      <c r="E20" s="338"/>
      <c r="F20" s="338"/>
      <c r="G20" s="338"/>
      <c r="H20" s="338"/>
      <c r="I20" s="345" t="s">
        <v>18</v>
      </c>
      <c r="J20" s="346"/>
      <c r="K20" s="346"/>
      <c r="L20" s="347"/>
      <c r="M20" s="348">
        <f>SUM(O13:P13)+C12+M18</f>
        <v>-7.4062529905731598</v>
      </c>
      <c r="N20" s="348"/>
      <c r="O20" s="348"/>
      <c r="P20" s="349" t="s">
        <v>25</v>
      </c>
      <c r="Q20" s="349"/>
      <c r="R20" s="350">
        <f>SUM(Q13:R13)+D12+R18</f>
        <v>0.38542116311943053</v>
      </c>
      <c r="S20" s="350"/>
      <c r="T20" s="351"/>
      <c r="U20" s="352">
        <f>SUM(W13:X13)+C12+U18</f>
        <v>-7.3962819387334848</v>
      </c>
      <c r="V20" s="348"/>
      <c r="W20" s="348"/>
      <c r="X20" s="349" t="s">
        <v>25</v>
      </c>
      <c r="Y20" s="349"/>
      <c r="Z20" s="350">
        <f>SUM(Y13:Z13)+D12+Z18</f>
        <v>0.38478703234432221</v>
      </c>
      <c r="AA20" s="350"/>
      <c r="AB20" s="351"/>
      <c r="AC20" s="352">
        <f>SUM(AE13:AF13)+C12+AC18</f>
        <v>-6.7879739518724973</v>
      </c>
      <c r="AD20" s="348"/>
      <c r="AE20" s="348"/>
      <c r="AF20" s="349" t="s">
        <v>25</v>
      </c>
      <c r="AG20" s="349"/>
      <c r="AH20" s="350">
        <f>SUM(AG13:AH13)+D12+AH18</f>
        <v>0.34772223819923398</v>
      </c>
      <c r="AI20" s="350"/>
      <c r="AJ20" s="351"/>
      <c r="AK20" s="352">
        <f>SUM(AM13:AN13)+C12+AK18</f>
        <v>-6.2892525118868647</v>
      </c>
      <c r="AL20" s="348"/>
      <c r="AM20" s="348"/>
      <c r="AN20" s="349" t="s">
        <v>25</v>
      </c>
      <c r="AO20" s="349"/>
      <c r="AP20" s="350">
        <f>SUM(AO13:AP13)+D12+AP18</f>
        <v>0.31971443929862975</v>
      </c>
      <c r="AQ20" s="350"/>
      <c r="AR20" s="353"/>
    </row>
    <row r="21" spans="1:44" ht="13.5" thickBot="1" x14ac:dyDescent="0.25">
      <c r="A21" s="336"/>
      <c r="B21" s="337"/>
      <c r="C21" s="337"/>
      <c r="D21" s="337"/>
      <c r="E21" s="305"/>
      <c r="F21" s="305"/>
      <c r="G21" s="305"/>
      <c r="H21" s="305"/>
      <c r="I21" s="326" t="s">
        <v>28</v>
      </c>
      <c r="J21" s="327"/>
      <c r="K21" s="327"/>
      <c r="L21" s="328"/>
      <c r="M21" s="316">
        <f>SUM(M19,M20)</f>
        <v>-14.485357444088603</v>
      </c>
      <c r="N21" s="316"/>
      <c r="O21" s="316"/>
      <c r="P21" s="317" t="s">
        <v>25</v>
      </c>
      <c r="Q21" s="317"/>
      <c r="R21" s="313">
        <f>SUM(R19,R20)</f>
        <v>0.75442098094757082</v>
      </c>
      <c r="S21" s="313"/>
      <c r="T21" s="314"/>
      <c r="U21" s="315">
        <f>SUM(U19,U20)</f>
        <v>-14.664851212402915</v>
      </c>
      <c r="V21" s="316"/>
      <c r="W21" s="316"/>
      <c r="X21" s="317" t="s">
        <v>25</v>
      </c>
      <c r="Y21" s="317"/>
      <c r="Z21" s="313">
        <f>SUM(Z19,Z20)</f>
        <v>0.76563099438163751</v>
      </c>
      <c r="AA21" s="313"/>
      <c r="AB21" s="314"/>
      <c r="AC21" s="315">
        <f>SUM(AC19,AC20)</f>
        <v>-13.777326992590734</v>
      </c>
      <c r="AD21" s="316"/>
      <c r="AE21" s="316"/>
      <c r="AF21" s="317" t="s">
        <v>25</v>
      </c>
      <c r="AG21" s="317"/>
      <c r="AH21" s="313">
        <f>SUM(AH19,AH20)</f>
        <v>0.71122053593021395</v>
      </c>
      <c r="AI21" s="313"/>
      <c r="AJ21" s="314"/>
      <c r="AK21" s="315">
        <f>SUM(AK19,AK20)</f>
        <v>-13.00933234077327</v>
      </c>
      <c r="AL21" s="316"/>
      <c r="AM21" s="316"/>
      <c r="AN21" s="317" t="s">
        <v>25</v>
      </c>
      <c r="AO21" s="317"/>
      <c r="AP21" s="313">
        <f>SUM(AP19,AP20)</f>
        <v>0.66712808074554442</v>
      </c>
      <c r="AQ21" s="313"/>
      <c r="AR21" s="318"/>
    </row>
    <row r="22" spans="1:44" ht="16.5" thickBot="1" x14ac:dyDescent="0.25">
      <c r="A22" s="319" t="s">
        <v>29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</row>
    <row r="23" spans="1:44" ht="30" customHeight="1" thickBot="1" x14ac:dyDescent="0.25">
      <c r="A23" s="320" t="s">
        <v>6</v>
      </c>
      <c r="B23" s="321"/>
      <c r="C23" s="321" t="s">
        <v>2</v>
      </c>
      <c r="D23" s="321"/>
      <c r="E23" s="321" t="s">
        <v>30</v>
      </c>
      <c r="F23" s="321"/>
      <c r="G23" s="321"/>
      <c r="H23" s="321"/>
      <c r="I23" s="321"/>
      <c r="J23" s="321"/>
      <c r="K23" s="321"/>
      <c r="L23" s="322"/>
      <c r="M23" s="323" t="s">
        <v>31</v>
      </c>
      <c r="N23" s="324"/>
      <c r="O23" s="324"/>
      <c r="P23" s="324"/>
      <c r="Q23" s="324"/>
      <c r="R23" s="324"/>
      <c r="S23" s="324"/>
      <c r="T23" s="325"/>
      <c r="U23" s="323" t="s">
        <v>31</v>
      </c>
      <c r="V23" s="324"/>
      <c r="W23" s="324"/>
      <c r="X23" s="324"/>
      <c r="Y23" s="324"/>
      <c r="Z23" s="324"/>
      <c r="AA23" s="324"/>
      <c r="AB23" s="325"/>
      <c r="AC23" s="323" t="s">
        <v>31</v>
      </c>
      <c r="AD23" s="324"/>
      <c r="AE23" s="324"/>
      <c r="AF23" s="324"/>
      <c r="AG23" s="324"/>
      <c r="AH23" s="324"/>
      <c r="AI23" s="324"/>
      <c r="AJ23" s="325"/>
      <c r="AK23" s="323" t="s">
        <v>31</v>
      </c>
      <c r="AL23" s="324"/>
      <c r="AM23" s="324"/>
      <c r="AN23" s="324"/>
      <c r="AO23" s="324"/>
      <c r="AP23" s="324"/>
      <c r="AQ23" s="324"/>
      <c r="AR23" s="325"/>
    </row>
    <row r="24" spans="1:44" ht="15" customHeight="1" x14ac:dyDescent="0.2">
      <c r="A24" s="413">
        <v>6</v>
      </c>
      <c r="B24" s="382"/>
      <c r="C24" s="382" t="s">
        <v>16</v>
      </c>
      <c r="D24" s="382"/>
      <c r="E24" s="374" t="s">
        <v>32</v>
      </c>
      <c r="F24" s="374"/>
      <c r="G24" s="374"/>
      <c r="H24" s="374"/>
      <c r="I24" s="374"/>
      <c r="J24" s="374"/>
      <c r="K24" s="374"/>
      <c r="L24" s="414"/>
      <c r="M24" s="415">
        <v>6.26</v>
      </c>
      <c r="N24" s="416"/>
      <c r="O24" s="416"/>
      <c r="P24" s="416"/>
      <c r="Q24" s="416"/>
      <c r="R24" s="416"/>
      <c r="S24" s="416"/>
      <c r="T24" s="417"/>
      <c r="U24" s="415">
        <v>6.25</v>
      </c>
      <c r="V24" s="416"/>
      <c r="W24" s="416"/>
      <c r="X24" s="416"/>
      <c r="Y24" s="416"/>
      <c r="Z24" s="416"/>
      <c r="AA24" s="416"/>
      <c r="AB24" s="417"/>
      <c r="AC24" s="415">
        <v>6.25</v>
      </c>
      <c r="AD24" s="416"/>
      <c r="AE24" s="416"/>
      <c r="AF24" s="416"/>
      <c r="AG24" s="416"/>
      <c r="AH24" s="416"/>
      <c r="AI24" s="416"/>
      <c r="AJ24" s="417"/>
      <c r="AK24" s="415">
        <v>6.26</v>
      </c>
      <c r="AL24" s="416"/>
      <c r="AM24" s="416"/>
      <c r="AN24" s="416"/>
      <c r="AO24" s="416"/>
      <c r="AP24" s="416"/>
      <c r="AQ24" s="416"/>
      <c r="AR24" s="417"/>
    </row>
    <row r="25" spans="1:44" ht="15.75" customHeight="1" thickBot="1" x14ac:dyDescent="0.25">
      <c r="A25" s="418">
        <v>6</v>
      </c>
      <c r="B25" s="419"/>
      <c r="C25" s="419" t="s">
        <v>19</v>
      </c>
      <c r="D25" s="419"/>
      <c r="E25" s="378" t="s">
        <v>33</v>
      </c>
      <c r="F25" s="378"/>
      <c r="G25" s="378"/>
      <c r="H25" s="378"/>
      <c r="I25" s="378"/>
      <c r="J25" s="378"/>
      <c r="K25" s="378"/>
      <c r="L25" s="420"/>
      <c r="M25" s="421">
        <v>6.26</v>
      </c>
      <c r="N25" s="422"/>
      <c r="O25" s="422"/>
      <c r="P25" s="422"/>
      <c r="Q25" s="422"/>
      <c r="R25" s="422"/>
      <c r="S25" s="422"/>
      <c r="T25" s="423"/>
      <c r="U25" s="421">
        <v>6.26</v>
      </c>
      <c r="V25" s="422"/>
      <c r="W25" s="422"/>
      <c r="X25" s="422"/>
      <c r="Y25" s="422"/>
      <c r="Z25" s="422"/>
      <c r="AA25" s="422"/>
      <c r="AB25" s="423"/>
      <c r="AC25" s="421">
        <v>6.26</v>
      </c>
      <c r="AD25" s="422"/>
      <c r="AE25" s="422"/>
      <c r="AF25" s="422"/>
      <c r="AG25" s="422"/>
      <c r="AH25" s="422"/>
      <c r="AI25" s="422"/>
      <c r="AJ25" s="423"/>
      <c r="AK25" s="421">
        <v>6.23</v>
      </c>
      <c r="AL25" s="422"/>
      <c r="AM25" s="422"/>
      <c r="AN25" s="422"/>
      <c r="AO25" s="422"/>
      <c r="AP25" s="422"/>
      <c r="AQ25" s="422"/>
      <c r="AR25" s="423"/>
    </row>
    <row r="26" spans="1:44" ht="16.5" thickBot="1" x14ac:dyDescent="0.25">
      <c r="A26" s="319" t="s">
        <v>34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</row>
    <row r="27" spans="1:44" x14ac:dyDescent="0.2">
      <c r="A27" s="329" t="s">
        <v>2</v>
      </c>
      <c r="B27" s="311"/>
      <c r="C27" s="311"/>
      <c r="D27" s="311"/>
      <c r="E27" s="311" t="s">
        <v>35</v>
      </c>
      <c r="F27" s="311"/>
      <c r="G27" s="311" t="s">
        <v>36</v>
      </c>
      <c r="H27" s="311"/>
      <c r="I27" s="311" t="s">
        <v>37</v>
      </c>
      <c r="J27" s="311"/>
      <c r="K27" s="311" t="s">
        <v>38</v>
      </c>
      <c r="L27" s="312"/>
      <c r="M27" s="307" t="s">
        <v>10</v>
      </c>
      <c r="N27" s="308"/>
      <c r="O27" s="301" t="s">
        <v>11</v>
      </c>
      <c r="P27" s="302"/>
      <c r="Q27" s="308"/>
      <c r="R27" s="301" t="s">
        <v>12</v>
      </c>
      <c r="S27" s="302"/>
      <c r="T27" s="303"/>
      <c r="U27" s="307" t="s">
        <v>10</v>
      </c>
      <c r="V27" s="308"/>
      <c r="W27" s="301" t="s">
        <v>11</v>
      </c>
      <c r="X27" s="302"/>
      <c r="Y27" s="308"/>
      <c r="Z27" s="301" t="s">
        <v>12</v>
      </c>
      <c r="AA27" s="302"/>
      <c r="AB27" s="303"/>
      <c r="AC27" s="307" t="s">
        <v>10</v>
      </c>
      <c r="AD27" s="308"/>
      <c r="AE27" s="301" t="s">
        <v>11</v>
      </c>
      <c r="AF27" s="302"/>
      <c r="AG27" s="308"/>
      <c r="AH27" s="301" t="s">
        <v>12</v>
      </c>
      <c r="AI27" s="302"/>
      <c r="AJ27" s="303"/>
      <c r="AK27" s="307" t="s">
        <v>10</v>
      </c>
      <c r="AL27" s="308"/>
      <c r="AM27" s="301" t="s">
        <v>11</v>
      </c>
      <c r="AN27" s="302"/>
      <c r="AO27" s="308"/>
      <c r="AP27" s="301" t="s">
        <v>12</v>
      </c>
      <c r="AQ27" s="302"/>
      <c r="AR27" s="303"/>
    </row>
    <row r="28" spans="1:44" ht="13.5" thickBot="1" x14ac:dyDescent="0.25">
      <c r="A28" s="330"/>
      <c r="B28" s="331"/>
      <c r="C28" s="331"/>
      <c r="D28" s="331"/>
      <c r="E28" s="14" t="s">
        <v>39</v>
      </c>
      <c r="F28" s="14" t="s">
        <v>40</v>
      </c>
      <c r="G28" s="14" t="s">
        <v>39</v>
      </c>
      <c r="H28" s="14" t="s">
        <v>40</v>
      </c>
      <c r="I28" s="14" t="s">
        <v>39</v>
      </c>
      <c r="J28" s="14" t="s">
        <v>40</v>
      </c>
      <c r="K28" s="14" t="s">
        <v>39</v>
      </c>
      <c r="L28" s="4" t="s">
        <v>40</v>
      </c>
      <c r="M28" s="309"/>
      <c r="N28" s="310"/>
      <c r="O28" s="304"/>
      <c r="P28" s="305"/>
      <c r="Q28" s="310"/>
      <c r="R28" s="304"/>
      <c r="S28" s="305"/>
      <c r="T28" s="306"/>
      <c r="U28" s="309"/>
      <c r="V28" s="310"/>
      <c r="W28" s="304"/>
      <c r="X28" s="305"/>
      <c r="Y28" s="310"/>
      <c r="Z28" s="304"/>
      <c r="AA28" s="305"/>
      <c r="AB28" s="306"/>
      <c r="AC28" s="309"/>
      <c r="AD28" s="310"/>
      <c r="AE28" s="304"/>
      <c r="AF28" s="305"/>
      <c r="AG28" s="310"/>
      <c r="AH28" s="304"/>
      <c r="AI28" s="305"/>
      <c r="AJ28" s="306"/>
      <c r="AK28" s="309"/>
      <c r="AL28" s="310"/>
      <c r="AM28" s="304"/>
      <c r="AN28" s="305"/>
      <c r="AO28" s="310"/>
      <c r="AP28" s="304"/>
      <c r="AQ28" s="305"/>
      <c r="AR28" s="306"/>
    </row>
    <row r="29" spans="1:44" x14ac:dyDescent="0.2">
      <c r="A29" s="399" t="s">
        <v>41</v>
      </c>
      <c r="B29" s="400"/>
      <c r="C29" s="400"/>
      <c r="D29" s="400"/>
      <c r="E29" s="288"/>
      <c r="F29" s="288"/>
      <c r="G29" s="288"/>
      <c r="H29" s="288"/>
      <c r="I29" s="288"/>
      <c r="J29" s="288"/>
      <c r="K29" s="288"/>
      <c r="L29" s="407"/>
      <c r="M29" s="408"/>
      <c r="N29" s="409"/>
      <c r="O29" s="410"/>
      <c r="P29" s="410"/>
      <c r="Q29" s="410"/>
      <c r="R29" s="410"/>
      <c r="S29" s="410"/>
      <c r="T29" s="411"/>
      <c r="U29" s="408"/>
      <c r="V29" s="409"/>
      <c r="W29" s="410"/>
      <c r="X29" s="410"/>
      <c r="Y29" s="410"/>
      <c r="Z29" s="410"/>
      <c r="AA29" s="410"/>
      <c r="AB29" s="411"/>
      <c r="AC29" s="408"/>
      <c r="AD29" s="409"/>
      <c r="AE29" s="410"/>
      <c r="AF29" s="410"/>
      <c r="AG29" s="410"/>
      <c r="AH29" s="410"/>
      <c r="AI29" s="410"/>
      <c r="AJ29" s="411"/>
      <c r="AK29" s="408"/>
      <c r="AL29" s="409"/>
      <c r="AM29" s="410"/>
      <c r="AN29" s="410"/>
      <c r="AO29" s="410"/>
      <c r="AP29" s="410"/>
      <c r="AQ29" s="410"/>
      <c r="AR29" s="412"/>
    </row>
    <row r="30" spans="1:44" x14ac:dyDescent="0.2">
      <c r="A30" s="299" t="s">
        <v>42</v>
      </c>
      <c r="B30" s="300"/>
      <c r="C30" s="300"/>
      <c r="D30" s="300"/>
      <c r="E30" s="8"/>
      <c r="F30" s="8"/>
      <c r="G30" s="8"/>
      <c r="H30" s="8"/>
      <c r="I30" s="8"/>
      <c r="J30" s="8"/>
      <c r="K30" s="8"/>
      <c r="L30" s="5"/>
      <c r="M30" s="231">
        <f>SUM(M31:N43)</f>
        <v>434.03</v>
      </c>
      <c r="N30" s="229"/>
      <c r="O30" s="229"/>
      <c r="P30" s="229"/>
      <c r="Q30" s="229"/>
      <c r="R30" s="229"/>
      <c r="S30" s="229"/>
      <c r="T30" s="230"/>
      <c r="U30" s="231">
        <f>SUM(U31:V43)</f>
        <v>456.26000000000005</v>
      </c>
      <c r="V30" s="229"/>
      <c r="W30" s="229"/>
      <c r="X30" s="229"/>
      <c r="Y30" s="229"/>
      <c r="Z30" s="229"/>
      <c r="AA30" s="229"/>
      <c r="AB30" s="230"/>
      <c r="AC30" s="231">
        <f>SUM(AC31:AD43)</f>
        <v>450.81000000000006</v>
      </c>
      <c r="AD30" s="229"/>
      <c r="AE30" s="229"/>
      <c r="AF30" s="229"/>
      <c r="AG30" s="229"/>
      <c r="AH30" s="229"/>
      <c r="AI30" s="229"/>
      <c r="AJ30" s="230"/>
      <c r="AK30" s="231">
        <f>SUM(AK31:AL43)</f>
        <v>384.48</v>
      </c>
      <c r="AL30" s="229"/>
      <c r="AM30" s="229"/>
      <c r="AN30" s="229"/>
      <c r="AO30" s="229"/>
      <c r="AP30" s="229"/>
      <c r="AQ30" s="229"/>
      <c r="AR30" s="241"/>
    </row>
    <row r="31" spans="1:44" x14ac:dyDescent="0.2">
      <c r="A31" s="299" t="s">
        <v>43</v>
      </c>
      <c r="B31" s="300"/>
      <c r="C31" s="300"/>
      <c r="D31" s="300"/>
      <c r="E31" s="8"/>
      <c r="F31" s="8"/>
      <c r="G31" s="8"/>
      <c r="H31" s="8"/>
      <c r="I31" s="8"/>
      <c r="J31" s="8"/>
      <c r="K31" s="8"/>
      <c r="L31" s="5"/>
      <c r="M31" s="242">
        <v>20</v>
      </c>
      <c r="N31" s="243"/>
      <c r="O31" s="72"/>
      <c r="P31" s="72"/>
      <c r="Q31" s="72"/>
      <c r="R31" s="72"/>
      <c r="S31" s="72"/>
      <c r="T31" s="73"/>
      <c r="U31" s="242">
        <v>20</v>
      </c>
      <c r="V31" s="243"/>
      <c r="W31" s="72"/>
      <c r="X31" s="72"/>
      <c r="Y31" s="72"/>
      <c r="Z31" s="72"/>
      <c r="AA31" s="72"/>
      <c r="AB31" s="73"/>
      <c r="AC31" s="242">
        <v>20</v>
      </c>
      <c r="AD31" s="243"/>
      <c r="AE31" s="72"/>
      <c r="AF31" s="72"/>
      <c r="AG31" s="72"/>
      <c r="AH31" s="72"/>
      <c r="AI31" s="72"/>
      <c r="AJ31" s="73"/>
      <c r="AK31" s="242">
        <v>20</v>
      </c>
      <c r="AL31" s="243"/>
      <c r="AM31" s="72"/>
      <c r="AN31" s="72"/>
      <c r="AO31" s="72"/>
      <c r="AP31" s="72"/>
      <c r="AQ31" s="72"/>
      <c r="AR31" s="74"/>
    </row>
    <row r="32" spans="1:44" x14ac:dyDescent="0.2">
      <c r="A32" s="299" t="s">
        <v>44</v>
      </c>
      <c r="B32" s="300"/>
      <c r="C32" s="300"/>
      <c r="D32" s="300"/>
      <c r="E32" s="8"/>
      <c r="F32" s="8"/>
      <c r="G32" s="8"/>
      <c r="H32" s="8"/>
      <c r="I32" s="8"/>
      <c r="J32" s="8"/>
      <c r="K32" s="8"/>
      <c r="L32" s="5"/>
      <c r="M32" s="242">
        <v>18.48</v>
      </c>
      <c r="N32" s="243"/>
      <c r="O32" s="72"/>
      <c r="P32" s="72"/>
      <c r="Q32" s="72"/>
      <c r="R32" s="72"/>
      <c r="S32" s="72"/>
      <c r="T32" s="73"/>
      <c r="U32" s="242">
        <v>22.02</v>
      </c>
      <c r="V32" s="243"/>
      <c r="W32" s="72"/>
      <c r="X32" s="72"/>
      <c r="Y32" s="72"/>
      <c r="Z32" s="72"/>
      <c r="AA32" s="72"/>
      <c r="AB32" s="73"/>
      <c r="AC32" s="242">
        <v>18.84</v>
      </c>
      <c r="AD32" s="243"/>
      <c r="AE32" s="72"/>
      <c r="AF32" s="72"/>
      <c r="AG32" s="72"/>
      <c r="AH32" s="72"/>
      <c r="AI32" s="72"/>
      <c r="AJ32" s="73"/>
      <c r="AK32" s="242">
        <v>18.48</v>
      </c>
      <c r="AL32" s="243"/>
      <c r="AM32" s="72"/>
      <c r="AN32" s="72"/>
      <c r="AO32" s="72"/>
      <c r="AP32" s="72"/>
      <c r="AQ32" s="72"/>
      <c r="AR32" s="74"/>
    </row>
    <row r="33" spans="1:44" x14ac:dyDescent="0.2">
      <c r="A33" s="299" t="s">
        <v>45</v>
      </c>
      <c r="B33" s="300"/>
      <c r="C33" s="300"/>
      <c r="D33" s="300"/>
      <c r="E33" s="8">
        <v>48.3</v>
      </c>
      <c r="F33" s="8">
        <v>0.5</v>
      </c>
      <c r="G33" s="8">
        <v>48.9</v>
      </c>
      <c r="H33" s="8">
        <v>25</v>
      </c>
      <c r="I33" s="8"/>
      <c r="J33" s="8"/>
      <c r="K33" s="8"/>
      <c r="L33" s="5"/>
      <c r="M33" s="242">
        <v>8.58</v>
      </c>
      <c r="N33" s="243"/>
      <c r="O33" s="72"/>
      <c r="P33" s="72"/>
      <c r="Q33" s="72"/>
      <c r="R33" s="72"/>
      <c r="S33" s="72"/>
      <c r="T33" s="73"/>
      <c r="U33" s="242">
        <v>8.1300000000000008</v>
      </c>
      <c r="V33" s="243"/>
      <c r="W33" s="72"/>
      <c r="X33" s="72"/>
      <c r="Y33" s="72"/>
      <c r="Z33" s="72"/>
      <c r="AA33" s="72"/>
      <c r="AB33" s="73"/>
      <c r="AC33" s="242">
        <v>7.95</v>
      </c>
      <c r="AD33" s="243"/>
      <c r="AE33" s="72"/>
      <c r="AF33" s="72"/>
      <c r="AG33" s="72"/>
      <c r="AH33" s="72"/>
      <c r="AI33" s="72"/>
      <c r="AJ33" s="73"/>
      <c r="AK33" s="242">
        <v>10.8</v>
      </c>
      <c r="AL33" s="243"/>
      <c r="AM33" s="72"/>
      <c r="AN33" s="72"/>
      <c r="AO33" s="72"/>
      <c r="AP33" s="72"/>
      <c r="AQ33" s="72"/>
      <c r="AR33" s="74"/>
    </row>
    <row r="34" spans="1:44" ht="15" x14ac:dyDescent="0.25">
      <c r="A34" s="299" t="s">
        <v>46</v>
      </c>
      <c r="B34" s="300"/>
      <c r="C34" s="300"/>
      <c r="D34" s="300"/>
      <c r="E34" s="8">
        <v>48.3</v>
      </c>
      <c r="F34" s="8">
        <v>0.5</v>
      </c>
      <c r="G34" s="8">
        <v>48.9</v>
      </c>
      <c r="H34" s="8">
        <v>25</v>
      </c>
      <c r="I34" s="8"/>
      <c r="J34" s="8"/>
      <c r="K34" s="8"/>
      <c r="L34" s="5"/>
      <c r="M34" s="68" t="s">
        <v>76</v>
      </c>
      <c r="N34" s="69"/>
      <c r="O34" s="72"/>
      <c r="P34" s="72"/>
      <c r="Q34" s="72"/>
      <c r="R34" s="72"/>
      <c r="S34" s="72"/>
      <c r="T34" s="73"/>
      <c r="U34" s="68" t="s">
        <v>76</v>
      </c>
      <c r="V34" s="69"/>
      <c r="W34" s="72"/>
      <c r="X34" s="72"/>
      <c r="Y34" s="72"/>
      <c r="Z34" s="72"/>
      <c r="AA34" s="72"/>
      <c r="AB34" s="73"/>
      <c r="AC34" s="68" t="s">
        <v>76</v>
      </c>
      <c r="AD34" s="69"/>
      <c r="AE34" s="72"/>
      <c r="AF34" s="72"/>
      <c r="AG34" s="72"/>
      <c r="AH34" s="72"/>
      <c r="AI34" s="72"/>
      <c r="AJ34" s="73"/>
      <c r="AK34" s="68" t="s">
        <v>76</v>
      </c>
      <c r="AL34" s="69"/>
      <c r="AM34" s="72"/>
      <c r="AN34" s="72"/>
      <c r="AO34" s="72"/>
      <c r="AP34" s="72"/>
      <c r="AQ34" s="72"/>
      <c r="AR34" s="74"/>
    </row>
    <row r="35" spans="1:44" x14ac:dyDescent="0.2">
      <c r="A35" s="299" t="s">
        <v>47</v>
      </c>
      <c r="B35" s="300"/>
      <c r="C35" s="300"/>
      <c r="D35" s="300"/>
      <c r="E35" s="8"/>
      <c r="F35" s="8"/>
      <c r="G35" s="8"/>
      <c r="H35" s="8"/>
      <c r="I35" s="8"/>
      <c r="J35" s="8"/>
      <c r="K35" s="8"/>
      <c r="L35" s="5"/>
      <c r="M35" s="242">
        <v>110</v>
      </c>
      <c r="N35" s="243"/>
      <c r="O35" s="72"/>
      <c r="P35" s="72"/>
      <c r="Q35" s="72"/>
      <c r="R35" s="72"/>
      <c r="S35" s="72"/>
      <c r="T35" s="73"/>
      <c r="U35" s="242">
        <v>110</v>
      </c>
      <c r="V35" s="243"/>
      <c r="W35" s="72"/>
      <c r="X35" s="72"/>
      <c r="Y35" s="72"/>
      <c r="Z35" s="72"/>
      <c r="AA35" s="72"/>
      <c r="AB35" s="73"/>
      <c r="AC35" s="242">
        <v>110</v>
      </c>
      <c r="AD35" s="243"/>
      <c r="AE35" s="72"/>
      <c r="AF35" s="72"/>
      <c r="AG35" s="72"/>
      <c r="AH35" s="72"/>
      <c r="AI35" s="72"/>
      <c r="AJ35" s="73"/>
      <c r="AK35" s="242">
        <v>110</v>
      </c>
      <c r="AL35" s="243"/>
      <c r="AM35" s="72"/>
      <c r="AN35" s="72"/>
      <c r="AO35" s="72"/>
      <c r="AP35" s="72"/>
      <c r="AQ35" s="72"/>
      <c r="AR35" s="74"/>
    </row>
    <row r="36" spans="1:44" ht="15" x14ac:dyDescent="0.25">
      <c r="A36" s="299" t="s">
        <v>48</v>
      </c>
      <c r="B36" s="300"/>
      <c r="C36" s="300"/>
      <c r="D36" s="300"/>
      <c r="E36" s="8">
        <v>48.3</v>
      </c>
      <c r="F36" s="8">
        <v>0.5</v>
      </c>
      <c r="G36" s="8">
        <v>48.9</v>
      </c>
      <c r="H36" s="8">
        <v>25</v>
      </c>
      <c r="I36" s="8"/>
      <c r="J36" s="8"/>
      <c r="K36" s="8"/>
      <c r="L36" s="5"/>
      <c r="M36" s="68">
        <v>10</v>
      </c>
      <c r="N36" s="69"/>
      <c r="O36" s="72"/>
      <c r="P36" s="72"/>
      <c r="Q36" s="72"/>
      <c r="R36" s="72"/>
      <c r="S36" s="72"/>
      <c r="T36" s="73"/>
      <c r="U36" s="68">
        <v>10</v>
      </c>
      <c r="V36" s="69"/>
      <c r="W36" s="72"/>
      <c r="X36" s="72"/>
      <c r="Y36" s="72"/>
      <c r="Z36" s="72"/>
      <c r="AA36" s="72"/>
      <c r="AB36" s="73"/>
      <c r="AC36" s="68">
        <v>10</v>
      </c>
      <c r="AD36" s="69"/>
      <c r="AE36" s="72"/>
      <c r="AF36" s="72"/>
      <c r="AG36" s="72"/>
      <c r="AH36" s="72"/>
      <c r="AI36" s="72"/>
      <c r="AJ36" s="73"/>
      <c r="AK36" s="68">
        <v>10</v>
      </c>
      <c r="AL36" s="69"/>
      <c r="AM36" s="72"/>
      <c r="AN36" s="72"/>
      <c r="AO36" s="72"/>
      <c r="AP36" s="72"/>
      <c r="AQ36" s="72"/>
      <c r="AR36" s="74"/>
    </row>
    <row r="37" spans="1:44" ht="15" x14ac:dyDescent="0.25">
      <c r="A37" s="299" t="s">
        <v>69</v>
      </c>
      <c r="B37" s="300"/>
      <c r="C37" s="300"/>
      <c r="D37" s="300"/>
      <c r="E37" s="8">
        <v>48.3</v>
      </c>
      <c r="F37" s="8">
        <v>0.5</v>
      </c>
      <c r="G37" s="8">
        <v>48.9</v>
      </c>
      <c r="H37" s="8">
        <v>25</v>
      </c>
      <c r="I37" s="8"/>
      <c r="J37" s="8"/>
      <c r="K37" s="8"/>
      <c r="L37" s="5"/>
      <c r="M37" s="68" t="s">
        <v>76</v>
      </c>
      <c r="N37" s="69"/>
      <c r="O37" s="72"/>
      <c r="P37" s="72"/>
      <c r="Q37" s="72"/>
      <c r="R37" s="72"/>
      <c r="S37" s="72"/>
      <c r="T37" s="73"/>
      <c r="U37" s="68" t="s">
        <v>76</v>
      </c>
      <c r="V37" s="69"/>
      <c r="W37" s="72"/>
      <c r="X37" s="72"/>
      <c r="Y37" s="72"/>
      <c r="Z37" s="72"/>
      <c r="AA37" s="72"/>
      <c r="AB37" s="73"/>
      <c r="AC37" s="68" t="s">
        <v>76</v>
      </c>
      <c r="AD37" s="69"/>
      <c r="AE37" s="72"/>
      <c r="AF37" s="72"/>
      <c r="AG37" s="72"/>
      <c r="AH37" s="72"/>
      <c r="AI37" s="72"/>
      <c r="AJ37" s="73"/>
      <c r="AK37" s="68" t="s">
        <v>76</v>
      </c>
      <c r="AL37" s="69"/>
      <c r="AM37" s="72"/>
      <c r="AN37" s="72"/>
      <c r="AO37" s="72"/>
      <c r="AP37" s="72"/>
      <c r="AQ37" s="72"/>
      <c r="AR37" s="74"/>
    </row>
    <row r="38" spans="1:44" ht="15" x14ac:dyDescent="0.25">
      <c r="A38" s="299" t="s">
        <v>49</v>
      </c>
      <c r="B38" s="300"/>
      <c r="C38" s="300"/>
      <c r="D38" s="300"/>
      <c r="E38" s="8"/>
      <c r="F38" s="8"/>
      <c r="G38" s="8"/>
      <c r="H38" s="8"/>
      <c r="I38" s="8"/>
      <c r="J38" s="8"/>
      <c r="K38" s="8"/>
      <c r="L38" s="5"/>
      <c r="M38" s="68" t="s">
        <v>77</v>
      </c>
      <c r="N38" s="69"/>
      <c r="O38" s="72"/>
      <c r="P38" s="72"/>
      <c r="Q38" s="72"/>
      <c r="R38" s="72"/>
      <c r="S38" s="72"/>
      <c r="T38" s="73"/>
      <c r="U38" s="68" t="s">
        <v>77</v>
      </c>
      <c r="V38" s="69"/>
      <c r="W38" s="72"/>
      <c r="X38" s="72"/>
      <c r="Y38" s="72"/>
      <c r="Z38" s="72"/>
      <c r="AA38" s="72"/>
      <c r="AB38" s="73"/>
      <c r="AC38" s="68" t="s">
        <v>77</v>
      </c>
      <c r="AD38" s="69"/>
      <c r="AE38" s="72"/>
      <c r="AF38" s="72"/>
      <c r="AG38" s="72"/>
      <c r="AH38" s="72"/>
      <c r="AI38" s="72"/>
      <c r="AJ38" s="73"/>
      <c r="AK38" s="68" t="s">
        <v>77</v>
      </c>
      <c r="AL38" s="69"/>
      <c r="AM38" s="72"/>
      <c r="AN38" s="72"/>
      <c r="AO38" s="72"/>
      <c r="AP38" s="72"/>
      <c r="AQ38" s="72"/>
      <c r="AR38" s="74"/>
    </row>
    <row r="39" spans="1:44" x14ac:dyDescent="0.2">
      <c r="A39" s="299" t="s">
        <v>50</v>
      </c>
      <c r="B39" s="300"/>
      <c r="C39" s="300"/>
      <c r="D39" s="300"/>
      <c r="E39" s="8"/>
      <c r="F39" s="8"/>
      <c r="G39" s="8"/>
      <c r="H39" s="8"/>
      <c r="I39" s="8"/>
      <c r="J39" s="8"/>
      <c r="K39" s="8"/>
      <c r="L39" s="5"/>
      <c r="M39" s="242">
        <v>32.549999999999997</v>
      </c>
      <c r="N39" s="243"/>
      <c r="O39" s="72"/>
      <c r="P39" s="72"/>
      <c r="Q39" s="72"/>
      <c r="R39" s="72"/>
      <c r="S39" s="72"/>
      <c r="T39" s="73"/>
      <c r="U39" s="242">
        <v>33.630000000000003</v>
      </c>
      <c r="V39" s="243"/>
      <c r="W39" s="72"/>
      <c r="X39" s="72"/>
      <c r="Y39" s="72"/>
      <c r="Z39" s="72"/>
      <c r="AA39" s="72"/>
      <c r="AB39" s="73"/>
      <c r="AC39" s="242">
        <v>35.85</v>
      </c>
      <c r="AD39" s="243"/>
      <c r="AE39" s="72"/>
      <c r="AF39" s="72"/>
      <c r="AG39" s="72"/>
      <c r="AH39" s="72"/>
      <c r="AI39" s="72"/>
      <c r="AJ39" s="73"/>
      <c r="AK39" s="242">
        <v>36.72</v>
      </c>
      <c r="AL39" s="243"/>
      <c r="AM39" s="72"/>
      <c r="AN39" s="72"/>
      <c r="AO39" s="72"/>
      <c r="AP39" s="72"/>
      <c r="AQ39" s="72"/>
      <c r="AR39" s="74"/>
    </row>
    <row r="40" spans="1:44" x14ac:dyDescent="0.2">
      <c r="A40" s="299" t="s">
        <v>73</v>
      </c>
      <c r="B40" s="300"/>
      <c r="C40" s="300"/>
      <c r="D40" s="300"/>
      <c r="E40" s="8"/>
      <c r="F40" s="8"/>
      <c r="G40" s="8"/>
      <c r="H40" s="8"/>
      <c r="I40" s="8"/>
      <c r="J40" s="8"/>
      <c r="K40" s="8"/>
      <c r="L40" s="5"/>
      <c r="M40" s="242">
        <v>164.28</v>
      </c>
      <c r="N40" s="243"/>
      <c r="O40" s="72"/>
      <c r="P40" s="72"/>
      <c r="Q40" s="72"/>
      <c r="R40" s="72"/>
      <c r="S40" s="72"/>
      <c r="T40" s="73"/>
      <c r="U40" s="242">
        <v>184.8</v>
      </c>
      <c r="V40" s="243"/>
      <c r="W40" s="72"/>
      <c r="X40" s="72"/>
      <c r="Y40" s="72"/>
      <c r="Z40" s="72"/>
      <c r="AA40" s="72"/>
      <c r="AB40" s="73"/>
      <c r="AC40" s="242">
        <v>194.2</v>
      </c>
      <c r="AD40" s="243"/>
      <c r="AE40" s="72"/>
      <c r="AF40" s="72"/>
      <c r="AG40" s="72"/>
      <c r="AH40" s="72"/>
      <c r="AI40" s="72"/>
      <c r="AJ40" s="73"/>
      <c r="AK40" s="242">
        <v>123.04</v>
      </c>
      <c r="AL40" s="243"/>
      <c r="AM40" s="72"/>
      <c r="AN40" s="72"/>
      <c r="AO40" s="72"/>
      <c r="AP40" s="72"/>
      <c r="AQ40" s="72"/>
      <c r="AR40" s="74"/>
    </row>
    <row r="41" spans="1:44" x14ac:dyDescent="0.2">
      <c r="A41" s="299" t="s">
        <v>51</v>
      </c>
      <c r="B41" s="300"/>
      <c r="C41" s="300"/>
      <c r="D41" s="300"/>
      <c r="E41" s="8">
        <v>48.3</v>
      </c>
      <c r="F41" s="8">
        <v>0.5</v>
      </c>
      <c r="G41" s="8">
        <v>48.9</v>
      </c>
      <c r="H41" s="8">
        <v>25</v>
      </c>
      <c r="I41" s="8"/>
      <c r="J41" s="8"/>
      <c r="K41" s="8"/>
      <c r="L41" s="5"/>
      <c r="M41" s="242">
        <v>40.14</v>
      </c>
      <c r="N41" s="243"/>
      <c r="O41" s="72"/>
      <c r="P41" s="72"/>
      <c r="Q41" s="72"/>
      <c r="R41" s="72"/>
      <c r="S41" s="72"/>
      <c r="T41" s="73"/>
      <c r="U41" s="242">
        <v>37.68</v>
      </c>
      <c r="V41" s="243"/>
      <c r="W41" s="72"/>
      <c r="X41" s="72"/>
      <c r="Y41" s="72"/>
      <c r="Z41" s="72"/>
      <c r="AA41" s="72"/>
      <c r="AB41" s="73"/>
      <c r="AC41" s="242">
        <v>23.97</v>
      </c>
      <c r="AD41" s="243"/>
      <c r="AE41" s="72"/>
      <c r="AF41" s="72"/>
      <c r="AG41" s="72"/>
      <c r="AH41" s="72"/>
      <c r="AI41" s="72"/>
      <c r="AJ41" s="73"/>
      <c r="AK41" s="242">
        <v>25.44</v>
      </c>
      <c r="AL41" s="243"/>
      <c r="AM41" s="72"/>
      <c r="AN41" s="72"/>
      <c r="AO41" s="72"/>
      <c r="AP41" s="72"/>
      <c r="AQ41" s="72"/>
      <c r="AR41" s="74"/>
    </row>
    <row r="42" spans="1:44" ht="15" x14ac:dyDescent="0.25">
      <c r="A42" s="299" t="s">
        <v>68</v>
      </c>
      <c r="B42" s="300"/>
      <c r="C42" s="300"/>
      <c r="D42" s="300"/>
      <c r="E42" s="8">
        <v>48.3</v>
      </c>
      <c r="F42" s="8">
        <v>0.5</v>
      </c>
      <c r="G42" s="8">
        <v>48.9</v>
      </c>
      <c r="H42" s="8">
        <v>25</v>
      </c>
      <c r="I42" s="8"/>
      <c r="J42" s="8"/>
      <c r="K42" s="8"/>
      <c r="L42" s="5"/>
      <c r="M42" s="68">
        <v>0</v>
      </c>
      <c r="N42" s="69"/>
      <c r="O42" s="72"/>
      <c r="P42" s="72"/>
      <c r="Q42" s="72"/>
      <c r="R42" s="72"/>
      <c r="S42" s="72"/>
      <c r="T42" s="73"/>
      <c r="U42" s="68">
        <v>0</v>
      </c>
      <c r="V42" s="69"/>
      <c r="W42" s="72"/>
      <c r="X42" s="72"/>
      <c r="Y42" s="72"/>
      <c r="Z42" s="72"/>
      <c r="AA42" s="72"/>
      <c r="AB42" s="73"/>
      <c r="AC42" s="68">
        <v>0</v>
      </c>
      <c r="AD42" s="69"/>
      <c r="AE42" s="72"/>
      <c r="AF42" s="72"/>
      <c r="AG42" s="72"/>
      <c r="AH42" s="72"/>
      <c r="AI42" s="72"/>
      <c r="AJ42" s="73"/>
      <c r="AK42" s="68">
        <v>0</v>
      </c>
      <c r="AL42" s="69"/>
      <c r="AM42" s="72"/>
      <c r="AN42" s="72"/>
      <c r="AO42" s="72"/>
      <c r="AP42" s="72"/>
      <c r="AQ42" s="72"/>
      <c r="AR42" s="74"/>
    </row>
    <row r="43" spans="1:44" ht="15" x14ac:dyDescent="0.25">
      <c r="A43" s="299" t="s">
        <v>52</v>
      </c>
      <c r="B43" s="300"/>
      <c r="C43" s="300"/>
      <c r="D43" s="300"/>
      <c r="E43" s="8">
        <v>48.3</v>
      </c>
      <c r="F43" s="8">
        <v>0.5</v>
      </c>
      <c r="G43" s="8">
        <v>48.9</v>
      </c>
      <c r="H43" s="8">
        <v>25</v>
      </c>
      <c r="I43" s="8"/>
      <c r="J43" s="8"/>
      <c r="K43" s="8"/>
      <c r="L43" s="5"/>
      <c r="M43" s="68">
        <v>30</v>
      </c>
      <c r="N43" s="69"/>
      <c r="O43" s="72"/>
      <c r="P43" s="72"/>
      <c r="Q43" s="72"/>
      <c r="R43" s="72"/>
      <c r="S43" s="72"/>
      <c r="T43" s="73"/>
      <c r="U43" s="68">
        <v>30</v>
      </c>
      <c r="V43" s="69"/>
      <c r="W43" s="72"/>
      <c r="X43" s="72"/>
      <c r="Y43" s="72"/>
      <c r="Z43" s="72"/>
      <c r="AA43" s="72"/>
      <c r="AB43" s="73"/>
      <c r="AC43" s="68">
        <v>30</v>
      </c>
      <c r="AD43" s="69"/>
      <c r="AE43" s="72"/>
      <c r="AF43" s="72"/>
      <c r="AG43" s="72"/>
      <c r="AH43" s="72"/>
      <c r="AI43" s="72"/>
      <c r="AJ43" s="73"/>
      <c r="AK43" s="68">
        <v>30</v>
      </c>
      <c r="AL43" s="69"/>
      <c r="AM43" s="72"/>
      <c r="AN43" s="72"/>
      <c r="AO43" s="72"/>
      <c r="AP43" s="72"/>
      <c r="AQ43" s="72"/>
      <c r="AR43" s="74"/>
    </row>
    <row r="44" spans="1:44" ht="13.5" thickBot="1" x14ac:dyDescent="0.25">
      <c r="A44" s="403" t="s">
        <v>53</v>
      </c>
      <c r="B44" s="404"/>
      <c r="C44" s="404"/>
      <c r="D44" s="404"/>
      <c r="E44" s="405"/>
      <c r="F44" s="405"/>
      <c r="G44" s="405"/>
      <c r="H44" s="405"/>
      <c r="I44" s="405"/>
      <c r="J44" s="405"/>
      <c r="K44" s="405"/>
      <c r="L44" s="406"/>
      <c r="M44" s="362"/>
      <c r="N44" s="401"/>
      <c r="O44" s="364"/>
      <c r="P44" s="364"/>
      <c r="Q44" s="364"/>
      <c r="R44" s="364"/>
      <c r="S44" s="364"/>
      <c r="T44" s="402"/>
      <c r="U44" s="362"/>
      <c r="V44" s="401"/>
      <c r="W44" s="364"/>
      <c r="X44" s="364"/>
      <c r="Y44" s="364"/>
      <c r="Z44" s="364"/>
      <c r="AA44" s="364"/>
      <c r="AB44" s="402"/>
      <c r="AC44" s="154"/>
      <c r="AD44" s="252"/>
      <c r="AE44" s="152"/>
      <c r="AF44" s="152"/>
      <c r="AG44" s="152"/>
      <c r="AH44" s="152"/>
      <c r="AI44" s="152"/>
      <c r="AJ44" s="251"/>
      <c r="AK44" s="154"/>
      <c r="AL44" s="252"/>
      <c r="AM44" s="152"/>
      <c r="AN44" s="152"/>
      <c r="AO44" s="152"/>
      <c r="AP44" s="152"/>
      <c r="AQ44" s="152"/>
      <c r="AR44" s="253"/>
    </row>
    <row r="45" spans="1:44" x14ac:dyDescent="0.2">
      <c r="A45" s="399" t="s">
        <v>54</v>
      </c>
      <c r="B45" s="400"/>
      <c r="C45" s="400"/>
      <c r="D45" s="400"/>
      <c r="E45" s="288"/>
      <c r="F45" s="288"/>
      <c r="G45" s="288"/>
      <c r="H45" s="288"/>
      <c r="I45" s="288"/>
      <c r="J45" s="288"/>
      <c r="K45" s="288"/>
      <c r="L45" s="407"/>
      <c r="M45" s="408"/>
      <c r="N45" s="409"/>
      <c r="O45" s="410"/>
      <c r="P45" s="410"/>
      <c r="Q45" s="410"/>
      <c r="R45" s="410"/>
      <c r="S45" s="410"/>
      <c r="T45" s="411"/>
      <c r="U45" s="408"/>
      <c r="V45" s="409"/>
      <c r="W45" s="410"/>
      <c r="X45" s="410"/>
      <c r="Y45" s="410"/>
      <c r="Z45" s="410"/>
      <c r="AA45" s="410"/>
      <c r="AB45" s="411"/>
      <c r="AC45" s="408"/>
      <c r="AD45" s="409"/>
      <c r="AE45" s="410"/>
      <c r="AF45" s="410"/>
      <c r="AG45" s="410"/>
      <c r="AH45" s="410"/>
      <c r="AI45" s="410"/>
      <c r="AJ45" s="411"/>
      <c r="AK45" s="408"/>
      <c r="AL45" s="409"/>
      <c r="AM45" s="410"/>
      <c r="AN45" s="410"/>
      <c r="AO45" s="410"/>
      <c r="AP45" s="410"/>
      <c r="AQ45" s="410"/>
      <c r="AR45" s="412"/>
    </row>
    <row r="46" spans="1:44" x14ac:dyDescent="0.2">
      <c r="A46" s="299" t="s">
        <v>55</v>
      </c>
      <c r="B46" s="300"/>
      <c r="C46" s="300"/>
      <c r="D46" s="300"/>
      <c r="E46" s="8"/>
      <c r="F46" s="8"/>
      <c r="G46" s="8"/>
      <c r="H46" s="8"/>
      <c r="I46" s="8"/>
      <c r="J46" s="8"/>
      <c r="K46" s="8"/>
      <c r="L46" s="5"/>
      <c r="M46" s="231">
        <f>SUM(M47:N56)</f>
        <v>362.13</v>
      </c>
      <c r="N46" s="229"/>
      <c r="O46" s="229"/>
      <c r="P46" s="229"/>
      <c r="Q46" s="229"/>
      <c r="R46" s="229"/>
      <c r="S46" s="229"/>
      <c r="T46" s="230"/>
      <c r="U46" s="231">
        <f>SUM(U47:V56)</f>
        <v>341.64</v>
      </c>
      <c r="V46" s="229"/>
      <c r="W46" s="229"/>
      <c r="X46" s="229"/>
      <c r="Y46" s="229"/>
      <c r="Z46" s="229"/>
      <c r="AA46" s="229"/>
      <c r="AB46" s="230"/>
      <c r="AC46" s="231">
        <f>SUM(AC47:AD56)</f>
        <v>337.93</v>
      </c>
      <c r="AD46" s="229"/>
      <c r="AE46" s="229"/>
      <c r="AF46" s="229"/>
      <c r="AG46" s="229"/>
      <c r="AH46" s="229"/>
      <c r="AI46" s="229"/>
      <c r="AJ46" s="230"/>
      <c r="AK46" s="231">
        <f>SUM(AK47:AL56)</f>
        <v>391.44</v>
      </c>
      <c r="AL46" s="229"/>
      <c r="AM46" s="229"/>
      <c r="AN46" s="229"/>
      <c r="AO46" s="229"/>
      <c r="AP46" s="229"/>
      <c r="AQ46" s="229"/>
      <c r="AR46" s="241"/>
    </row>
    <row r="47" spans="1:44" x14ac:dyDescent="0.2">
      <c r="A47" s="299" t="s">
        <v>56</v>
      </c>
      <c r="B47" s="300"/>
      <c r="C47" s="300"/>
      <c r="D47" s="300"/>
      <c r="E47" s="8">
        <v>48.3</v>
      </c>
      <c r="F47" s="8">
        <v>0.5</v>
      </c>
      <c r="G47" s="8">
        <v>48.9</v>
      </c>
      <c r="H47" s="8">
        <v>25</v>
      </c>
      <c r="I47" s="8"/>
      <c r="J47" s="8"/>
      <c r="K47" s="8"/>
      <c r="L47" s="5"/>
      <c r="M47" s="242">
        <v>70.56</v>
      </c>
      <c r="N47" s="243"/>
      <c r="O47" s="72"/>
      <c r="P47" s="72"/>
      <c r="Q47" s="72"/>
      <c r="R47" s="72"/>
      <c r="S47" s="72"/>
      <c r="T47" s="73"/>
      <c r="U47" s="242">
        <v>37.44</v>
      </c>
      <c r="V47" s="243"/>
      <c r="W47" s="72"/>
      <c r="X47" s="72"/>
      <c r="Y47" s="72"/>
      <c r="Z47" s="72"/>
      <c r="AA47" s="72"/>
      <c r="AB47" s="73"/>
      <c r="AC47" s="242">
        <v>37.6</v>
      </c>
      <c r="AD47" s="243"/>
      <c r="AE47" s="72"/>
      <c r="AF47" s="72"/>
      <c r="AG47" s="72"/>
      <c r="AH47" s="72"/>
      <c r="AI47" s="72"/>
      <c r="AJ47" s="73"/>
      <c r="AK47" s="242">
        <v>40.32</v>
      </c>
      <c r="AL47" s="243"/>
      <c r="AM47" s="72"/>
      <c r="AN47" s="72"/>
      <c r="AO47" s="72"/>
      <c r="AP47" s="72"/>
      <c r="AQ47" s="72"/>
      <c r="AR47" s="74"/>
    </row>
    <row r="48" spans="1:44" ht="15" x14ac:dyDescent="0.25">
      <c r="A48" s="299" t="s">
        <v>57</v>
      </c>
      <c r="B48" s="300"/>
      <c r="C48" s="300"/>
      <c r="D48" s="300"/>
      <c r="E48" s="8"/>
      <c r="F48" s="8"/>
      <c r="G48" s="8"/>
      <c r="H48" s="8"/>
      <c r="I48" s="8"/>
      <c r="J48" s="8"/>
      <c r="K48" s="8"/>
      <c r="L48" s="5"/>
      <c r="M48" s="68" t="s">
        <v>77</v>
      </c>
      <c r="N48" s="69"/>
      <c r="O48" s="72"/>
      <c r="P48" s="72"/>
      <c r="Q48" s="72"/>
      <c r="R48" s="72"/>
      <c r="S48" s="72"/>
      <c r="T48" s="73"/>
      <c r="U48" s="68" t="s">
        <v>77</v>
      </c>
      <c r="V48" s="69"/>
      <c r="W48" s="72"/>
      <c r="X48" s="72"/>
      <c r="Y48" s="72"/>
      <c r="Z48" s="72"/>
      <c r="AA48" s="72"/>
      <c r="AB48" s="73"/>
      <c r="AC48" s="68" t="s">
        <v>77</v>
      </c>
      <c r="AD48" s="69"/>
      <c r="AE48" s="72"/>
      <c r="AF48" s="72"/>
      <c r="AG48" s="72"/>
      <c r="AH48" s="72"/>
      <c r="AI48" s="72"/>
      <c r="AJ48" s="73"/>
      <c r="AK48" s="68" t="s">
        <v>77</v>
      </c>
      <c r="AL48" s="69"/>
      <c r="AM48" s="72"/>
      <c r="AN48" s="72"/>
      <c r="AO48" s="72"/>
      <c r="AP48" s="72"/>
      <c r="AQ48" s="72"/>
      <c r="AR48" s="74"/>
    </row>
    <row r="49" spans="1:44" x14ac:dyDescent="0.2">
      <c r="A49" s="299" t="s">
        <v>58</v>
      </c>
      <c r="B49" s="300"/>
      <c r="C49" s="300"/>
      <c r="D49" s="300"/>
      <c r="E49" s="8">
        <v>48.3</v>
      </c>
      <c r="F49" s="8">
        <v>0.5</v>
      </c>
      <c r="G49" s="8">
        <v>48.9</v>
      </c>
      <c r="H49" s="8">
        <v>25</v>
      </c>
      <c r="I49" s="8"/>
      <c r="J49" s="8"/>
      <c r="K49" s="8"/>
      <c r="L49" s="5"/>
      <c r="M49" s="242">
        <v>5.34</v>
      </c>
      <c r="N49" s="243"/>
      <c r="O49" s="72"/>
      <c r="P49" s="72"/>
      <c r="Q49" s="72"/>
      <c r="R49" s="72"/>
      <c r="S49" s="72"/>
      <c r="T49" s="73"/>
      <c r="U49" s="242">
        <v>5.28</v>
      </c>
      <c r="V49" s="243"/>
      <c r="W49" s="72"/>
      <c r="X49" s="72"/>
      <c r="Y49" s="72"/>
      <c r="Z49" s="72"/>
      <c r="AA49" s="72"/>
      <c r="AB49" s="73"/>
      <c r="AC49" s="242">
        <v>5.4</v>
      </c>
      <c r="AD49" s="243"/>
      <c r="AE49" s="72"/>
      <c r="AF49" s="72"/>
      <c r="AG49" s="72"/>
      <c r="AH49" s="72"/>
      <c r="AI49" s="72"/>
      <c r="AJ49" s="73"/>
      <c r="AK49" s="242">
        <v>5.88</v>
      </c>
      <c r="AL49" s="243"/>
      <c r="AM49" s="72"/>
      <c r="AN49" s="72"/>
      <c r="AO49" s="72"/>
      <c r="AP49" s="72"/>
      <c r="AQ49" s="72"/>
      <c r="AR49" s="74"/>
    </row>
    <row r="50" spans="1:44" x14ac:dyDescent="0.2">
      <c r="A50" s="299" t="s">
        <v>59</v>
      </c>
      <c r="B50" s="300"/>
      <c r="C50" s="300"/>
      <c r="D50" s="300"/>
      <c r="E50" s="8">
        <v>48.3</v>
      </c>
      <c r="F50" s="8">
        <v>0.5</v>
      </c>
      <c r="G50" s="8">
        <v>48.9</v>
      </c>
      <c r="H50" s="8">
        <v>25</v>
      </c>
      <c r="I50" s="8"/>
      <c r="J50" s="8"/>
      <c r="K50" s="8"/>
      <c r="L50" s="5"/>
      <c r="M50" s="242">
        <v>96.54</v>
      </c>
      <c r="N50" s="243"/>
      <c r="O50" s="72"/>
      <c r="P50" s="72"/>
      <c r="Q50" s="72"/>
      <c r="R50" s="72"/>
      <c r="S50" s="72"/>
      <c r="T50" s="73"/>
      <c r="U50" s="242">
        <v>108.36</v>
      </c>
      <c r="V50" s="243"/>
      <c r="W50" s="72"/>
      <c r="X50" s="72"/>
      <c r="Y50" s="72"/>
      <c r="Z50" s="72"/>
      <c r="AA50" s="72"/>
      <c r="AB50" s="73"/>
      <c r="AC50" s="242">
        <v>101.34</v>
      </c>
      <c r="AD50" s="243"/>
      <c r="AE50" s="72"/>
      <c r="AF50" s="72"/>
      <c r="AG50" s="72"/>
      <c r="AH50" s="72"/>
      <c r="AI50" s="72"/>
      <c r="AJ50" s="73"/>
      <c r="AK50" s="242">
        <v>146.1</v>
      </c>
      <c r="AL50" s="243"/>
      <c r="AM50" s="72"/>
      <c r="AN50" s="72"/>
      <c r="AO50" s="72"/>
      <c r="AP50" s="72"/>
      <c r="AQ50" s="72"/>
      <c r="AR50" s="74"/>
    </row>
    <row r="51" spans="1:44" x14ac:dyDescent="0.2">
      <c r="A51" s="299" t="s">
        <v>60</v>
      </c>
      <c r="B51" s="300"/>
      <c r="C51" s="300"/>
      <c r="D51" s="300"/>
      <c r="E51" s="8"/>
      <c r="F51" s="8"/>
      <c r="G51" s="8"/>
      <c r="H51" s="8"/>
      <c r="I51" s="8"/>
      <c r="J51" s="8"/>
      <c r="K51" s="8"/>
      <c r="L51" s="5"/>
      <c r="M51" s="242">
        <v>150</v>
      </c>
      <c r="N51" s="243"/>
      <c r="O51" s="72"/>
      <c r="P51" s="72"/>
      <c r="Q51" s="72"/>
      <c r="R51" s="72"/>
      <c r="S51" s="72"/>
      <c r="T51" s="73"/>
      <c r="U51" s="242">
        <v>150</v>
      </c>
      <c r="V51" s="243"/>
      <c r="W51" s="72"/>
      <c r="X51" s="72"/>
      <c r="Y51" s="72"/>
      <c r="Z51" s="72"/>
      <c r="AA51" s="72"/>
      <c r="AB51" s="73"/>
      <c r="AC51" s="242">
        <v>150</v>
      </c>
      <c r="AD51" s="243"/>
      <c r="AE51" s="72"/>
      <c r="AF51" s="72"/>
      <c r="AG51" s="72"/>
      <c r="AH51" s="72"/>
      <c r="AI51" s="72"/>
      <c r="AJ51" s="73"/>
      <c r="AK51" s="242">
        <v>150</v>
      </c>
      <c r="AL51" s="243"/>
      <c r="AM51" s="72"/>
      <c r="AN51" s="72"/>
      <c r="AO51" s="72"/>
      <c r="AP51" s="72"/>
      <c r="AQ51" s="72"/>
      <c r="AR51" s="74"/>
    </row>
    <row r="52" spans="1:44" ht="15" x14ac:dyDescent="0.25">
      <c r="A52" s="299" t="s">
        <v>70</v>
      </c>
      <c r="B52" s="300"/>
      <c r="C52" s="300"/>
      <c r="D52" s="300"/>
      <c r="E52" s="8">
        <v>48.3</v>
      </c>
      <c r="F52" s="8">
        <v>0.5</v>
      </c>
      <c r="G52" s="8">
        <v>48.9</v>
      </c>
      <c r="H52" s="8">
        <v>25</v>
      </c>
      <c r="I52" s="8"/>
      <c r="J52" s="8"/>
      <c r="K52" s="8"/>
      <c r="L52" s="5"/>
      <c r="M52" s="68" t="s">
        <v>76</v>
      </c>
      <c r="N52" s="69"/>
      <c r="O52" s="72"/>
      <c r="P52" s="72"/>
      <c r="Q52" s="72"/>
      <c r="R52" s="72"/>
      <c r="S52" s="72"/>
      <c r="T52" s="73"/>
      <c r="U52" s="68" t="s">
        <v>76</v>
      </c>
      <c r="V52" s="69"/>
      <c r="W52" s="72"/>
      <c r="X52" s="72"/>
      <c r="Y52" s="72"/>
      <c r="Z52" s="72"/>
      <c r="AA52" s="72"/>
      <c r="AB52" s="73"/>
      <c r="AC52" s="68" t="s">
        <v>76</v>
      </c>
      <c r="AD52" s="69"/>
      <c r="AE52" s="72"/>
      <c r="AF52" s="72"/>
      <c r="AG52" s="72"/>
      <c r="AH52" s="72"/>
      <c r="AI52" s="72"/>
      <c r="AJ52" s="73"/>
      <c r="AK52" s="68" t="s">
        <v>76</v>
      </c>
      <c r="AL52" s="69"/>
      <c r="AM52" s="72"/>
      <c r="AN52" s="72"/>
      <c r="AO52" s="72"/>
      <c r="AP52" s="72"/>
      <c r="AQ52" s="72"/>
      <c r="AR52" s="74"/>
    </row>
    <row r="53" spans="1:44" x14ac:dyDescent="0.2">
      <c r="A53" s="299" t="s">
        <v>71</v>
      </c>
      <c r="B53" s="300"/>
      <c r="C53" s="300"/>
      <c r="D53" s="300"/>
      <c r="E53" s="8"/>
      <c r="F53" s="8"/>
      <c r="G53" s="8"/>
      <c r="H53" s="8"/>
      <c r="I53" s="8"/>
      <c r="J53" s="8"/>
      <c r="K53" s="8"/>
      <c r="L53" s="5"/>
      <c r="M53" s="242">
        <v>20</v>
      </c>
      <c r="N53" s="243"/>
      <c r="O53" s="72"/>
      <c r="P53" s="72"/>
      <c r="Q53" s="72"/>
      <c r="R53" s="72"/>
      <c r="S53" s="72"/>
      <c r="T53" s="73"/>
      <c r="U53" s="242">
        <v>20</v>
      </c>
      <c r="V53" s="243"/>
      <c r="W53" s="72"/>
      <c r="X53" s="72"/>
      <c r="Y53" s="72"/>
      <c r="Z53" s="72"/>
      <c r="AA53" s="72"/>
      <c r="AB53" s="73"/>
      <c r="AC53" s="242">
        <v>20</v>
      </c>
      <c r="AD53" s="243"/>
      <c r="AE53" s="72"/>
      <c r="AF53" s="72"/>
      <c r="AG53" s="72"/>
      <c r="AH53" s="72"/>
      <c r="AI53" s="72"/>
      <c r="AJ53" s="73"/>
      <c r="AK53" s="242">
        <v>20</v>
      </c>
      <c r="AL53" s="243"/>
      <c r="AM53" s="72"/>
      <c r="AN53" s="72"/>
      <c r="AO53" s="72"/>
      <c r="AP53" s="72"/>
      <c r="AQ53" s="72"/>
      <c r="AR53" s="74"/>
    </row>
    <row r="54" spans="1:44" x14ac:dyDescent="0.2">
      <c r="A54" s="299" t="s">
        <v>61</v>
      </c>
      <c r="B54" s="300"/>
      <c r="C54" s="300"/>
      <c r="D54" s="300"/>
      <c r="E54" s="8">
        <v>48.3</v>
      </c>
      <c r="F54" s="8">
        <v>0.5</v>
      </c>
      <c r="G54" s="8">
        <v>48.9</v>
      </c>
      <c r="H54" s="8">
        <v>25</v>
      </c>
      <c r="I54" s="8"/>
      <c r="J54" s="8"/>
      <c r="K54" s="8"/>
      <c r="L54" s="5"/>
      <c r="M54" s="242">
        <v>0</v>
      </c>
      <c r="N54" s="243"/>
      <c r="O54" s="72"/>
      <c r="P54" s="72"/>
      <c r="Q54" s="72"/>
      <c r="R54" s="72"/>
      <c r="S54" s="72"/>
      <c r="T54" s="73"/>
      <c r="U54" s="242">
        <v>0</v>
      </c>
      <c r="V54" s="243"/>
      <c r="W54" s="72"/>
      <c r="X54" s="72"/>
      <c r="Y54" s="72"/>
      <c r="Z54" s="72"/>
      <c r="AA54" s="72"/>
      <c r="AB54" s="73"/>
      <c r="AC54" s="242">
        <v>0</v>
      </c>
      <c r="AD54" s="243"/>
      <c r="AE54" s="72"/>
      <c r="AF54" s="72"/>
      <c r="AG54" s="72"/>
      <c r="AH54" s="72"/>
      <c r="AI54" s="72"/>
      <c r="AJ54" s="73"/>
      <c r="AK54" s="242">
        <v>0</v>
      </c>
      <c r="AL54" s="243"/>
      <c r="AM54" s="72"/>
      <c r="AN54" s="72"/>
      <c r="AO54" s="72"/>
      <c r="AP54" s="72"/>
      <c r="AQ54" s="72"/>
      <c r="AR54" s="74"/>
    </row>
    <row r="55" spans="1:44" x14ac:dyDescent="0.2">
      <c r="A55" s="299" t="s">
        <v>62</v>
      </c>
      <c r="B55" s="300"/>
      <c r="C55" s="300"/>
      <c r="D55" s="300"/>
      <c r="E55" s="8">
        <v>48.3</v>
      </c>
      <c r="F55" s="8">
        <v>0.5</v>
      </c>
      <c r="G55" s="8">
        <v>48.9</v>
      </c>
      <c r="H55" s="8">
        <v>25</v>
      </c>
      <c r="I55" s="8"/>
      <c r="J55" s="8"/>
      <c r="K55" s="8"/>
      <c r="L55" s="5"/>
      <c r="M55" s="242">
        <v>9.69</v>
      </c>
      <c r="N55" s="243"/>
      <c r="O55" s="72"/>
      <c r="P55" s="72"/>
      <c r="Q55" s="72"/>
      <c r="R55" s="72"/>
      <c r="S55" s="72"/>
      <c r="T55" s="73"/>
      <c r="U55" s="242">
        <v>10.56</v>
      </c>
      <c r="V55" s="243"/>
      <c r="W55" s="72"/>
      <c r="X55" s="72"/>
      <c r="Y55" s="72"/>
      <c r="Z55" s="72"/>
      <c r="AA55" s="72"/>
      <c r="AB55" s="73"/>
      <c r="AC55" s="242">
        <v>13.59</v>
      </c>
      <c r="AD55" s="243"/>
      <c r="AE55" s="72"/>
      <c r="AF55" s="72"/>
      <c r="AG55" s="72"/>
      <c r="AH55" s="72"/>
      <c r="AI55" s="72"/>
      <c r="AJ55" s="73"/>
      <c r="AK55" s="242">
        <v>19.14</v>
      </c>
      <c r="AL55" s="243"/>
      <c r="AM55" s="72"/>
      <c r="AN55" s="72"/>
      <c r="AO55" s="72"/>
      <c r="AP55" s="72"/>
      <c r="AQ55" s="72"/>
      <c r="AR55" s="74"/>
    </row>
    <row r="56" spans="1:44" x14ac:dyDescent="0.2">
      <c r="A56" s="299" t="s">
        <v>72</v>
      </c>
      <c r="B56" s="300"/>
      <c r="C56" s="300"/>
      <c r="D56" s="300"/>
      <c r="E56" s="8">
        <v>48.3</v>
      </c>
      <c r="F56" s="8">
        <v>0.5</v>
      </c>
      <c r="G56" s="8">
        <v>48.9</v>
      </c>
      <c r="H56" s="8">
        <v>25</v>
      </c>
      <c r="I56" s="8"/>
      <c r="J56" s="8"/>
      <c r="K56" s="8"/>
      <c r="L56" s="5"/>
      <c r="M56" s="242">
        <v>10</v>
      </c>
      <c r="N56" s="243"/>
      <c r="O56" s="72"/>
      <c r="P56" s="72"/>
      <c r="Q56" s="72"/>
      <c r="R56" s="72"/>
      <c r="S56" s="72"/>
      <c r="T56" s="73"/>
      <c r="U56" s="242">
        <v>10</v>
      </c>
      <c r="V56" s="243"/>
      <c r="W56" s="72"/>
      <c r="X56" s="72"/>
      <c r="Y56" s="72"/>
      <c r="Z56" s="72"/>
      <c r="AA56" s="72"/>
      <c r="AB56" s="73"/>
      <c r="AC56" s="242">
        <v>10</v>
      </c>
      <c r="AD56" s="243"/>
      <c r="AE56" s="72"/>
      <c r="AF56" s="72"/>
      <c r="AG56" s="72"/>
      <c r="AH56" s="72"/>
      <c r="AI56" s="72"/>
      <c r="AJ56" s="73"/>
      <c r="AK56" s="242">
        <v>10</v>
      </c>
      <c r="AL56" s="243"/>
      <c r="AM56" s="72"/>
      <c r="AN56" s="72"/>
      <c r="AO56" s="72"/>
      <c r="AP56" s="72"/>
      <c r="AQ56" s="72"/>
      <c r="AR56" s="74"/>
    </row>
    <row r="57" spans="1:44" s="6" customFormat="1" ht="15" x14ac:dyDescent="0.25">
      <c r="A57" s="299" t="s">
        <v>75</v>
      </c>
      <c r="B57" s="300"/>
      <c r="C57" s="300"/>
      <c r="D57" s="300"/>
      <c r="E57" s="25"/>
      <c r="F57" s="25"/>
      <c r="G57" s="25"/>
      <c r="H57" s="25"/>
      <c r="I57" s="25"/>
      <c r="J57" s="25"/>
      <c r="K57" s="25"/>
      <c r="L57" s="5"/>
      <c r="M57" s="68" t="s">
        <v>76</v>
      </c>
      <c r="N57" s="69"/>
      <c r="O57" s="72"/>
      <c r="P57" s="72"/>
      <c r="Q57" s="72"/>
      <c r="R57" s="72"/>
      <c r="S57" s="72"/>
      <c r="T57" s="73"/>
      <c r="U57" s="68" t="s">
        <v>76</v>
      </c>
      <c r="V57" s="69"/>
      <c r="W57" s="72"/>
      <c r="X57" s="72"/>
      <c r="Y57" s="72"/>
      <c r="Z57" s="72"/>
      <c r="AA57" s="72"/>
      <c r="AB57" s="73"/>
      <c r="AC57" s="68" t="s">
        <v>76</v>
      </c>
      <c r="AD57" s="69"/>
      <c r="AE57" s="72"/>
      <c r="AF57" s="72"/>
      <c r="AG57" s="72"/>
      <c r="AH57" s="72"/>
      <c r="AI57" s="72"/>
      <c r="AJ57" s="73"/>
      <c r="AK57" s="68" t="s">
        <v>76</v>
      </c>
      <c r="AL57" s="69"/>
      <c r="AM57" s="72"/>
      <c r="AN57" s="72"/>
      <c r="AO57" s="72"/>
      <c r="AP57" s="72"/>
      <c r="AQ57" s="72"/>
      <c r="AR57" s="74"/>
    </row>
    <row r="58" spans="1:44" ht="13.5" thickBot="1" x14ac:dyDescent="0.25">
      <c r="A58" s="295" t="s">
        <v>63</v>
      </c>
      <c r="B58" s="296"/>
      <c r="C58" s="296"/>
      <c r="D58" s="296"/>
      <c r="E58" s="297"/>
      <c r="F58" s="297"/>
      <c r="G58" s="297"/>
      <c r="H58" s="297"/>
      <c r="I58" s="297"/>
      <c r="J58" s="297"/>
      <c r="K58" s="297"/>
      <c r="L58" s="298"/>
      <c r="M58" s="260"/>
      <c r="N58" s="261"/>
      <c r="O58" s="258"/>
      <c r="P58" s="258"/>
      <c r="Q58" s="258"/>
      <c r="R58" s="258"/>
      <c r="S58" s="258"/>
      <c r="T58" s="259"/>
      <c r="U58" s="260"/>
      <c r="V58" s="261"/>
      <c r="W58" s="258"/>
      <c r="X58" s="258"/>
      <c r="Y58" s="258"/>
      <c r="Z58" s="258"/>
      <c r="AA58" s="258"/>
      <c r="AB58" s="259"/>
      <c r="AC58" s="260"/>
      <c r="AD58" s="261"/>
      <c r="AE58" s="258"/>
      <c r="AF58" s="258"/>
      <c r="AG58" s="258"/>
      <c r="AH58" s="258"/>
      <c r="AI58" s="258"/>
      <c r="AJ58" s="259"/>
      <c r="AK58" s="260"/>
      <c r="AL58" s="261"/>
      <c r="AM58" s="258"/>
      <c r="AN58" s="258"/>
      <c r="AO58" s="258"/>
      <c r="AP58" s="258"/>
      <c r="AQ58" s="258"/>
      <c r="AR58" s="262"/>
    </row>
    <row r="59" spans="1:44" ht="13.5" thickBot="1" x14ac:dyDescent="0.25">
      <c r="A59" s="292" t="s">
        <v>64</v>
      </c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4"/>
      <c r="M59" s="285"/>
      <c r="N59" s="286"/>
      <c r="O59" s="283"/>
      <c r="P59" s="283"/>
      <c r="Q59" s="283"/>
      <c r="R59" s="283"/>
      <c r="S59" s="283"/>
      <c r="T59" s="284"/>
      <c r="U59" s="285"/>
      <c r="V59" s="286"/>
      <c r="W59" s="283"/>
      <c r="X59" s="283"/>
      <c r="Y59" s="283"/>
      <c r="Z59" s="283"/>
      <c r="AA59" s="283"/>
      <c r="AB59" s="284"/>
      <c r="AC59" s="285"/>
      <c r="AD59" s="286"/>
      <c r="AE59" s="283"/>
      <c r="AF59" s="283"/>
      <c r="AG59" s="283"/>
      <c r="AH59" s="283"/>
      <c r="AI59" s="283"/>
      <c r="AJ59" s="284"/>
      <c r="AK59" s="285"/>
      <c r="AL59" s="286"/>
      <c r="AM59" s="283"/>
      <c r="AN59" s="283"/>
      <c r="AO59" s="283"/>
      <c r="AP59" s="283"/>
      <c r="AQ59" s="283"/>
      <c r="AR59" s="287"/>
    </row>
    <row r="60" spans="1:44" ht="13.5" thickBot="1" x14ac:dyDescent="0.25">
      <c r="A60" s="288"/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  <c r="AI60" s="288"/>
      <c r="AJ60" s="288"/>
      <c r="AK60" s="288"/>
      <c r="AL60" s="288"/>
      <c r="AM60" s="288"/>
      <c r="AN60" s="288"/>
      <c r="AO60" s="288"/>
      <c r="AP60" s="288"/>
      <c r="AQ60" s="288"/>
      <c r="AR60" s="288"/>
    </row>
    <row r="61" spans="1:44" ht="13.5" thickBot="1" x14ac:dyDescent="0.25">
      <c r="A61" s="289" t="s">
        <v>65</v>
      </c>
      <c r="B61" s="290"/>
      <c r="C61" s="290"/>
      <c r="D61" s="290"/>
      <c r="E61" s="290"/>
      <c r="F61" s="290"/>
      <c r="G61" s="290"/>
      <c r="H61" s="290"/>
      <c r="I61" s="290"/>
      <c r="J61" s="290"/>
      <c r="K61" s="290"/>
      <c r="L61" s="291"/>
      <c r="M61" s="83" t="s">
        <v>78</v>
      </c>
      <c r="N61" s="84"/>
      <c r="O61" s="84"/>
      <c r="P61" s="84"/>
      <c r="Q61" s="84"/>
      <c r="R61" s="84"/>
      <c r="S61" s="84"/>
      <c r="T61" s="85"/>
      <c r="U61" s="83" t="s">
        <v>78</v>
      </c>
      <c r="V61" s="84"/>
      <c r="W61" s="84"/>
      <c r="X61" s="84"/>
      <c r="Y61" s="84"/>
      <c r="Z61" s="84"/>
      <c r="AA61" s="84"/>
      <c r="AB61" s="85"/>
      <c r="AC61" s="83" t="s">
        <v>78</v>
      </c>
      <c r="AD61" s="84"/>
      <c r="AE61" s="84"/>
      <c r="AF61" s="84"/>
      <c r="AG61" s="84"/>
      <c r="AH61" s="84"/>
      <c r="AI61" s="84"/>
      <c r="AJ61" s="85"/>
      <c r="AK61" s="83" t="s">
        <v>78</v>
      </c>
      <c r="AL61" s="84"/>
      <c r="AM61" s="84"/>
      <c r="AN61" s="84"/>
      <c r="AO61" s="84"/>
      <c r="AP61" s="84"/>
      <c r="AQ61" s="84"/>
      <c r="AR61" s="85"/>
    </row>
    <row r="65" spans="29:39" x14ac:dyDescent="0.2"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</row>
  </sheetData>
  <mergeCells count="695">
    <mergeCell ref="A1:AR1"/>
    <mergeCell ref="A2:AR2"/>
    <mergeCell ref="A3:L3"/>
    <mergeCell ref="M3:T3"/>
    <mergeCell ref="U3:AB3"/>
    <mergeCell ref="AC3:AJ3"/>
    <mergeCell ref="AK3:AR3"/>
    <mergeCell ref="A4:AR4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  <mergeCell ref="H7:L7"/>
    <mergeCell ref="M7:N7"/>
    <mergeCell ref="O7:P7"/>
    <mergeCell ref="O6:P6"/>
    <mergeCell ref="M6:N6"/>
    <mergeCell ref="W5:X5"/>
    <mergeCell ref="Y5:Z5"/>
    <mergeCell ref="AA5:AB5"/>
    <mergeCell ref="AC5:AD5"/>
    <mergeCell ref="A5:L5"/>
    <mergeCell ref="H6:L6"/>
    <mergeCell ref="U6:V6"/>
    <mergeCell ref="AC6:AD6"/>
    <mergeCell ref="S6:T6"/>
    <mergeCell ref="S7:T7"/>
    <mergeCell ref="AA6:AB6"/>
    <mergeCell ref="AA7:AB7"/>
    <mergeCell ref="U7:V7"/>
    <mergeCell ref="AC7:AD7"/>
    <mergeCell ref="AM9:AN9"/>
    <mergeCell ref="AO9:AP9"/>
    <mergeCell ref="AQ9:AR9"/>
    <mergeCell ref="AE9:AF9"/>
    <mergeCell ref="AG9:AH9"/>
    <mergeCell ref="AI9:AJ9"/>
    <mergeCell ref="AK9:AL9"/>
    <mergeCell ref="E8:F8"/>
    <mergeCell ref="G8:H8"/>
    <mergeCell ref="I8:J8"/>
    <mergeCell ref="K8:L8"/>
    <mergeCell ref="N8:AR8"/>
    <mergeCell ref="A10:D11"/>
    <mergeCell ref="E10:F10"/>
    <mergeCell ref="G10:H10"/>
    <mergeCell ref="I10:J10"/>
    <mergeCell ref="K10:L10"/>
    <mergeCell ref="M10:N10"/>
    <mergeCell ref="O10:P10"/>
    <mergeCell ref="AA9:AB9"/>
    <mergeCell ref="AC9:AD9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AO10:AP10"/>
    <mergeCell ref="AQ10:AR10"/>
    <mergeCell ref="E11:L11"/>
    <mergeCell ref="M11:O11"/>
    <mergeCell ref="P11:Q11"/>
    <mergeCell ref="R11:T11"/>
    <mergeCell ref="U11:W11"/>
    <mergeCell ref="X11:Y11"/>
    <mergeCell ref="Z11:AB11"/>
    <mergeCell ref="AC11:AE11"/>
    <mergeCell ref="AC10:AD10"/>
    <mergeCell ref="AE10:AF10"/>
    <mergeCell ref="AG10:AH10"/>
    <mergeCell ref="AI10:AJ10"/>
    <mergeCell ref="AK10:AL10"/>
    <mergeCell ref="AM10:AN10"/>
    <mergeCell ref="Q10:R10"/>
    <mergeCell ref="S10:T10"/>
    <mergeCell ref="U10:V10"/>
    <mergeCell ref="W10:X10"/>
    <mergeCell ref="Y10:Z10"/>
    <mergeCell ref="AA10:AB10"/>
    <mergeCell ref="AF11:AG11"/>
    <mergeCell ref="AH11:AJ11"/>
    <mergeCell ref="AK11:AM11"/>
    <mergeCell ref="AN11:AO11"/>
    <mergeCell ref="AP11:AR11"/>
    <mergeCell ref="M12:N12"/>
    <mergeCell ref="O12:P12"/>
    <mergeCell ref="Q12:R12"/>
    <mergeCell ref="AQ12:AR12"/>
    <mergeCell ref="M13:N13"/>
    <mergeCell ref="O13:P13"/>
    <mergeCell ref="Q13:R13"/>
    <mergeCell ref="S13:T13"/>
    <mergeCell ref="U13:V13"/>
    <mergeCell ref="W13:X13"/>
    <mergeCell ref="Y13:Z13"/>
    <mergeCell ref="AA13:AB13"/>
    <mergeCell ref="AE12:AF12"/>
    <mergeCell ref="AG12:AH12"/>
    <mergeCell ref="AI12:AJ12"/>
    <mergeCell ref="AK12:AL12"/>
    <mergeCell ref="AM12:AN12"/>
    <mergeCell ref="AO12:AP12"/>
    <mergeCell ref="S12:T12"/>
    <mergeCell ref="U12:V12"/>
    <mergeCell ref="W12:X12"/>
    <mergeCell ref="M14:O14"/>
    <mergeCell ref="P14:Q14"/>
    <mergeCell ref="R14:T14"/>
    <mergeCell ref="U14:W14"/>
    <mergeCell ref="X14:Y14"/>
    <mergeCell ref="AC13:AD13"/>
    <mergeCell ref="AE13:AF13"/>
    <mergeCell ref="AG13:AH13"/>
    <mergeCell ref="AI13:AJ13"/>
    <mergeCell ref="Z14:AB14"/>
    <mergeCell ref="AC14:AE14"/>
    <mergeCell ref="AF14:AG14"/>
    <mergeCell ref="AA15:AB15"/>
    <mergeCell ref="AC15:AD15"/>
    <mergeCell ref="Y12:Z12"/>
    <mergeCell ref="AA12:AB12"/>
    <mergeCell ref="AC12:AD12"/>
    <mergeCell ref="AO13:AP13"/>
    <mergeCell ref="AF19:AG19"/>
    <mergeCell ref="AF17:AG17"/>
    <mergeCell ref="AH17:AJ17"/>
    <mergeCell ref="AK17:AM17"/>
    <mergeCell ref="AN17:AO17"/>
    <mergeCell ref="AP17:AR17"/>
    <mergeCell ref="AH14:AJ14"/>
    <mergeCell ref="AK14:AM14"/>
    <mergeCell ref="AN14:AO14"/>
    <mergeCell ref="AK18:AM18"/>
    <mergeCell ref="AN18:AO18"/>
    <mergeCell ref="Z17:AB17"/>
    <mergeCell ref="AC17:AE17"/>
    <mergeCell ref="AA16:AB16"/>
    <mergeCell ref="AQ13:AR13"/>
    <mergeCell ref="AK13:AL13"/>
    <mergeCell ref="AM13:AN13"/>
    <mergeCell ref="AP14:AR14"/>
    <mergeCell ref="I18:L18"/>
    <mergeCell ref="M18:O18"/>
    <mergeCell ref="P18:Q18"/>
    <mergeCell ref="R18:T18"/>
    <mergeCell ref="U18:W18"/>
    <mergeCell ref="X18:Y18"/>
    <mergeCell ref="A17:D18"/>
    <mergeCell ref="E17:H18"/>
    <mergeCell ref="I17:L17"/>
    <mergeCell ref="M17:O17"/>
    <mergeCell ref="P17:Q17"/>
    <mergeCell ref="R17:T17"/>
    <mergeCell ref="U17:W17"/>
    <mergeCell ref="X17:Y17"/>
    <mergeCell ref="AC30:AD30"/>
    <mergeCell ref="AE30:AG30"/>
    <mergeCell ref="A29:D29"/>
    <mergeCell ref="E29:AR29"/>
    <mergeCell ref="A24:B24"/>
    <mergeCell ref="C24:D24"/>
    <mergeCell ref="E24:L24"/>
    <mergeCell ref="M24:T24"/>
    <mergeCell ref="U24:AB24"/>
    <mergeCell ref="AC24:AJ24"/>
    <mergeCell ref="AK24:AR24"/>
    <mergeCell ref="A25:B25"/>
    <mergeCell ref="C25:D25"/>
    <mergeCell ref="E25:L25"/>
    <mergeCell ref="M25:T25"/>
    <mergeCell ref="U25:AB25"/>
    <mergeCell ref="AC25:AJ25"/>
    <mergeCell ref="AK25:AR25"/>
    <mergeCell ref="AH30:AJ30"/>
    <mergeCell ref="AK30:AL30"/>
    <mergeCell ref="AM30:AO30"/>
    <mergeCell ref="AP30:AR30"/>
    <mergeCell ref="A30:D30"/>
    <mergeCell ref="M30:N30"/>
    <mergeCell ref="A31:D31"/>
    <mergeCell ref="M31:N31"/>
    <mergeCell ref="O31:Q31"/>
    <mergeCell ref="R31:T31"/>
    <mergeCell ref="U31:V31"/>
    <mergeCell ref="W31:Y31"/>
    <mergeCell ref="AP31:AR31"/>
    <mergeCell ref="Z31:AB31"/>
    <mergeCell ref="AC31:AD31"/>
    <mergeCell ref="AE31:AG31"/>
    <mergeCell ref="AH31:AJ31"/>
    <mergeCell ref="AK31:AL31"/>
    <mergeCell ref="AM31:AO31"/>
    <mergeCell ref="O30:Q30"/>
    <mergeCell ref="R30:T30"/>
    <mergeCell ref="U30:V30"/>
    <mergeCell ref="W30:Y30"/>
    <mergeCell ref="Z30:AB30"/>
    <mergeCell ref="AP32:AR32"/>
    <mergeCell ref="A33:D33"/>
    <mergeCell ref="M33:N33"/>
    <mergeCell ref="O33:Q33"/>
    <mergeCell ref="R33:T33"/>
    <mergeCell ref="U33:V33"/>
    <mergeCell ref="W33:Y33"/>
    <mergeCell ref="AP33:AR33"/>
    <mergeCell ref="Z33:AB33"/>
    <mergeCell ref="AC33:AD33"/>
    <mergeCell ref="AE33:AG33"/>
    <mergeCell ref="AH33:AJ33"/>
    <mergeCell ref="AK33:AL33"/>
    <mergeCell ref="AM33:AO33"/>
    <mergeCell ref="A32:D32"/>
    <mergeCell ref="M32:N32"/>
    <mergeCell ref="O32:Q32"/>
    <mergeCell ref="R32:T32"/>
    <mergeCell ref="U32:V32"/>
    <mergeCell ref="AH32:AJ32"/>
    <mergeCell ref="AK32:AL32"/>
    <mergeCell ref="AM32:AO32"/>
    <mergeCell ref="W36:Y36"/>
    <mergeCell ref="Z36:AB36"/>
    <mergeCell ref="AC36:AD36"/>
    <mergeCell ref="AE36:AG36"/>
    <mergeCell ref="AH34:AJ34"/>
    <mergeCell ref="AK34:AL34"/>
    <mergeCell ref="AM34:AO34"/>
    <mergeCell ref="W32:Y32"/>
    <mergeCell ref="Z32:AB32"/>
    <mergeCell ref="AC32:AD32"/>
    <mergeCell ref="AE32:AG32"/>
    <mergeCell ref="W34:Y34"/>
    <mergeCell ref="Z34:AB34"/>
    <mergeCell ref="AC34:AD34"/>
    <mergeCell ref="AE34:AG34"/>
    <mergeCell ref="AP34:AR34"/>
    <mergeCell ref="A35:D35"/>
    <mergeCell ref="M35:N35"/>
    <mergeCell ref="O35:Q35"/>
    <mergeCell ref="R35:T35"/>
    <mergeCell ref="U35:V35"/>
    <mergeCell ref="W35:Y35"/>
    <mergeCell ref="AP35:AR35"/>
    <mergeCell ref="Z35:AB35"/>
    <mergeCell ref="AC35:AD35"/>
    <mergeCell ref="AE35:AG35"/>
    <mergeCell ref="AH35:AJ35"/>
    <mergeCell ref="AK35:AL35"/>
    <mergeCell ref="AM35:AO35"/>
    <mergeCell ref="A34:D34"/>
    <mergeCell ref="M34:N34"/>
    <mergeCell ref="O34:Q34"/>
    <mergeCell ref="R34:T34"/>
    <mergeCell ref="U34:V34"/>
    <mergeCell ref="AC38:AD38"/>
    <mergeCell ref="AE38:AG38"/>
    <mergeCell ref="AH36:AJ36"/>
    <mergeCell ref="AK36:AL36"/>
    <mergeCell ref="AM36:AO36"/>
    <mergeCell ref="AP36:AR36"/>
    <mergeCell ref="A37:D37"/>
    <mergeCell ref="M37:N37"/>
    <mergeCell ref="O37:Q37"/>
    <mergeCell ref="R37:T37"/>
    <mergeCell ref="U37:V37"/>
    <mergeCell ref="W37:Y37"/>
    <mergeCell ref="AP37:AR37"/>
    <mergeCell ref="Z37:AB37"/>
    <mergeCell ref="AC37:AD37"/>
    <mergeCell ref="AE37:AG37"/>
    <mergeCell ref="AH37:AJ37"/>
    <mergeCell ref="AK37:AL37"/>
    <mergeCell ref="AM37:AO37"/>
    <mergeCell ref="A36:D36"/>
    <mergeCell ref="M36:N36"/>
    <mergeCell ref="O36:Q36"/>
    <mergeCell ref="R36:T36"/>
    <mergeCell ref="U36:V36"/>
    <mergeCell ref="AH38:AJ38"/>
    <mergeCell ref="AK38:AL38"/>
    <mergeCell ref="AM38:AO38"/>
    <mergeCell ref="AP38:AR38"/>
    <mergeCell ref="A39:D39"/>
    <mergeCell ref="M39:N39"/>
    <mergeCell ref="O39:Q39"/>
    <mergeCell ref="R39:T39"/>
    <mergeCell ref="U39:V39"/>
    <mergeCell ref="W39:Y39"/>
    <mergeCell ref="AP39:AR39"/>
    <mergeCell ref="Z39:AB39"/>
    <mergeCell ref="AC39:AD39"/>
    <mergeCell ref="AE39:AG39"/>
    <mergeCell ref="AH39:AJ39"/>
    <mergeCell ref="AK39:AL39"/>
    <mergeCell ref="AM39:AO39"/>
    <mergeCell ref="A38:D38"/>
    <mergeCell ref="M38:N38"/>
    <mergeCell ref="O38:Q38"/>
    <mergeCell ref="R38:T38"/>
    <mergeCell ref="U38:V38"/>
    <mergeCell ref="W38:Y38"/>
    <mergeCell ref="Z38:AB38"/>
    <mergeCell ref="AM40:AO40"/>
    <mergeCell ref="AP40:AR40"/>
    <mergeCell ref="A41:D41"/>
    <mergeCell ref="M41:N41"/>
    <mergeCell ref="O41:Q41"/>
    <mergeCell ref="R41:T41"/>
    <mergeCell ref="U41:V41"/>
    <mergeCell ref="W41:Y41"/>
    <mergeCell ref="A40:D40"/>
    <mergeCell ref="M40:N40"/>
    <mergeCell ref="O40:Q40"/>
    <mergeCell ref="R40:T40"/>
    <mergeCell ref="U40:V40"/>
    <mergeCell ref="W40:Y40"/>
    <mergeCell ref="Z40:AB40"/>
    <mergeCell ref="AC40:AD40"/>
    <mergeCell ref="AE40:AG40"/>
    <mergeCell ref="AH40:AJ40"/>
    <mergeCell ref="AK40:AL40"/>
    <mergeCell ref="AH42:AJ42"/>
    <mergeCell ref="AK42:AL42"/>
    <mergeCell ref="AM42:AO42"/>
    <mergeCell ref="AP42:AR42"/>
    <mergeCell ref="A43:D43"/>
    <mergeCell ref="AP41:AR41"/>
    <mergeCell ref="M42:N42"/>
    <mergeCell ref="O42:Q42"/>
    <mergeCell ref="R42:T42"/>
    <mergeCell ref="U42:V42"/>
    <mergeCell ref="W42:Y42"/>
    <mergeCell ref="Z42:AB42"/>
    <mergeCell ref="AC42:AD42"/>
    <mergeCell ref="AE42:AG42"/>
    <mergeCell ref="Z41:AB41"/>
    <mergeCell ref="AC41:AD41"/>
    <mergeCell ref="AE41:AG41"/>
    <mergeCell ref="AH41:AJ41"/>
    <mergeCell ref="AK41:AL41"/>
    <mergeCell ref="AM41:AO41"/>
    <mergeCell ref="A42:D42"/>
    <mergeCell ref="M43:N43"/>
    <mergeCell ref="AC43:AD43"/>
    <mergeCell ref="AE43:AG43"/>
    <mergeCell ref="R46:T46"/>
    <mergeCell ref="U46:V46"/>
    <mergeCell ref="W46:Y46"/>
    <mergeCell ref="Z46:AB46"/>
    <mergeCell ref="AC46:AD46"/>
    <mergeCell ref="AE46:AG46"/>
    <mergeCell ref="AM44:AO44"/>
    <mergeCell ref="AP44:AR44"/>
    <mergeCell ref="A45:D45"/>
    <mergeCell ref="M44:N44"/>
    <mergeCell ref="O44:Q44"/>
    <mergeCell ref="R44:T44"/>
    <mergeCell ref="U44:V44"/>
    <mergeCell ref="W44:Y44"/>
    <mergeCell ref="Z44:AB44"/>
    <mergeCell ref="AC44:AD44"/>
    <mergeCell ref="AE44:AG44"/>
    <mergeCell ref="AH44:AJ44"/>
    <mergeCell ref="AK44:AL44"/>
    <mergeCell ref="A44:L44"/>
    <mergeCell ref="E45:AR45"/>
    <mergeCell ref="W48:Y48"/>
    <mergeCell ref="Z48:AB48"/>
    <mergeCell ref="AC48:AD48"/>
    <mergeCell ref="AE48:AG48"/>
    <mergeCell ref="AH46:AJ46"/>
    <mergeCell ref="AK46:AL46"/>
    <mergeCell ref="AM46:AO46"/>
    <mergeCell ref="AP46:AR46"/>
    <mergeCell ref="A47:D47"/>
    <mergeCell ref="M47:N47"/>
    <mergeCell ref="O47:Q47"/>
    <mergeCell ref="R47:T47"/>
    <mergeCell ref="U47:V47"/>
    <mergeCell ref="W47:Y47"/>
    <mergeCell ref="AP47:AR47"/>
    <mergeCell ref="Z47:AB47"/>
    <mergeCell ref="AC47:AD47"/>
    <mergeCell ref="AE47:AG47"/>
    <mergeCell ref="AH47:AJ47"/>
    <mergeCell ref="AK47:AL47"/>
    <mergeCell ref="AM47:AO47"/>
    <mergeCell ref="A46:D46"/>
    <mergeCell ref="M46:N46"/>
    <mergeCell ref="O46:Q46"/>
    <mergeCell ref="AC50:AD50"/>
    <mergeCell ref="AE50:AG50"/>
    <mergeCell ref="AH48:AJ48"/>
    <mergeCell ref="AK48:AL48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48:D48"/>
    <mergeCell ref="M48:N48"/>
    <mergeCell ref="O48:Q48"/>
    <mergeCell ref="R48:T48"/>
    <mergeCell ref="U48:V48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P51:AR51"/>
    <mergeCell ref="Z51:AB51"/>
    <mergeCell ref="AC51:AD51"/>
    <mergeCell ref="AE51:AG51"/>
    <mergeCell ref="AH51:AJ51"/>
    <mergeCell ref="AK51:AL51"/>
    <mergeCell ref="AM51:AO51"/>
    <mergeCell ref="A50:D50"/>
    <mergeCell ref="M50:N50"/>
    <mergeCell ref="O50:Q50"/>
    <mergeCell ref="R50:T50"/>
    <mergeCell ref="U50:V50"/>
    <mergeCell ref="W50:Y50"/>
    <mergeCell ref="Z50:AB50"/>
    <mergeCell ref="A52:D52"/>
    <mergeCell ref="M52:N52"/>
    <mergeCell ref="O52:Q52"/>
    <mergeCell ref="R52:T52"/>
    <mergeCell ref="U52:V52"/>
    <mergeCell ref="W52:Y52"/>
    <mergeCell ref="Z52:AB52"/>
    <mergeCell ref="AC52:AD52"/>
    <mergeCell ref="AE52:AG52"/>
    <mergeCell ref="A53:D53"/>
    <mergeCell ref="M53:N53"/>
    <mergeCell ref="O53:Q53"/>
    <mergeCell ref="R53:T53"/>
    <mergeCell ref="U53:V53"/>
    <mergeCell ref="W53:Y53"/>
    <mergeCell ref="AP53:AR53"/>
    <mergeCell ref="Z53:AB53"/>
    <mergeCell ref="AC53:AD53"/>
    <mergeCell ref="AE53:AG53"/>
    <mergeCell ref="AH53:AJ53"/>
    <mergeCell ref="AK53:AL53"/>
    <mergeCell ref="AM53:AO53"/>
    <mergeCell ref="AM55:AO55"/>
    <mergeCell ref="AC57:AD57"/>
    <mergeCell ref="AE57:AG57"/>
    <mergeCell ref="AH57:AJ57"/>
    <mergeCell ref="AK57:AL57"/>
    <mergeCell ref="AH52:AJ52"/>
    <mergeCell ref="AK52:AL52"/>
    <mergeCell ref="AM52:AO52"/>
    <mergeCell ref="AP52:AR52"/>
    <mergeCell ref="AC56:AD56"/>
    <mergeCell ref="AE56:AG56"/>
    <mergeCell ref="AH56:AJ56"/>
    <mergeCell ref="AK56:AL56"/>
    <mergeCell ref="AM56:AO56"/>
    <mergeCell ref="AP56:AR56"/>
    <mergeCell ref="AM54:AO54"/>
    <mergeCell ref="AP54:AR54"/>
    <mergeCell ref="AP55:AR55"/>
    <mergeCell ref="AC54:AD54"/>
    <mergeCell ref="AE54:AG54"/>
    <mergeCell ref="AC55:AD55"/>
    <mergeCell ref="AE55:AG55"/>
    <mergeCell ref="AH55:AJ55"/>
    <mergeCell ref="AK55:AL55"/>
    <mergeCell ref="AM58:AO58"/>
    <mergeCell ref="M57:N57"/>
    <mergeCell ref="O57:Q57"/>
    <mergeCell ref="R57:T57"/>
    <mergeCell ref="U57:V57"/>
    <mergeCell ref="W57:Y57"/>
    <mergeCell ref="AM57:AO57"/>
    <mergeCell ref="Z57:AB57"/>
    <mergeCell ref="M58:N58"/>
    <mergeCell ref="O58:Q58"/>
    <mergeCell ref="R58:T58"/>
    <mergeCell ref="U58:V58"/>
    <mergeCell ref="W58:Y58"/>
    <mergeCell ref="Z58:AB58"/>
    <mergeCell ref="AC58:AD58"/>
    <mergeCell ref="AE58:AG58"/>
    <mergeCell ref="AH58:AJ58"/>
    <mergeCell ref="E12:F12"/>
    <mergeCell ref="G12:H12"/>
    <mergeCell ref="I12:J12"/>
    <mergeCell ref="K12:L12"/>
    <mergeCell ref="A13:D14"/>
    <mergeCell ref="E13:F13"/>
    <mergeCell ref="G13:H13"/>
    <mergeCell ref="I13:J13"/>
    <mergeCell ref="K13:L13"/>
    <mergeCell ref="E14:L14"/>
    <mergeCell ref="A15:D16"/>
    <mergeCell ref="E15:L15"/>
    <mergeCell ref="M15:N15"/>
    <mergeCell ref="O15:P15"/>
    <mergeCell ref="Q15:R15"/>
    <mergeCell ref="S15:T15"/>
    <mergeCell ref="U15:V15"/>
    <mergeCell ref="W15:X15"/>
    <mergeCell ref="Y15:Z15"/>
    <mergeCell ref="E16:L16"/>
    <mergeCell ref="M16:N16"/>
    <mergeCell ref="O16:P16"/>
    <mergeCell ref="Q16:R16"/>
    <mergeCell ref="S16:T16"/>
    <mergeCell ref="U16:V16"/>
    <mergeCell ref="W16:X16"/>
    <mergeCell ref="Y16:Z16"/>
    <mergeCell ref="R19:T19"/>
    <mergeCell ref="U19:W19"/>
    <mergeCell ref="X19:Y19"/>
    <mergeCell ref="Z19:AB19"/>
    <mergeCell ref="AI15:AJ15"/>
    <mergeCell ref="AK15:AL15"/>
    <mergeCell ref="AM15:AN15"/>
    <mergeCell ref="AO15:AP15"/>
    <mergeCell ref="AQ15:AR15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AE15:AF15"/>
    <mergeCell ref="AG15:AH15"/>
    <mergeCell ref="AP18:AR18"/>
    <mergeCell ref="Z18:AB18"/>
    <mergeCell ref="AC18:AE18"/>
    <mergeCell ref="AF18:AG18"/>
    <mergeCell ref="AH18:AJ18"/>
    <mergeCell ref="AF21:AG21"/>
    <mergeCell ref="A19:D21"/>
    <mergeCell ref="E19:H21"/>
    <mergeCell ref="AC19:AE19"/>
    <mergeCell ref="AH19:AJ19"/>
    <mergeCell ref="AK19:AM19"/>
    <mergeCell ref="AN19:AO19"/>
    <mergeCell ref="AP19:AR19"/>
    <mergeCell ref="I20:L20"/>
    <mergeCell ref="M20:O20"/>
    <mergeCell ref="P20:Q20"/>
    <mergeCell ref="R20:T20"/>
    <mergeCell ref="U20:W20"/>
    <mergeCell ref="X20:Y20"/>
    <mergeCell ref="Z20:AB20"/>
    <mergeCell ref="AC20:AE20"/>
    <mergeCell ref="AF20:AG20"/>
    <mergeCell ref="AH20:AJ20"/>
    <mergeCell ref="AK20:AM20"/>
    <mergeCell ref="AN20:AO20"/>
    <mergeCell ref="AP20:AR20"/>
    <mergeCell ref="I19:L19"/>
    <mergeCell ref="M19:O19"/>
    <mergeCell ref="P19:Q19"/>
    <mergeCell ref="AM43:AO43"/>
    <mergeCell ref="AP43:AR43"/>
    <mergeCell ref="AH21:AJ21"/>
    <mergeCell ref="AK21:AM21"/>
    <mergeCell ref="AN21:AO21"/>
    <mergeCell ref="AP21:AR21"/>
    <mergeCell ref="A22:AR22"/>
    <mergeCell ref="A23:B23"/>
    <mergeCell ref="C23:D23"/>
    <mergeCell ref="E23:L23"/>
    <mergeCell ref="M23:T23"/>
    <mergeCell ref="U23:AB23"/>
    <mergeCell ref="AC23:AJ23"/>
    <mergeCell ref="AK23:AR23"/>
    <mergeCell ref="I21:L21"/>
    <mergeCell ref="M21:O21"/>
    <mergeCell ref="P21:Q21"/>
    <mergeCell ref="R21:T21"/>
    <mergeCell ref="U21:W21"/>
    <mergeCell ref="X21:Y21"/>
    <mergeCell ref="Z21:AB21"/>
    <mergeCell ref="AC21:AE21"/>
    <mergeCell ref="A26:AR26"/>
    <mergeCell ref="A27:D28"/>
    <mergeCell ref="E27:F27"/>
    <mergeCell ref="G27:H27"/>
    <mergeCell ref="I27:J27"/>
    <mergeCell ref="K27:L27"/>
    <mergeCell ref="M27:N28"/>
    <mergeCell ref="O27:Q28"/>
    <mergeCell ref="R27:T28"/>
    <mergeCell ref="U27:V28"/>
    <mergeCell ref="W27:Y28"/>
    <mergeCell ref="Z27:AB28"/>
    <mergeCell ref="AC27:AD28"/>
    <mergeCell ref="AE27:AG28"/>
    <mergeCell ref="AH27:AJ28"/>
    <mergeCell ref="AK27:AL28"/>
    <mergeCell ref="AM27:AO28"/>
    <mergeCell ref="AP27:AR28"/>
    <mergeCell ref="A54:D54"/>
    <mergeCell ref="A55:D55"/>
    <mergeCell ref="M54:N54"/>
    <mergeCell ref="O54:Q54"/>
    <mergeCell ref="R54:T54"/>
    <mergeCell ref="U54:V54"/>
    <mergeCell ref="W54:Y54"/>
    <mergeCell ref="Z54:AB54"/>
    <mergeCell ref="O43:Q43"/>
    <mergeCell ref="R43:T43"/>
    <mergeCell ref="U43:V43"/>
    <mergeCell ref="W43:Y43"/>
    <mergeCell ref="Z43:AB43"/>
    <mergeCell ref="AH43:AJ43"/>
    <mergeCell ref="AK43:AL43"/>
    <mergeCell ref="AH54:AJ54"/>
    <mergeCell ref="AK54:AL54"/>
    <mergeCell ref="A56:D56"/>
    <mergeCell ref="M56:N56"/>
    <mergeCell ref="O56:Q56"/>
    <mergeCell ref="R56:T56"/>
    <mergeCell ref="U56:V56"/>
    <mergeCell ref="W56:Y56"/>
    <mergeCell ref="Z56:AB56"/>
    <mergeCell ref="M55:N55"/>
    <mergeCell ref="O55:Q55"/>
    <mergeCell ref="R55:T55"/>
    <mergeCell ref="U55:V55"/>
    <mergeCell ref="W55:Y55"/>
    <mergeCell ref="Z55:AB55"/>
    <mergeCell ref="AP57:AR57"/>
    <mergeCell ref="AH59:AJ59"/>
    <mergeCell ref="AK59:AL59"/>
    <mergeCell ref="AM59:AO59"/>
    <mergeCell ref="AP59:AR59"/>
    <mergeCell ref="A60:AR60"/>
    <mergeCell ref="A61:L61"/>
    <mergeCell ref="M61:T61"/>
    <mergeCell ref="U61:AB61"/>
    <mergeCell ref="AC61:AJ61"/>
    <mergeCell ref="AK61:AR61"/>
    <mergeCell ref="A59:L59"/>
    <mergeCell ref="M59:N59"/>
    <mergeCell ref="O59:Q59"/>
    <mergeCell ref="R59:T59"/>
    <mergeCell ref="U59:V59"/>
    <mergeCell ref="W59:Y59"/>
    <mergeCell ref="Z59:AB59"/>
    <mergeCell ref="AC59:AD59"/>
    <mergeCell ref="AE59:AG59"/>
    <mergeCell ref="A58:L58"/>
    <mergeCell ref="A57:D57"/>
    <mergeCell ref="AP58:AR58"/>
    <mergeCell ref="AK58:AL58"/>
    <mergeCell ref="AI6:AJ6"/>
    <mergeCell ref="AI7:AJ7"/>
    <mergeCell ref="AQ6:AR6"/>
    <mergeCell ref="AQ7:AR7"/>
    <mergeCell ref="W6:X6"/>
    <mergeCell ref="W7:X7"/>
    <mergeCell ref="AE6:AF6"/>
    <mergeCell ref="AE7:AF7"/>
    <mergeCell ref="AM6:AN6"/>
    <mergeCell ref="AM7:AN7"/>
    <mergeCell ref="AK6:AL6"/>
    <mergeCell ref="AK7:AL7"/>
  </mergeCells>
  <pageMargins left="0.23622047244094491" right="0.23622047244094491" top="0.19685039370078741" bottom="0.19685039370078741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1"/>
  <sheetViews>
    <sheetView topLeftCell="A4" zoomScaleNormal="100" workbookViewId="0">
      <selection activeCell="M10" sqref="M10:N10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4.85546875" style="2" customWidth="1"/>
    <col min="15" max="21" width="3.28515625" style="2" customWidth="1"/>
    <col min="22" max="22" width="4.7109375" style="2" customWidth="1"/>
    <col min="23" max="29" width="3.28515625" style="2" customWidth="1"/>
    <col min="30" max="30" width="4.5703125" style="2" customWidth="1"/>
    <col min="31" max="37" width="3.28515625" style="2" customWidth="1"/>
    <col min="38" max="38" width="4.85546875" style="2" customWidth="1"/>
    <col min="39" max="44" width="3.28515625" style="2" customWidth="1"/>
    <col min="45" max="16384" width="9.140625" style="2"/>
  </cols>
  <sheetData>
    <row r="1" spans="1:44" ht="21.7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</row>
    <row r="2" spans="1:44" ht="19.5" customHeight="1" thickBot="1" x14ac:dyDescent="0.25">
      <c r="A2" s="81" t="s">
        <v>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2"/>
    </row>
    <row r="3" spans="1:44" ht="24.95" customHeight="1" thickBo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  <c r="M3" s="86">
        <v>0.375</v>
      </c>
      <c r="N3" s="87"/>
      <c r="O3" s="87"/>
      <c r="P3" s="87"/>
      <c r="Q3" s="87"/>
      <c r="R3" s="87"/>
      <c r="S3" s="87"/>
      <c r="T3" s="87"/>
      <c r="U3" s="86">
        <v>0.41666666666666702</v>
      </c>
      <c r="V3" s="87"/>
      <c r="W3" s="87"/>
      <c r="X3" s="87"/>
      <c r="Y3" s="87"/>
      <c r="Z3" s="87"/>
      <c r="AA3" s="87"/>
      <c r="AB3" s="87"/>
      <c r="AC3" s="90">
        <v>0.45833333333333298</v>
      </c>
      <c r="AD3" s="91"/>
      <c r="AE3" s="91"/>
      <c r="AF3" s="91"/>
      <c r="AG3" s="91"/>
      <c r="AH3" s="91"/>
      <c r="AI3" s="91"/>
      <c r="AJ3" s="91"/>
      <c r="AK3" s="86">
        <v>0.5</v>
      </c>
      <c r="AL3" s="87"/>
      <c r="AM3" s="87"/>
      <c r="AN3" s="87"/>
      <c r="AO3" s="87"/>
      <c r="AP3" s="87"/>
      <c r="AQ3" s="87"/>
      <c r="AR3" s="87"/>
    </row>
    <row r="4" spans="1:44" ht="27.75" customHeight="1" thickBot="1" x14ac:dyDescent="0.2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</row>
    <row r="5" spans="1:44" ht="15.75" customHeight="1" thickBot="1" x14ac:dyDescent="0.3">
      <c r="A5" s="459" t="s">
        <v>74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1"/>
      <c r="M5" s="305" t="s">
        <v>10</v>
      </c>
      <c r="N5" s="310"/>
      <c r="O5" s="304" t="s">
        <v>11</v>
      </c>
      <c r="P5" s="310"/>
      <c r="Q5" s="304" t="s">
        <v>12</v>
      </c>
      <c r="R5" s="310"/>
      <c r="S5" s="304" t="s">
        <v>13</v>
      </c>
      <c r="T5" s="306"/>
      <c r="U5" s="309" t="s">
        <v>10</v>
      </c>
      <c r="V5" s="310"/>
      <c r="W5" s="304" t="s">
        <v>11</v>
      </c>
      <c r="X5" s="310"/>
      <c r="Y5" s="304" t="s">
        <v>12</v>
      </c>
      <c r="Z5" s="310"/>
      <c r="AA5" s="304" t="s">
        <v>13</v>
      </c>
      <c r="AB5" s="306"/>
      <c r="AC5" s="309" t="s">
        <v>10</v>
      </c>
      <c r="AD5" s="310"/>
      <c r="AE5" s="304" t="s">
        <v>11</v>
      </c>
      <c r="AF5" s="310"/>
      <c r="AG5" s="304" t="s">
        <v>12</v>
      </c>
      <c r="AH5" s="310"/>
      <c r="AI5" s="304" t="s">
        <v>13</v>
      </c>
      <c r="AJ5" s="306"/>
      <c r="AK5" s="309" t="s">
        <v>10</v>
      </c>
      <c r="AL5" s="310"/>
      <c r="AM5" s="304" t="s">
        <v>11</v>
      </c>
      <c r="AN5" s="310"/>
      <c r="AO5" s="304" t="s">
        <v>12</v>
      </c>
      <c r="AP5" s="310"/>
      <c r="AQ5" s="304" t="s">
        <v>13</v>
      </c>
      <c r="AR5" s="306"/>
    </row>
    <row r="6" spans="1:44" ht="15.75" thickBot="1" x14ac:dyDescent="0.25">
      <c r="A6" s="19"/>
      <c r="B6" s="20"/>
      <c r="C6" s="16"/>
      <c r="D6" s="21"/>
      <c r="E6" s="16"/>
      <c r="F6" s="21"/>
      <c r="G6" s="20"/>
      <c r="H6" s="462" t="s">
        <v>66</v>
      </c>
      <c r="I6" s="463"/>
      <c r="J6" s="463"/>
      <c r="K6" s="463"/>
      <c r="L6" s="464"/>
      <c r="M6" s="64">
        <f>M10+M30</f>
        <v>1107.5607526881718</v>
      </c>
      <c r="N6" s="65"/>
      <c r="O6" s="281">
        <f>M6*9.3/1000</f>
        <v>10.300314999999999</v>
      </c>
      <c r="P6" s="65"/>
      <c r="Q6" s="55"/>
      <c r="R6" s="56"/>
      <c r="S6" s="281">
        <v>0.85</v>
      </c>
      <c r="T6" s="282"/>
      <c r="U6" s="64">
        <f>U10+U30</f>
        <v>1084.9958064516127</v>
      </c>
      <c r="V6" s="65"/>
      <c r="W6" s="281">
        <f>U6*9.3/1000</f>
        <v>10.090460999999999</v>
      </c>
      <c r="X6" s="65"/>
      <c r="Y6" s="55"/>
      <c r="Z6" s="56"/>
      <c r="AA6" s="281">
        <v>0.85</v>
      </c>
      <c r="AB6" s="282"/>
      <c r="AC6" s="64">
        <f>AC10+AC30</f>
        <v>1034.1313978494622</v>
      </c>
      <c r="AD6" s="65"/>
      <c r="AE6" s="281">
        <f>AC6*9.3/1000</f>
        <v>9.6174220000000012</v>
      </c>
      <c r="AF6" s="65"/>
      <c r="AG6" s="55"/>
      <c r="AH6" s="56"/>
      <c r="AI6" s="281">
        <v>0.85</v>
      </c>
      <c r="AJ6" s="282"/>
      <c r="AK6" s="64">
        <f>AK10+AK30</f>
        <v>1055.1645161290323</v>
      </c>
      <c r="AL6" s="65"/>
      <c r="AM6" s="281">
        <f>AK6*9.3/1000</f>
        <v>9.8130300000000013</v>
      </c>
      <c r="AN6" s="65"/>
      <c r="AO6" s="23"/>
      <c r="AP6" s="51"/>
      <c r="AQ6" s="62">
        <v>0.85</v>
      </c>
      <c r="AR6" s="63"/>
    </row>
    <row r="7" spans="1:44" ht="15.75" thickBot="1" x14ac:dyDescent="0.3">
      <c r="A7" s="22"/>
      <c r="B7" s="7"/>
      <c r="C7" s="12"/>
      <c r="D7" s="22"/>
      <c r="E7" s="12"/>
      <c r="F7" s="22"/>
      <c r="G7" s="7"/>
      <c r="H7" s="323" t="s">
        <v>67</v>
      </c>
      <c r="I7" s="324"/>
      <c r="J7" s="324"/>
      <c r="K7" s="324"/>
      <c r="L7" s="325"/>
      <c r="M7" s="68">
        <f>M13+M46</f>
        <v>1269.8506451612902</v>
      </c>
      <c r="N7" s="69"/>
      <c r="O7" s="281">
        <f>M7*9.3/1000</f>
        <v>11.809611</v>
      </c>
      <c r="P7" s="65"/>
      <c r="Q7" s="55"/>
      <c r="R7" s="56"/>
      <c r="S7" s="281">
        <v>0.85</v>
      </c>
      <c r="T7" s="282"/>
      <c r="U7" s="68">
        <f>U13+U46</f>
        <v>1244.5443010752688</v>
      </c>
      <c r="V7" s="69"/>
      <c r="W7" s="281">
        <f>U7*9.3/1000</f>
        <v>11.574262000000001</v>
      </c>
      <c r="X7" s="65"/>
      <c r="Y7" s="55"/>
      <c r="Z7" s="56"/>
      <c r="AA7" s="281">
        <v>0.85</v>
      </c>
      <c r="AB7" s="282"/>
      <c r="AC7" s="68">
        <f>AC13+AC46</f>
        <v>1195.7583870967742</v>
      </c>
      <c r="AD7" s="69"/>
      <c r="AE7" s="281">
        <f>AC7*9.3/1000</f>
        <v>11.120552999999999</v>
      </c>
      <c r="AF7" s="65"/>
      <c r="AG7" s="55"/>
      <c r="AH7" s="56"/>
      <c r="AI7" s="281">
        <v>0.85</v>
      </c>
      <c r="AJ7" s="282"/>
      <c r="AK7" s="68">
        <f>AK13+AK46</f>
        <v>1109.0751612903225</v>
      </c>
      <c r="AL7" s="69"/>
      <c r="AM7" s="281">
        <f>AK7*9.3/1000</f>
        <v>10.314399</v>
      </c>
      <c r="AN7" s="65"/>
      <c r="AO7" s="23"/>
      <c r="AP7" s="51"/>
      <c r="AQ7" s="62">
        <v>0.85</v>
      </c>
      <c r="AR7" s="63"/>
    </row>
    <row r="8" spans="1:44" ht="13.5" thickBot="1" x14ac:dyDescent="0.25">
      <c r="A8" s="17" t="s">
        <v>2</v>
      </c>
      <c r="B8" s="18" t="s">
        <v>3</v>
      </c>
      <c r="C8" s="18" t="s">
        <v>4</v>
      </c>
      <c r="D8" s="15" t="s">
        <v>5</v>
      </c>
      <c r="E8" s="309" t="s">
        <v>6</v>
      </c>
      <c r="F8" s="310"/>
      <c r="G8" s="304" t="s">
        <v>7</v>
      </c>
      <c r="H8" s="310"/>
      <c r="I8" s="304" t="s">
        <v>8</v>
      </c>
      <c r="J8" s="310"/>
      <c r="K8" s="304" t="s">
        <v>9</v>
      </c>
      <c r="L8" s="306"/>
      <c r="M8" s="10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5"/>
    </row>
    <row r="9" spans="1:44" ht="13.5" thickBot="1" x14ac:dyDescent="0.25">
      <c r="A9" s="13" t="s">
        <v>14</v>
      </c>
      <c r="B9" s="11">
        <v>25</v>
      </c>
      <c r="C9" s="9">
        <v>3.0999999493360519E-2</v>
      </c>
      <c r="D9" s="3">
        <v>0.15000000596046448</v>
      </c>
      <c r="E9" s="381">
        <v>110</v>
      </c>
      <c r="F9" s="382"/>
      <c r="G9" s="383" t="s">
        <v>15</v>
      </c>
      <c r="H9" s="383"/>
      <c r="I9" s="384">
        <v>0.12200000137090683</v>
      </c>
      <c r="J9" s="384"/>
      <c r="K9" s="384">
        <v>10.800000190734863</v>
      </c>
      <c r="L9" s="385"/>
      <c r="M9" s="469"/>
      <c r="N9" s="468"/>
      <c r="O9" s="445"/>
      <c r="P9" s="445"/>
      <c r="Q9" s="445"/>
      <c r="R9" s="445"/>
      <c r="S9" s="465"/>
      <c r="T9" s="466"/>
      <c r="U9" s="467"/>
      <c r="V9" s="468"/>
      <c r="W9" s="445"/>
      <c r="X9" s="445"/>
      <c r="Y9" s="445"/>
      <c r="Z9" s="445"/>
      <c r="AA9" s="465"/>
      <c r="AB9" s="466"/>
      <c r="AC9" s="467"/>
      <c r="AD9" s="468"/>
      <c r="AE9" s="445"/>
      <c r="AF9" s="445"/>
      <c r="AG9" s="445"/>
      <c r="AH9" s="445"/>
      <c r="AI9" s="465"/>
      <c r="AJ9" s="466"/>
      <c r="AK9" s="467"/>
      <c r="AL9" s="468"/>
      <c r="AM9" s="445"/>
      <c r="AN9" s="445"/>
      <c r="AO9" s="445"/>
      <c r="AP9" s="445"/>
      <c r="AQ9" s="465"/>
      <c r="AR9" s="470"/>
    </row>
    <row r="10" spans="1:44" ht="15.75" thickBot="1" x14ac:dyDescent="0.25">
      <c r="A10" s="386"/>
      <c r="B10" s="387"/>
      <c r="C10" s="387"/>
      <c r="D10" s="388"/>
      <c r="E10" s="391">
        <v>6</v>
      </c>
      <c r="F10" s="392"/>
      <c r="G10" s="393" t="s">
        <v>16</v>
      </c>
      <c r="H10" s="393"/>
      <c r="I10" s="394">
        <f>I9</f>
        <v>0.12200000137090683</v>
      </c>
      <c r="J10" s="394"/>
      <c r="K10" s="394">
        <f>K9</f>
        <v>10.800000190734863</v>
      </c>
      <c r="L10" s="395"/>
      <c r="M10" s="132">
        <f>ABS(O10/9.3*1000)</f>
        <v>743.01075268817192</v>
      </c>
      <c r="N10" s="116"/>
      <c r="O10" s="116">
        <v>-6.91</v>
      </c>
      <c r="P10" s="116"/>
      <c r="Q10" s="116"/>
      <c r="R10" s="116"/>
      <c r="S10" s="281">
        <v>0.85</v>
      </c>
      <c r="T10" s="282"/>
      <c r="U10" s="115">
        <f>ABS(W10/9.3*1000)</f>
        <v>703.22580645161281</v>
      </c>
      <c r="V10" s="116"/>
      <c r="W10" s="116">
        <v>-6.54</v>
      </c>
      <c r="X10" s="116"/>
      <c r="Y10" s="116"/>
      <c r="Z10" s="116"/>
      <c r="AA10" s="281">
        <v>0.85</v>
      </c>
      <c r="AB10" s="282"/>
      <c r="AC10" s="115">
        <f>ABS(AE10/9.3*1000)</f>
        <v>665.59139784946228</v>
      </c>
      <c r="AD10" s="116"/>
      <c r="AE10" s="116">
        <v>-6.19</v>
      </c>
      <c r="AF10" s="116"/>
      <c r="AG10" s="116"/>
      <c r="AH10" s="116"/>
      <c r="AI10" s="281">
        <v>0.85</v>
      </c>
      <c r="AJ10" s="282"/>
      <c r="AK10" s="115">
        <f>ABS(AM10/9.3*1000)</f>
        <v>658.06451612903231</v>
      </c>
      <c r="AL10" s="116"/>
      <c r="AM10" s="116">
        <v>-6.12</v>
      </c>
      <c r="AN10" s="116"/>
      <c r="AO10" s="116"/>
      <c r="AP10" s="116"/>
      <c r="AQ10" s="62">
        <v>0.85</v>
      </c>
      <c r="AR10" s="63"/>
    </row>
    <row r="11" spans="1:44" ht="13.5" thickBot="1" x14ac:dyDescent="0.25">
      <c r="A11" s="389"/>
      <c r="B11" s="390"/>
      <c r="C11" s="390"/>
      <c r="D11" s="390"/>
      <c r="E11" s="396" t="s">
        <v>17</v>
      </c>
      <c r="F11" s="397"/>
      <c r="G11" s="397"/>
      <c r="H11" s="397"/>
      <c r="I11" s="397"/>
      <c r="J11" s="397"/>
      <c r="K11" s="397"/>
      <c r="L11" s="398"/>
      <c r="M11" s="109">
        <v>11</v>
      </c>
      <c r="N11" s="109"/>
      <c r="O11" s="109"/>
      <c r="P11" s="111"/>
      <c r="Q11" s="111"/>
      <c r="R11" s="112"/>
      <c r="S11" s="112"/>
      <c r="T11" s="113"/>
      <c r="U11" s="109">
        <v>11</v>
      </c>
      <c r="V11" s="109"/>
      <c r="W11" s="109"/>
      <c r="X11" s="111"/>
      <c r="Y11" s="111"/>
      <c r="Z11" s="112"/>
      <c r="AA11" s="112"/>
      <c r="AB11" s="113"/>
      <c r="AC11" s="109">
        <v>11</v>
      </c>
      <c r="AD11" s="109"/>
      <c r="AE11" s="109"/>
      <c r="AF11" s="111"/>
      <c r="AG11" s="111"/>
      <c r="AH11" s="112"/>
      <c r="AI11" s="112"/>
      <c r="AJ11" s="113"/>
      <c r="AK11" s="109">
        <v>11</v>
      </c>
      <c r="AL11" s="109"/>
      <c r="AM11" s="109"/>
      <c r="AN11" s="111"/>
      <c r="AO11" s="111"/>
      <c r="AP11" s="112"/>
      <c r="AQ11" s="112"/>
      <c r="AR11" s="134"/>
    </row>
    <row r="12" spans="1:44" ht="13.5" thickBot="1" x14ac:dyDescent="0.25">
      <c r="A12" s="13" t="s">
        <v>18</v>
      </c>
      <c r="B12" s="11">
        <v>25</v>
      </c>
      <c r="C12" s="9">
        <v>3.0000000260770321E-3</v>
      </c>
      <c r="D12" s="3">
        <v>0.15000000596046448</v>
      </c>
      <c r="E12" s="381">
        <v>110</v>
      </c>
      <c r="F12" s="382"/>
      <c r="G12" s="383" t="s">
        <v>15</v>
      </c>
      <c r="H12" s="383"/>
      <c r="I12" s="384">
        <v>0.12200000137090683</v>
      </c>
      <c r="J12" s="384"/>
      <c r="K12" s="384">
        <v>10.689999580383301</v>
      </c>
      <c r="L12" s="385"/>
      <c r="M12" s="133"/>
      <c r="N12" s="125"/>
      <c r="O12" s="126"/>
      <c r="P12" s="126"/>
      <c r="Q12" s="126"/>
      <c r="R12" s="126"/>
      <c r="S12" s="135"/>
      <c r="T12" s="137"/>
      <c r="U12" s="124"/>
      <c r="V12" s="125"/>
      <c r="W12" s="126"/>
      <c r="X12" s="126"/>
      <c r="Y12" s="126"/>
      <c r="Z12" s="126"/>
      <c r="AA12" s="135"/>
      <c r="AB12" s="137"/>
      <c r="AC12" s="124"/>
      <c r="AD12" s="125"/>
      <c r="AE12" s="126"/>
      <c r="AF12" s="126"/>
      <c r="AG12" s="126"/>
      <c r="AH12" s="126"/>
      <c r="AI12" s="135"/>
      <c r="AJ12" s="137"/>
      <c r="AK12" s="124"/>
      <c r="AL12" s="125"/>
      <c r="AM12" s="126"/>
      <c r="AN12" s="126"/>
      <c r="AO12" s="126"/>
      <c r="AP12" s="126"/>
      <c r="AQ12" s="135"/>
      <c r="AR12" s="136"/>
    </row>
    <row r="13" spans="1:44" ht="15.75" thickBot="1" x14ac:dyDescent="0.25">
      <c r="A13" s="386"/>
      <c r="B13" s="387"/>
      <c r="C13" s="387"/>
      <c r="D13" s="388"/>
      <c r="E13" s="391">
        <v>6</v>
      </c>
      <c r="F13" s="392"/>
      <c r="G13" s="393" t="s">
        <v>19</v>
      </c>
      <c r="H13" s="393"/>
      <c r="I13" s="394">
        <f>I12</f>
        <v>0.12200000137090683</v>
      </c>
      <c r="J13" s="394"/>
      <c r="K13" s="394">
        <f>K12</f>
        <v>10.689999580383301</v>
      </c>
      <c r="L13" s="395"/>
      <c r="M13" s="132">
        <f>ABS(O13/9.3*1000)</f>
        <v>722.58064516129025</v>
      </c>
      <c r="N13" s="116"/>
      <c r="O13" s="116">
        <v>-6.72</v>
      </c>
      <c r="P13" s="116"/>
      <c r="Q13" s="116"/>
      <c r="R13" s="116"/>
      <c r="S13" s="281">
        <v>0.85</v>
      </c>
      <c r="T13" s="282"/>
      <c r="U13" s="115">
        <f>ABS(W13/9.3*1000)</f>
        <v>717.20430107526875</v>
      </c>
      <c r="V13" s="116"/>
      <c r="W13" s="116">
        <v>-6.67</v>
      </c>
      <c r="X13" s="116"/>
      <c r="Y13" s="116"/>
      <c r="Z13" s="116"/>
      <c r="AA13" s="281">
        <v>0.85</v>
      </c>
      <c r="AB13" s="282"/>
      <c r="AC13" s="115">
        <f>ABS(AE13/9.3*1000)</f>
        <v>693.54838709677415</v>
      </c>
      <c r="AD13" s="116"/>
      <c r="AE13" s="116">
        <v>-6.45</v>
      </c>
      <c r="AF13" s="116"/>
      <c r="AG13" s="116"/>
      <c r="AH13" s="116"/>
      <c r="AI13" s="281">
        <v>0.85</v>
      </c>
      <c r="AJ13" s="282"/>
      <c r="AK13" s="115">
        <f>ABS(AM13/9.3*1000)</f>
        <v>680.64516129032245</v>
      </c>
      <c r="AL13" s="116"/>
      <c r="AM13" s="116">
        <v>-6.33</v>
      </c>
      <c r="AN13" s="116"/>
      <c r="AO13" s="116"/>
      <c r="AP13" s="116"/>
      <c r="AQ13" s="62">
        <v>0.85</v>
      </c>
      <c r="AR13" s="63"/>
    </row>
    <row r="14" spans="1:44" ht="13.5" thickBot="1" x14ac:dyDescent="0.25">
      <c r="A14" s="389"/>
      <c r="B14" s="390"/>
      <c r="C14" s="390"/>
      <c r="D14" s="390"/>
      <c r="E14" s="396" t="s">
        <v>17</v>
      </c>
      <c r="F14" s="397"/>
      <c r="G14" s="397"/>
      <c r="H14" s="397"/>
      <c r="I14" s="397"/>
      <c r="J14" s="397"/>
      <c r="K14" s="397"/>
      <c r="L14" s="398"/>
      <c r="M14" s="397">
        <v>11</v>
      </c>
      <c r="N14" s="397"/>
      <c r="O14" s="397"/>
      <c r="P14" s="425"/>
      <c r="Q14" s="425"/>
      <c r="R14" s="436"/>
      <c r="S14" s="436"/>
      <c r="T14" s="437"/>
      <c r="U14" s="397">
        <v>11</v>
      </c>
      <c r="V14" s="397"/>
      <c r="W14" s="397"/>
      <c r="X14" s="425"/>
      <c r="Y14" s="425"/>
      <c r="Z14" s="436"/>
      <c r="AA14" s="436"/>
      <c r="AB14" s="437"/>
      <c r="AC14" s="397">
        <v>11</v>
      </c>
      <c r="AD14" s="397"/>
      <c r="AE14" s="397"/>
      <c r="AF14" s="425"/>
      <c r="AG14" s="425"/>
      <c r="AH14" s="436"/>
      <c r="AI14" s="436"/>
      <c r="AJ14" s="437"/>
      <c r="AK14" s="397">
        <v>11</v>
      </c>
      <c r="AL14" s="397"/>
      <c r="AM14" s="397"/>
      <c r="AN14" s="425"/>
      <c r="AO14" s="425"/>
      <c r="AP14" s="436"/>
      <c r="AQ14" s="436"/>
      <c r="AR14" s="438"/>
    </row>
    <row r="15" spans="1:44" x14ac:dyDescent="0.2">
      <c r="A15" s="307" t="s">
        <v>20</v>
      </c>
      <c r="B15" s="302"/>
      <c r="C15" s="302"/>
      <c r="D15" s="302"/>
      <c r="E15" s="373" t="s">
        <v>21</v>
      </c>
      <c r="F15" s="374"/>
      <c r="G15" s="374"/>
      <c r="H15" s="374"/>
      <c r="I15" s="374"/>
      <c r="J15" s="374"/>
      <c r="K15" s="374"/>
      <c r="L15" s="375"/>
      <c r="M15" s="376">
        <f>SUM(M9,M12)</f>
        <v>0</v>
      </c>
      <c r="N15" s="357"/>
      <c r="O15" s="360">
        <f>SUM(O9,O12)</f>
        <v>0</v>
      </c>
      <c r="P15" s="357"/>
      <c r="Q15" s="360">
        <f>SUM(Q9,Q12)</f>
        <v>0</v>
      </c>
      <c r="R15" s="357"/>
      <c r="S15" s="357"/>
      <c r="T15" s="358"/>
      <c r="U15" s="359">
        <f>SUM(U9,U12)</f>
        <v>0</v>
      </c>
      <c r="V15" s="357"/>
      <c r="W15" s="360">
        <f>SUM(W9,W12)</f>
        <v>0</v>
      </c>
      <c r="X15" s="357"/>
      <c r="Y15" s="360">
        <f>SUM(Y9,Y12)</f>
        <v>0</v>
      </c>
      <c r="Z15" s="357"/>
      <c r="AA15" s="357"/>
      <c r="AB15" s="358"/>
      <c r="AC15" s="359">
        <f>SUM(AC9,AC12)</f>
        <v>0</v>
      </c>
      <c r="AD15" s="357"/>
      <c r="AE15" s="360">
        <f>SUM(AE9,AE12)</f>
        <v>0</v>
      </c>
      <c r="AF15" s="357"/>
      <c r="AG15" s="360">
        <f>SUM(AG9,AG12)</f>
        <v>0</v>
      </c>
      <c r="AH15" s="357"/>
      <c r="AI15" s="357"/>
      <c r="AJ15" s="358"/>
      <c r="AK15" s="359">
        <f>SUM(AK9,AK12)</f>
        <v>0</v>
      </c>
      <c r="AL15" s="357"/>
      <c r="AM15" s="360">
        <f>SUM(AM9,AM12)</f>
        <v>0</v>
      </c>
      <c r="AN15" s="357"/>
      <c r="AO15" s="360">
        <f>SUM(AO9,AO12)</f>
        <v>0</v>
      </c>
      <c r="AP15" s="357"/>
      <c r="AQ15" s="357"/>
      <c r="AR15" s="361"/>
    </row>
    <row r="16" spans="1:44" ht="12.75" customHeight="1" thickBot="1" x14ac:dyDescent="0.25">
      <c r="A16" s="309"/>
      <c r="B16" s="305"/>
      <c r="C16" s="305"/>
      <c r="D16" s="305"/>
      <c r="E16" s="377" t="s">
        <v>22</v>
      </c>
      <c r="F16" s="378"/>
      <c r="G16" s="378"/>
      <c r="H16" s="378"/>
      <c r="I16" s="378"/>
      <c r="J16" s="378"/>
      <c r="K16" s="378"/>
      <c r="L16" s="379"/>
      <c r="M16" s="380">
        <f>SUM(M10,M13)</f>
        <v>1465.5913978494623</v>
      </c>
      <c r="N16" s="363"/>
      <c r="O16" s="364">
        <f>SUM(O10,O13)</f>
        <v>-13.629999999999999</v>
      </c>
      <c r="P16" s="363"/>
      <c r="Q16" s="364">
        <f>SUM(Q10,Q13)</f>
        <v>0</v>
      </c>
      <c r="R16" s="363"/>
      <c r="S16" s="363"/>
      <c r="T16" s="365"/>
      <c r="U16" s="362">
        <f>SUM(U10,U13)</f>
        <v>1420.4301075268816</v>
      </c>
      <c r="V16" s="363"/>
      <c r="W16" s="364">
        <f>SUM(W10,W13)</f>
        <v>-13.21</v>
      </c>
      <c r="X16" s="363"/>
      <c r="Y16" s="364">
        <f>SUM(Y10,Y13)</f>
        <v>0</v>
      </c>
      <c r="Z16" s="363"/>
      <c r="AA16" s="363"/>
      <c r="AB16" s="365"/>
      <c r="AC16" s="362">
        <f>SUM(AC10,AC13)</f>
        <v>1359.1397849462364</v>
      </c>
      <c r="AD16" s="363"/>
      <c r="AE16" s="364">
        <f>SUM(AE10,AE13)</f>
        <v>-12.64</v>
      </c>
      <c r="AF16" s="363"/>
      <c r="AG16" s="364">
        <f>SUM(AG10,AG13)</f>
        <v>0</v>
      </c>
      <c r="AH16" s="363"/>
      <c r="AI16" s="363"/>
      <c r="AJ16" s="365"/>
      <c r="AK16" s="362">
        <f>SUM(AK10,AK13)</f>
        <v>1338.7096774193546</v>
      </c>
      <c r="AL16" s="363"/>
      <c r="AM16" s="364">
        <f>SUM(AM10,AM13)</f>
        <v>-12.45</v>
      </c>
      <c r="AN16" s="363"/>
      <c r="AO16" s="364">
        <f>SUM(AO10,AO13)</f>
        <v>0</v>
      </c>
      <c r="AP16" s="363"/>
      <c r="AQ16" s="363"/>
      <c r="AR16" s="366"/>
    </row>
    <row r="17" spans="1:44" x14ac:dyDescent="0.2">
      <c r="A17" s="307" t="s">
        <v>23</v>
      </c>
      <c r="B17" s="302"/>
      <c r="C17" s="302"/>
      <c r="D17" s="302"/>
      <c r="E17" s="302" t="s">
        <v>24</v>
      </c>
      <c r="F17" s="302"/>
      <c r="G17" s="302"/>
      <c r="H17" s="302"/>
      <c r="I17" s="354" t="s">
        <v>14</v>
      </c>
      <c r="J17" s="355"/>
      <c r="K17" s="355"/>
      <c r="L17" s="356"/>
      <c r="M17" s="427">
        <f>I9*(POWER(O10,2)+POWER(Q10,2))/POWER(B9,2)</f>
        <v>9.3204292247331139E-3</v>
      </c>
      <c r="N17" s="427"/>
      <c r="O17" s="427"/>
      <c r="P17" s="428" t="s">
        <v>25</v>
      </c>
      <c r="Q17" s="428"/>
      <c r="R17" s="429">
        <f>K9*(POWER(O10,2)+POWER(Q10,2))/(100*B9)</f>
        <v>0.20627179564289094</v>
      </c>
      <c r="S17" s="429"/>
      <c r="T17" s="430"/>
      <c r="U17" s="431">
        <f>I9*(POWER(W10,2)+POWER(Y10,2))/POWER(B9,2)</f>
        <v>8.3490164138174047E-3</v>
      </c>
      <c r="V17" s="427"/>
      <c r="W17" s="427"/>
      <c r="X17" s="428" t="s">
        <v>25</v>
      </c>
      <c r="Y17" s="428"/>
      <c r="Z17" s="429">
        <f>K9*(POWER(W10,2)+POWER(Y10,2))/(100*B9)</f>
        <v>0.18477331526321411</v>
      </c>
      <c r="AA17" s="429"/>
      <c r="AB17" s="430"/>
      <c r="AC17" s="431">
        <f>I9*(POWER(AE10,2)+POWER(AG10,2))/POWER(B9,2)</f>
        <v>7.4793028040444865E-3</v>
      </c>
      <c r="AD17" s="427"/>
      <c r="AE17" s="427"/>
      <c r="AF17" s="428" t="s">
        <v>25</v>
      </c>
      <c r="AG17" s="428"/>
      <c r="AH17" s="429">
        <f>K9*(POWER(AE10,2)+POWER(AG10,2))/(100*B9)</f>
        <v>0.16552555492328647</v>
      </c>
      <c r="AI17" s="429"/>
      <c r="AJ17" s="430"/>
      <c r="AK17" s="431">
        <f>I9*(POWER(AM10,2)+POWER(AO10,2))/POWER(B9,2)</f>
        <v>7.3110989621543877E-3</v>
      </c>
      <c r="AL17" s="427"/>
      <c r="AM17" s="427"/>
      <c r="AN17" s="428" t="s">
        <v>25</v>
      </c>
      <c r="AO17" s="428"/>
      <c r="AP17" s="429">
        <f>K9*(POWER(AM10,2)+POWER(AO10,2))/(100*B9)</f>
        <v>0.16180301085754395</v>
      </c>
      <c r="AQ17" s="429"/>
      <c r="AR17" s="435"/>
    </row>
    <row r="18" spans="1:44" ht="13.5" thickBot="1" x14ac:dyDescent="0.25">
      <c r="A18" s="309"/>
      <c r="B18" s="305"/>
      <c r="C18" s="305"/>
      <c r="D18" s="305"/>
      <c r="E18" s="305"/>
      <c r="F18" s="305"/>
      <c r="G18" s="305"/>
      <c r="H18" s="305"/>
      <c r="I18" s="424" t="s">
        <v>18</v>
      </c>
      <c r="J18" s="425"/>
      <c r="K18" s="425"/>
      <c r="L18" s="426"/>
      <c r="M18" s="371">
        <f>I12*(POWER(O13,2)+POWER(Q13,2))/POWER(B12,2)</f>
        <v>8.814919779052733E-3</v>
      </c>
      <c r="N18" s="371"/>
      <c r="O18" s="371"/>
      <c r="P18" s="372" t="s">
        <v>25</v>
      </c>
      <c r="Q18" s="372"/>
      <c r="R18" s="367">
        <f>K12*(POWER(O13,2)+POWER(Q13,2))/(100*B12)</f>
        <v>0.19309731082031245</v>
      </c>
      <c r="S18" s="367"/>
      <c r="T18" s="369"/>
      <c r="U18" s="370">
        <f>I12*(POWER(W13,2)+POWER(Y13,2))/POWER(B12,2)</f>
        <v>8.6842333775842186E-3</v>
      </c>
      <c r="V18" s="371"/>
      <c r="W18" s="371"/>
      <c r="X18" s="372" t="s">
        <v>25</v>
      </c>
      <c r="Y18" s="372"/>
      <c r="Z18" s="367">
        <f>K12*(POWER(W13,2)+POWER(Y13,2))/(100*B12)</f>
        <v>0.19023452893268586</v>
      </c>
      <c r="AA18" s="367"/>
      <c r="AB18" s="369"/>
      <c r="AC18" s="370">
        <f>I12*(POWER(AE13,2)+POWER(AG13,2))/POWER(B12,2)</f>
        <v>8.1208080912530418E-3</v>
      </c>
      <c r="AD18" s="371"/>
      <c r="AE18" s="371"/>
      <c r="AF18" s="372" t="s">
        <v>25</v>
      </c>
      <c r="AG18" s="372"/>
      <c r="AH18" s="367">
        <f>K12*(POWER(AE13,2)+POWER(AG13,2))/(100*B12)</f>
        <v>0.17789228301715851</v>
      </c>
      <c r="AI18" s="367"/>
      <c r="AJ18" s="369"/>
      <c r="AK18" s="370">
        <f>I12*(POWER(AM13,2)+POWER(AO13,2))/POWER(B12,2)</f>
        <v>7.8214493678891665E-3</v>
      </c>
      <c r="AL18" s="371"/>
      <c r="AM18" s="371"/>
      <c r="AN18" s="372" t="s">
        <v>25</v>
      </c>
      <c r="AO18" s="372"/>
      <c r="AP18" s="367">
        <f>K12*(POWER(AM13,2)+POWER(AO13,2))/(100*B12)</f>
        <v>0.17133460967456818</v>
      </c>
      <c r="AQ18" s="367"/>
      <c r="AR18" s="368"/>
    </row>
    <row r="19" spans="1:44" ht="30" customHeight="1" x14ac:dyDescent="0.2">
      <c r="A19" s="332" t="s">
        <v>26</v>
      </c>
      <c r="B19" s="333"/>
      <c r="C19" s="333"/>
      <c r="D19" s="333"/>
      <c r="E19" s="302" t="s">
        <v>27</v>
      </c>
      <c r="F19" s="302"/>
      <c r="G19" s="302"/>
      <c r="H19" s="302"/>
      <c r="I19" s="354" t="s">
        <v>14</v>
      </c>
      <c r="J19" s="355"/>
      <c r="K19" s="355"/>
      <c r="L19" s="356"/>
      <c r="M19" s="340">
        <f>SUM(O10:P10)+C9+M17</f>
        <v>-6.8696795712819068</v>
      </c>
      <c r="N19" s="340"/>
      <c r="O19" s="340"/>
      <c r="P19" s="343" t="s">
        <v>25</v>
      </c>
      <c r="Q19" s="343"/>
      <c r="R19" s="341">
        <f>SUM(Q10:R10)+D9+R17</f>
        <v>0.35627180160335542</v>
      </c>
      <c r="S19" s="341"/>
      <c r="T19" s="342"/>
      <c r="U19" s="339">
        <f>SUM(W10:X10)+C9+U17</f>
        <v>-6.5006509840928217</v>
      </c>
      <c r="V19" s="340"/>
      <c r="W19" s="340"/>
      <c r="X19" s="343" t="s">
        <v>25</v>
      </c>
      <c r="Y19" s="343"/>
      <c r="Z19" s="341">
        <f>SUM(Y10:Z10)+D9+Z17</f>
        <v>0.33477332122367859</v>
      </c>
      <c r="AA19" s="341"/>
      <c r="AB19" s="342"/>
      <c r="AC19" s="339">
        <f>SUM(AE10:AF10)+C9+AC17</f>
        <v>-6.1515206977025958</v>
      </c>
      <c r="AD19" s="340"/>
      <c r="AE19" s="340"/>
      <c r="AF19" s="343" t="s">
        <v>25</v>
      </c>
      <c r="AG19" s="343"/>
      <c r="AH19" s="341">
        <f>SUM(AG10:AH10)+D9+AH17</f>
        <v>0.31552556088375094</v>
      </c>
      <c r="AI19" s="341"/>
      <c r="AJ19" s="342"/>
      <c r="AK19" s="339">
        <f>SUM(AM10:AN10)+C9+AK17</f>
        <v>-6.081688901544485</v>
      </c>
      <c r="AL19" s="340"/>
      <c r="AM19" s="340"/>
      <c r="AN19" s="343" t="s">
        <v>25</v>
      </c>
      <c r="AO19" s="343"/>
      <c r="AP19" s="341">
        <f>SUM(AO10:AP10)+D9+AP17</f>
        <v>0.31180301681800843</v>
      </c>
      <c r="AQ19" s="341"/>
      <c r="AR19" s="344"/>
    </row>
    <row r="20" spans="1:44" ht="15.75" customHeight="1" x14ac:dyDescent="0.2">
      <c r="A20" s="334"/>
      <c r="B20" s="335"/>
      <c r="C20" s="335"/>
      <c r="D20" s="335"/>
      <c r="E20" s="338"/>
      <c r="F20" s="338"/>
      <c r="G20" s="338"/>
      <c r="H20" s="338"/>
      <c r="I20" s="345" t="s">
        <v>18</v>
      </c>
      <c r="J20" s="346"/>
      <c r="K20" s="346"/>
      <c r="L20" s="347"/>
      <c r="M20" s="348">
        <f>SUM(O13:P13)+C12+M18</f>
        <v>-6.7081850801948697</v>
      </c>
      <c r="N20" s="348"/>
      <c r="O20" s="348"/>
      <c r="P20" s="349" t="s">
        <v>25</v>
      </c>
      <c r="Q20" s="349"/>
      <c r="R20" s="350">
        <f>SUM(Q13:R13)+D12+R18</f>
        <v>0.34309731678077693</v>
      </c>
      <c r="S20" s="350"/>
      <c r="T20" s="351"/>
      <c r="U20" s="352">
        <f>SUM(W13:X13)+C12+U18</f>
        <v>-6.6583157665963384</v>
      </c>
      <c r="V20" s="348"/>
      <c r="W20" s="348"/>
      <c r="X20" s="349" t="s">
        <v>25</v>
      </c>
      <c r="Y20" s="349"/>
      <c r="Z20" s="350">
        <f>SUM(Y13:Z13)+D12+Z18</f>
        <v>0.34023453489315036</v>
      </c>
      <c r="AA20" s="350"/>
      <c r="AB20" s="351"/>
      <c r="AC20" s="352">
        <f>SUM(AE13:AF13)+C12+AC18</f>
        <v>-6.4388791918826698</v>
      </c>
      <c r="AD20" s="348"/>
      <c r="AE20" s="348"/>
      <c r="AF20" s="349" t="s">
        <v>25</v>
      </c>
      <c r="AG20" s="349"/>
      <c r="AH20" s="350">
        <f>SUM(AG13:AH13)+D12+AH18</f>
        <v>0.32789228897762301</v>
      </c>
      <c r="AI20" s="350"/>
      <c r="AJ20" s="351"/>
      <c r="AK20" s="352">
        <f>SUM(AM13:AN13)+C12+AK18</f>
        <v>-6.3191785506060336</v>
      </c>
      <c r="AL20" s="348"/>
      <c r="AM20" s="348"/>
      <c r="AN20" s="349" t="s">
        <v>25</v>
      </c>
      <c r="AO20" s="349"/>
      <c r="AP20" s="350">
        <f>SUM(AO13:AP13)+D12+AP18</f>
        <v>0.32133461563503263</v>
      </c>
      <c r="AQ20" s="350"/>
      <c r="AR20" s="353"/>
    </row>
    <row r="21" spans="1:44" ht="13.5" thickBot="1" x14ac:dyDescent="0.25">
      <c r="A21" s="336"/>
      <c r="B21" s="337"/>
      <c r="C21" s="337"/>
      <c r="D21" s="337"/>
      <c r="E21" s="305"/>
      <c r="F21" s="305"/>
      <c r="G21" s="305"/>
      <c r="H21" s="305"/>
      <c r="I21" s="326" t="s">
        <v>28</v>
      </c>
      <c r="J21" s="327"/>
      <c r="K21" s="327"/>
      <c r="L21" s="328"/>
      <c r="M21" s="316">
        <f>SUM(M19,M20)</f>
        <v>-13.577864651476776</v>
      </c>
      <c r="N21" s="316"/>
      <c r="O21" s="316"/>
      <c r="P21" s="317" t="s">
        <v>25</v>
      </c>
      <c r="Q21" s="317"/>
      <c r="R21" s="313">
        <f>SUM(R19,R20)</f>
        <v>0.6993691183841324</v>
      </c>
      <c r="S21" s="313"/>
      <c r="T21" s="314"/>
      <c r="U21" s="315">
        <f>SUM(U19,U20)</f>
        <v>-13.15896675068916</v>
      </c>
      <c r="V21" s="316"/>
      <c r="W21" s="316"/>
      <c r="X21" s="317" t="s">
        <v>25</v>
      </c>
      <c r="Y21" s="317"/>
      <c r="Z21" s="313">
        <f>SUM(Z19,Z20)</f>
        <v>0.6750078561168289</v>
      </c>
      <c r="AA21" s="313"/>
      <c r="AB21" s="314"/>
      <c r="AC21" s="315">
        <f>SUM(AC19,AC20)</f>
        <v>-12.590399889585266</v>
      </c>
      <c r="AD21" s="316"/>
      <c r="AE21" s="316"/>
      <c r="AF21" s="317" t="s">
        <v>25</v>
      </c>
      <c r="AG21" s="317"/>
      <c r="AH21" s="313">
        <f>SUM(AH19,AH20)</f>
        <v>0.64341784986137396</v>
      </c>
      <c r="AI21" s="313"/>
      <c r="AJ21" s="314"/>
      <c r="AK21" s="315">
        <f>SUM(AK19,AK20)</f>
        <v>-12.400867452150518</v>
      </c>
      <c r="AL21" s="316"/>
      <c r="AM21" s="316"/>
      <c r="AN21" s="317" t="s">
        <v>25</v>
      </c>
      <c r="AO21" s="317"/>
      <c r="AP21" s="313">
        <f>SUM(AP19,AP20)</f>
        <v>0.63313763245304111</v>
      </c>
      <c r="AQ21" s="313"/>
      <c r="AR21" s="318"/>
    </row>
    <row r="22" spans="1:44" ht="16.5" thickBot="1" x14ac:dyDescent="0.25">
      <c r="A22" s="319" t="s">
        <v>29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</row>
    <row r="23" spans="1:44" ht="30" customHeight="1" thickBot="1" x14ac:dyDescent="0.25">
      <c r="A23" s="320" t="s">
        <v>6</v>
      </c>
      <c r="B23" s="321"/>
      <c r="C23" s="321" t="s">
        <v>2</v>
      </c>
      <c r="D23" s="321"/>
      <c r="E23" s="321" t="s">
        <v>30</v>
      </c>
      <c r="F23" s="321"/>
      <c r="G23" s="321"/>
      <c r="H23" s="321"/>
      <c r="I23" s="321"/>
      <c r="J23" s="321"/>
      <c r="K23" s="321"/>
      <c r="L23" s="322"/>
      <c r="M23" s="323" t="s">
        <v>31</v>
      </c>
      <c r="N23" s="324"/>
      <c r="O23" s="324"/>
      <c r="P23" s="324"/>
      <c r="Q23" s="324"/>
      <c r="R23" s="324"/>
      <c r="S23" s="324"/>
      <c r="T23" s="325"/>
      <c r="U23" s="323" t="s">
        <v>31</v>
      </c>
      <c r="V23" s="324"/>
      <c r="W23" s="324"/>
      <c r="X23" s="324"/>
      <c r="Y23" s="324"/>
      <c r="Z23" s="324"/>
      <c r="AA23" s="324"/>
      <c r="AB23" s="325"/>
      <c r="AC23" s="323" t="s">
        <v>31</v>
      </c>
      <c r="AD23" s="324"/>
      <c r="AE23" s="324"/>
      <c r="AF23" s="324"/>
      <c r="AG23" s="324"/>
      <c r="AH23" s="324"/>
      <c r="AI23" s="324"/>
      <c r="AJ23" s="325"/>
      <c r="AK23" s="323" t="s">
        <v>31</v>
      </c>
      <c r="AL23" s="324"/>
      <c r="AM23" s="324"/>
      <c r="AN23" s="324"/>
      <c r="AO23" s="324"/>
      <c r="AP23" s="324"/>
      <c r="AQ23" s="324"/>
      <c r="AR23" s="325"/>
    </row>
    <row r="24" spans="1:44" ht="15" customHeight="1" x14ac:dyDescent="0.2">
      <c r="A24" s="413">
        <v>6</v>
      </c>
      <c r="B24" s="382"/>
      <c r="C24" s="382" t="s">
        <v>16</v>
      </c>
      <c r="D24" s="382"/>
      <c r="E24" s="374" t="s">
        <v>32</v>
      </c>
      <c r="F24" s="374"/>
      <c r="G24" s="374"/>
      <c r="H24" s="374"/>
      <c r="I24" s="374"/>
      <c r="J24" s="374"/>
      <c r="K24" s="374"/>
      <c r="L24" s="414"/>
      <c r="M24" s="415">
        <v>6.25</v>
      </c>
      <c r="N24" s="416"/>
      <c r="O24" s="416"/>
      <c r="P24" s="416"/>
      <c r="Q24" s="416"/>
      <c r="R24" s="416"/>
      <c r="S24" s="416"/>
      <c r="T24" s="417"/>
      <c r="U24" s="415">
        <v>6.24</v>
      </c>
      <c r="V24" s="416"/>
      <c r="W24" s="416"/>
      <c r="X24" s="416"/>
      <c r="Y24" s="416"/>
      <c r="Z24" s="416"/>
      <c r="AA24" s="416"/>
      <c r="AB24" s="417"/>
      <c r="AC24" s="415">
        <v>6.24</v>
      </c>
      <c r="AD24" s="416"/>
      <c r="AE24" s="416"/>
      <c r="AF24" s="416"/>
      <c r="AG24" s="416"/>
      <c r="AH24" s="416"/>
      <c r="AI24" s="416"/>
      <c r="AJ24" s="417"/>
      <c r="AK24" s="415">
        <v>6.21</v>
      </c>
      <c r="AL24" s="416"/>
      <c r="AM24" s="416"/>
      <c r="AN24" s="416"/>
      <c r="AO24" s="416"/>
      <c r="AP24" s="416"/>
      <c r="AQ24" s="416"/>
      <c r="AR24" s="417"/>
    </row>
    <row r="25" spans="1:44" ht="15.75" customHeight="1" thickBot="1" x14ac:dyDescent="0.25">
      <c r="A25" s="418">
        <v>6</v>
      </c>
      <c r="B25" s="419"/>
      <c r="C25" s="419" t="s">
        <v>19</v>
      </c>
      <c r="D25" s="419"/>
      <c r="E25" s="378" t="s">
        <v>33</v>
      </c>
      <c r="F25" s="378"/>
      <c r="G25" s="378"/>
      <c r="H25" s="378"/>
      <c r="I25" s="378"/>
      <c r="J25" s="378"/>
      <c r="K25" s="378"/>
      <c r="L25" s="420"/>
      <c r="M25" s="421">
        <v>6.23</v>
      </c>
      <c r="N25" s="422"/>
      <c r="O25" s="422"/>
      <c r="P25" s="422"/>
      <c r="Q25" s="422"/>
      <c r="R25" s="422"/>
      <c r="S25" s="422"/>
      <c r="T25" s="423"/>
      <c r="U25" s="421">
        <v>6.22</v>
      </c>
      <c r="V25" s="422"/>
      <c r="W25" s="422"/>
      <c r="X25" s="422"/>
      <c r="Y25" s="422"/>
      <c r="Z25" s="422"/>
      <c r="AA25" s="422"/>
      <c r="AB25" s="423"/>
      <c r="AC25" s="421">
        <v>6.23</v>
      </c>
      <c r="AD25" s="422"/>
      <c r="AE25" s="422"/>
      <c r="AF25" s="422"/>
      <c r="AG25" s="422"/>
      <c r="AH25" s="422"/>
      <c r="AI25" s="422"/>
      <c r="AJ25" s="423"/>
      <c r="AK25" s="421">
        <v>6.2</v>
      </c>
      <c r="AL25" s="422"/>
      <c r="AM25" s="422"/>
      <c r="AN25" s="422"/>
      <c r="AO25" s="422"/>
      <c r="AP25" s="422"/>
      <c r="AQ25" s="422"/>
      <c r="AR25" s="423"/>
    </row>
    <row r="26" spans="1:44" ht="16.5" thickBot="1" x14ac:dyDescent="0.25">
      <c r="A26" s="319" t="s">
        <v>34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</row>
    <row r="27" spans="1:44" x14ac:dyDescent="0.2">
      <c r="A27" s="329" t="s">
        <v>2</v>
      </c>
      <c r="B27" s="311"/>
      <c r="C27" s="311"/>
      <c r="D27" s="311"/>
      <c r="E27" s="311" t="s">
        <v>35</v>
      </c>
      <c r="F27" s="311"/>
      <c r="G27" s="311" t="s">
        <v>36</v>
      </c>
      <c r="H27" s="311"/>
      <c r="I27" s="311" t="s">
        <v>37</v>
      </c>
      <c r="J27" s="311"/>
      <c r="K27" s="311" t="s">
        <v>38</v>
      </c>
      <c r="L27" s="312"/>
      <c r="M27" s="307" t="s">
        <v>10</v>
      </c>
      <c r="N27" s="308"/>
      <c r="O27" s="301" t="s">
        <v>11</v>
      </c>
      <c r="P27" s="302"/>
      <c r="Q27" s="308"/>
      <c r="R27" s="301" t="s">
        <v>12</v>
      </c>
      <c r="S27" s="302"/>
      <c r="T27" s="303"/>
      <c r="U27" s="307" t="s">
        <v>10</v>
      </c>
      <c r="V27" s="308"/>
      <c r="W27" s="301" t="s">
        <v>11</v>
      </c>
      <c r="X27" s="302"/>
      <c r="Y27" s="308"/>
      <c r="Z27" s="301" t="s">
        <v>12</v>
      </c>
      <c r="AA27" s="302"/>
      <c r="AB27" s="303"/>
      <c r="AC27" s="307" t="s">
        <v>10</v>
      </c>
      <c r="AD27" s="308"/>
      <c r="AE27" s="301" t="s">
        <v>11</v>
      </c>
      <c r="AF27" s="302"/>
      <c r="AG27" s="308"/>
      <c r="AH27" s="301" t="s">
        <v>12</v>
      </c>
      <c r="AI27" s="302"/>
      <c r="AJ27" s="303"/>
      <c r="AK27" s="307" t="s">
        <v>10</v>
      </c>
      <c r="AL27" s="308"/>
      <c r="AM27" s="301" t="s">
        <v>11</v>
      </c>
      <c r="AN27" s="302"/>
      <c r="AO27" s="308"/>
      <c r="AP27" s="301" t="s">
        <v>12</v>
      </c>
      <c r="AQ27" s="302"/>
      <c r="AR27" s="303"/>
    </row>
    <row r="28" spans="1:44" ht="13.5" thickBot="1" x14ac:dyDescent="0.25">
      <c r="A28" s="330"/>
      <c r="B28" s="331"/>
      <c r="C28" s="331"/>
      <c r="D28" s="331"/>
      <c r="E28" s="14" t="s">
        <v>39</v>
      </c>
      <c r="F28" s="14" t="s">
        <v>40</v>
      </c>
      <c r="G28" s="14" t="s">
        <v>39</v>
      </c>
      <c r="H28" s="14" t="s">
        <v>40</v>
      </c>
      <c r="I28" s="14" t="s">
        <v>39</v>
      </c>
      <c r="J28" s="14" t="s">
        <v>40</v>
      </c>
      <c r="K28" s="14" t="s">
        <v>39</v>
      </c>
      <c r="L28" s="4" t="s">
        <v>40</v>
      </c>
      <c r="M28" s="309"/>
      <c r="N28" s="310"/>
      <c r="O28" s="304"/>
      <c r="P28" s="305"/>
      <c r="Q28" s="310"/>
      <c r="R28" s="304"/>
      <c r="S28" s="305"/>
      <c r="T28" s="306"/>
      <c r="U28" s="309"/>
      <c r="V28" s="310"/>
      <c r="W28" s="304"/>
      <c r="X28" s="305"/>
      <c r="Y28" s="310"/>
      <c r="Z28" s="304"/>
      <c r="AA28" s="305"/>
      <c r="AB28" s="306"/>
      <c r="AC28" s="309"/>
      <c r="AD28" s="310"/>
      <c r="AE28" s="304"/>
      <c r="AF28" s="305"/>
      <c r="AG28" s="310"/>
      <c r="AH28" s="304"/>
      <c r="AI28" s="305"/>
      <c r="AJ28" s="306"/>
      <c r="AK28" s="309"/>
      <c r="AL28" s="310"/>
      <c r="AM28" s="304"/>
      <c r="AN28" s="305"/>
      <c r="AO28" s="310"/>
      <c r="AP28" s="304"/>
      <c r="AQ28" s="305"/>
      <c r="AR28" s="306"/>
    </row>
    <row r="29" spans="1:44" x14ac:dyDescent="0.2">
      <c r="A29" s="399" t="s">
        <v>41</v>
      </c>
      <c r="B29" s="400"/>
      <c r="C29" s="400"/>
      <c r="D29" s="400"/>
      <c r="E29" s="288"/>
      <c r="F29" s="288"/>
      <c r="G29" s="288"/>
      <c r="H29" s="288"/>
      <c r="I29" s="288"/>
      <c r="J29" s="288"/>
      <c r="K29" s="288"/>
      <c r="L29" s="407"/>
      <c r="M29" s="408"/>
      <c r="N29" s="409"/>
      <c r="O29" s="410"/>
      <c r="P29" s="410"/>
      <c r="Q29" s="410"/>
      <c r="R29" s="410"/>
      <c r="S29" s="410"/>
      <c r="T29" s="411"/>
      <c r="U29" s="408"/>
      <c r="V29" s="409"/>
      <c r="W29" s="410"/>
      <c r="X29" s="410"/>
      <c r="Y29" s="410"/>
      <c r="Z29" s="410"/>
      <c r="AA29" s="410"/>
      <c r="AB29" s="411"/>
      <c r="AC29" s="408"/>
      <c r="AD29" s="409"/>
      <c r="AE29" s="410"/>
      <c r="AF29" s="410"/>
      <c r="AG29" s="410"/>
      <c r="AH29" s="410"/>
      <c r="AI29" s="410"/>
      <c r="AJ29" s="411"/>
      <c r="AK29" s="408"/>
      <c r="AL29" s="409"/>
      <c r="AM29" s="410"/>
      <c r="AN29" s="410"/>
      <c r="AO29" s="410"/>
      <c r="AP29" s="410"/>
      <c r="AQ29" s="410"/>
      <c r="AR29" s="412"/>
    </row>
    <row r="30" spans="1:44" x14ac:dyDescent="0.2">
      <c r="A30" s="299" t="s">
        <v>42</v>
      </c>
      <c r="B30" s="300"/>
      <c r="C30" s="300"/>
      <c r="D30" s="300"/>
      <c r="E30" s="8"/>
      <c r="F30" s="8"/>
      <c r="G30" s="8"/>
      <c r="H30" s="8"/>
      <c r="I30" s="8"/>
      <c r="J30" s="8"/>
      <c r="K30" s="8"/>
      <c r="L30" s="5"/>
      <c r="M30" s="231">
        <f>SUM(M31:N43)</f>
        <v>364.54999999999995</v>
      </c>
      <c r="N30" s="229"/>
      <c r="O30" s="229"/>
      <c r="P30" s="229"/>
      <c r="Q30" s="229"/>
      <c r="R30" s="229"/>
      <c r="S30" s="229"/>
      <c r="T30" s="230"/>
      <c r="U30" s="231">
        <f>SUM(U31:V43)</f>
        <v>381.77</v>
      </c>
      <c r="V30" s="229"/>
      <c r="W30" s="229"/>
      <c r="X30" s="229"/>
      <c r="Y30" s="229"/>
      <c r="Z30" s="229"/>
      <c r="AA30" s="229"/>
      <c r="AB30" s="230"/>
      <c r="AC30" s="231">
        <f>SUM(AC31:AD43)</f>
        <v>368.54</v>
      </c>
      <c r="AD30" s="229"/>
      <c r="AE30" s="229"/>
      <c r="AF30" s="229"/>
      <c r="AG30" s="229"/>
      <c r="AH30" s="229"/>
      <c r="AI30" s="229"/>
      <c r="AJ30" s="230"/>
      <c r="AK30" s="231">
        <f>SUM(AK31:AL43)</f>
        <v>397.1</v>
      </c>
      <c r="AL30" s="229"/>
      <c r="AM30" s="229"/>
      <c r="AN30" s="229"/>
      <c r="AO30" s="229"/>
      <c r="AP30" s="229"/>
      <c r="AQ30" s="229"/>
      <c r="AR30" s="241"/>
    </row>
    <row r="31" spans="1:44" x14ac:dyDescent="0.2">
      <c r="A31" s="299" t="s">
        <v>43</v>
      </c>
      <c r="B31" s="300"/>
      <c r="C31" s="300"/>
      <c r="D31" s="300"/>
      <c r="E31" s="8"/>
      <c r="F31" s="8"/>
      <c r="G31" s="8"/>
      <c r="H31" s="8"/>
      <c r="I31" s="8"/>
      <c r="J31" s="8"/>
      <c r="K31" s="8"/>
      <c r="L31" s="5"/>
      <c r="M31" s="242">
        <v>20</v>
      </c>
      <c r="N31" s="243"/>
      <c r="O31" s="72"/>
      <c r="P31" s="72"/>
      <c r="Q31" s="72"/>
      <c r="R31" s="72"/>
      <c r="S31" s="72"/>
      <c r="T31" s="73"/>
      <c r="U31" s="242">
        <v>20</v>
      </c>
      <c r="V31" s="243"/>
      <c r="W31" s="72"/>
      <c r="X31" s="72"/>
      <c r="Y31" s="72"/>
      <c r="Z31" s="72"/>
      <c r="AA31" s="72"/>
      <c r="AB31" s="73"/>
      <c r="AC31" s="242">
        <v>20</v>
      </c>
      <c r="AD31" s="243"/>
      <c r="AE31" s="72"/>
      <c r="AF31" s="72"/>
      <c r="AG31" s="72"/>
      <c r="AH31" s="72"/>
      <c r="AI31" s="72"/>
      <c r="AJ31" s="73"/>
      <c r="AK31" s="242">
        <v>50</v>
      </c>
      <c r="AL31" s="243"/>
      <c r="AM31" s="72"/>
      <c r="AN31" s="72"/>
      <c r="AO31" s="72"/>
      <c r="AP31" s="72"/>
      <c r="AQ31" s="72"/>
      <c r="AR31" s="74"/>
    </row>
    <row r="32" spans="1:44" x14ac:dyDescent="0.2">
      <c r="A32" s="299" t="s">
        <v>44</v>
      </c>
      <c r="B32" s="300"/>
      <c r="C32" s="300"/>
      <c r="D32" s="300"/>
      <c r="E32" s="8"/>
      <c r="F32" s="8"/>
      <c r="G32" s="8"/>
      <c r="H32" s="8"/>
      <c r="I32" s="8"/>
      <c r="J32" s="8"/>
      <c r="K32" s="8"/>
      <c r="L32" s="5"/>
      <c r="M32" s="242">
        <v>17.46</v>
      </c>
      <c r="N32" s="243"/>
      <c r="O32" s="72"/>
      <c r="P32" s="72"/>
      <c r="Q32" s="72"/>
      <c r="R32" s="72"/>
      <c r="S32" s="72"/>
      <c r="T32" s="73"/>
      <c r="U32" s="242">
        <v>18.96</v>
      </c>
      <c r="V32" s="243"/>
      <c r="W32" s="72"/>
      <c r="X32" s="72"/>
      <c r="Y32" s="72"/>
      <c r="Z32" s="72"/>
      <c r="AA32" s="72"/>
      <c r="AB32" s="73"/>
      <c r="AC32" s="242">
        <v>18.3</v>
      </c>
      <c r="AD32" s="243"/>
      <c r="AE32" s="72"/>
      <c r="AF32" s="72"/>
      <c r="AG32" s="72"/>
      <c r="AH32" s="72"/>
      <c r="AI32" s="72"/>
      <c r="AJ32" s="73"/>
      <c r="AK32" s="242">
        <v>24.2</v>
      </c>
      <c r="AL32" s="243"/>
      <c r="AM32" s="72"/>
      <c r="AN32" s="72"/>
      <c r="AO32" s="72"/>
      <c r="AP32" s="72"/>
      <c r="AQ32" s="72"/>
      <c r="AR32" s="74"/>
    </row>
    <row r="33" spans="1:44" x14ac:dyDescent="0.2">
      <c r="A33" s="299" t="s">
        <v>45</v>
      </c>
      <c r="B33" s="300"/>
      <c r="C33" s="300"/>
      <c r="D33" s="300"/>
      <c r="E33" s="8">
        <v>48.3</v>
      </c>
      <c r="F33" s="8">
        <v>0.5</v>
      </c>
      <c r="G33" s="8">
        <v>48.9</v>
      </c>
      <c r="H33" s="8">
        <v>25</v>
      </c>
      <c r="I33" s="8"/>
      <c r="J33" s="8"/>
      <c r="K33" s="8"/>
      <c r="L33" s="5"/>
      <c r="M33" s="242">
        <v>11.37</v>
      </c>
      <c r="N33" s="243"/>
      <c r="O33" s="72"/>
      <c r="P33" s="72"/>
      <c r="Q33" s="72"/>
      <c r="R33" s="72"/>
      <c r="S33" s="72"/>
      <c r="T33" s="73"/>
      <c r="U33" s="242">
        <v>15.75</v>
      </c>
      <c r="V33" s="243"/>
      <c r="W33" s="72"/>
      <c r="X33" s="72"/>
      <c r="Y33" s="72"/>
      <c r="Z33" s="72"/>
      <c r="AA33" s="72"/>
      <c r="AB33" s="73"/>
      <c r="AC33" s="242">
        <v>16.260000000000002</v>
      </c>
      <c r="AD33" s="243"/>
      <c r="AE33" s="72"/>
      <c r="AF33" s="72"/>
      <c r="AG33" s="72"/>
      <c r="AH33" s="72"/>
      <c r="AI33" s="72"/>
      <c r="AJ33" s="73"/>
      <c r="AK33" s="242">
        <v>15.3</v>
      </c>
      <c r="AL33" s="243"/>
      <c r="AM33" s="72"/>
      <c r="AN33" s="72"/>
      <c r="AO33" s="72"/>
      <c r="AP33" s="72"/>
      <c r="AQ33" s="72"/>
      <c r="AR33" s="74"/>
    </row>
    <row r="34" spans="1:44" ht="15" x14ac:dyDescent="0.25">
      <c r="A34" s="299" t="s">
        <v>46</v>
      </c>
      <c r="B34" s="300"/>
      <c r="C34" s="300"/>
      <c r="D34" s="300"/>
      <c r="E34" s="8">
        <v>48.3</v>
      </c>
      <c r="F34" s="8">
        <v>0.5</v>
      </c>
      <c r="G34" s="8">
        <v>48.9</v>
      </c>
      <c r="H34" s="8">
        <v>25</v>
      </c>
      <c r="I34" s="8"/>
      <c r="J34" s="8"/>
      <c r="K34" s="8"/>
      <c r="L34" s="5"/>
      <c r="M34" s="68" t="s">
        <v>76</v>
      </c>
      <c r="N34" s="69"/>
      <c r="O34" s="72"/>
      <c r="P34" s="72"/>
      <c r="Q34" s="72"/>
      <c r="R34" s="72"/>
      <c r="S34" s="72"/>
      <c r="T34" s="73"/>
      <c r="U34" s="68" t="s">
        <v>76</v>
      </c>
      <c r="V34" s="69"/>
      <c r="W34" s="72"/>
      <c r="X34" s="72"/>
      <c r="Y34" s="72"/>
      <c r="Z34" s="72"/>
      <c r="AA34" s="72"/>
      <c r="AB34" s="73"/>
      <c r="AC34" s="68" t="s">
        <v>76</v>
      </c>
      <c r="AD34" s="69"/>
      <c r="AE34" s="72"/>
      <c r="AF34" s="72"/>
      <c r="AG34" s="72"/>
      <c r="AH34" s="72"/>
      <c r="AI34" s="72"/>
      <c r="AJ34" s="73"/>
      <c r="AK34" s="68" t="s">
        <v>76</v>
      </c>
      <c r="AL34" s="69"/>
      <c r="AM34" s="72"/>
      <c r="AN34" s="72"/>
      <c r="AO34" s="72"/>
      <c r="AP34" s="72"/>
      <c r="AQ34" s="72"/>
      <c r="AR34" s="74"/>
    </row>
    <row r="35" spans="1:44" x14ac:dyDescent="0.2">
      <c r="A35" s="299" t="s">
        <v>47</v>
      </c>
      <c r="B35" s="300"/>
      <c r="C35" s="300"/>
      <c r="D35" s="300"/>
      <c r="E35" s="8"/>
      <c r="F35" s="8"/>
      <c r="G35" s="8"/>
      <c r="H35" s="8"/>
      <c r="I35" s="8"/>
      <c r="J35" s="8"/>
      <c r="K35" s="8"/>
      <c r="L35" s="5"/>
      <c r="M35" s="242">
        <v>110</v>
      </c>
      <c r="N35" s="243"/>
      <c r="O35" s="72"/>
      <c r="P35" s="72"/>
      <c r="Q35" s="72"/>
      <c r="R35" s="72"/>
      <c r="S35" s="72"/>
      <c r="T35" s="73"/>
      <c r="U35" s="242">
        <v>110</v>
      </c>
      <c r="V35" s="243"/>
      <c r="W35" s="72"/>
      <c r="X35" s="72"/>
      <c r="Y35" s="72"/>
      <c r="Z35" s="72"/>
      <c r="AA35" s="72"/>
      <c r="AB35" s="73"/>
      <c r="AC35" s="242">
        <v>110</v>
      </c>
      <c r="AD35" s="243"/>
      <c r="AE35" s="72"/>
      <c r="AF35" s="72"/>
      <c r="AG35" s="72"/>
      <c r="AH35" s="72"/>
      <c r="AI35" s="72"/>
      <c r="AJ35" s="73"/>
      <c r="AK35" s="242">
        <v>110</v>
      </c>
      <c r="AL35" s="243"/>
      <c r="AM35" s="72"/>
      <c r="AN35" s="72"/>
      <c r="AO35" s="72"/>
      <c r="AP35" s="72"/>
      <c r="AQ35" s="72"/>
      <c r="AR35" s="74"/>
    </row>
    <row r="36" spans="1:44" ht="15" x14ac:dyDescent="0.25">
      <c r="A36" s="299" t="s">
        <v>48</v>
      </c>
      <c r="B36" s="300"/>
      <c r="C36" s="300"/>
      <c r="D36" s="300"/>
      <c r="E36" s="8">
        <v>48.3</v>
      </c>
      <c r="F36" s="8">
        <v>0.5</v>
      </c>
      <c r="G36" s="8">
        <v>48.9</v>
      </c>
      <c r="H36" s="8">
        <v>25</v>
      </c>
      <c r="I36" s="8"/>
      <c r="J36" s="8"/>
      <c r="K36" s="8"/>
      <c r="L36" s="5"/>
      <c r="M36" s="68">
        <v>10</v>
      </c>
      <c r="N36" s="69"/>
      <c r="O36" s="72"/>
      <c r="P36" s="72"/>
      <c r="Q36" s="72"/>
      <c r="R36" s="72"/>
      <c r="S36" s="72"/>
      <c r="T36" s="73"/>
      <c r="U36" s="68">
        <v>10</v>
      </c>
      <c r="V36" s="69"/>
      <c r="W36" s="72"/>
      <c r="X36" s="72"/>
      <c r="Y36" s="72"/>
      <c r="Z36" s="72"/>
      <c r="AA36" s="72"/>
      <c r="AB36" s="73"/>
      <c r="AC36" s="68">
        <v>10</v>
      </c>
      <c r="AD36" s="69"/>
      <c r="AE36" s="72"/>
      <c r="AF36" s="72"/>
      <c r="AG36" s="72"/>
      <c r="AH36" s="72"/>
      <c r="AI36" s="72"/>
      <c r="AJ36" s="73"/>
      <c r="AK36" s="68">
        <v>10</v>
      </c>
      <c r="AL36" s="69"/>
      <c r="AM36" s="72"/>
      <c r="AN36" s="72"/>
      <c r="AO36" s="72"/>
      <c r="AP36" s="72"/>
      <c r="AQ36" s="72"/>
      <c r="AR36" s="74"/>
    </row>
    <row r="37" spans="1:44" ht="15" x14ac:dyDescent="0.25">
      <c r="A37" s="299" t="s">
        <v>69</v>
      </c>
      <c r="B37" s="300"/>
      <c r="C37" s="300"/>
      <c r="D37" s="300"/>
      <c r="E37" s="8">
        <v>48.3</v>
      </c>
      <c r="F37" s="8">
        <v>0.5</v>
      </c>
      <c r="G37" s="8">
        <v>48.9</v>
      </c>
      <c r="H37" s="8">
        <v>25</v>
      </c>
      <c r="I37" s="8"/>
      <c r="J37" s="8"/>
      <c r="K37" s="8"/>
      <c r="L37" s="5"/>
      <c r="M37" s="68" t="s">
        <v>76</v>
      </c>
      <c r="N37" s="69"/>
      <c r="O37" s="72"/>
      <c r="P37" s="72"/>
      <c r="Q37" s="72"/>
      <c r="R37" s="72"/>
      <c r="S37" s="72"/>
      <c r="T37" s="73"/>
      <c r="U37" s="68" t="s">
        <v>76</v>
      </c>
      <c r="V37" s="69"/>
      <c r="W37" s="72"/>
      <c r="X37" s="72"/>
      <c r="Y37" s="72"/>
      <c r="Z37" s="72"/>
      <c r="AA37" s="72"/>
      <c r="AB37" s="73"/>
      <c r="AC37" s="68" t="s">
        <v>76</v>
      </c>
      <c r="AD37" s="69"/>
      <c r="AE37" s="72"/>
      <c r="AF37" s="72"/>
      <c r="AG37" s="72"/>
      <c r="AH37" s="72"/>
      <c r="AI37" s="72"/>
      <c r="AJ37" s="73"/>
      <c r="AK37" s="68" t="s">
        <v>76</v>
      </c>
      <c r="AL37" s="69"/>
      <c r="AM37" s="72"/>
      <c r="AN37" s="72"/>
      <c r="AO37" s="72"/>
      <c r="AP37" s="72"/>
      <c r="AQ37" s="72"/>
      <c r="AR37" s="74"/>
    </row>
    <row r="38" spans="1:44" ht="15" x14ac:dyDescent="0.25">
      <c r="A38" s="299" t="s">
        <v>49</v>
      </c>
      <c r="B38" s="300"/>
      <c r="C38" s="300"/>
      <c r="D38" s="300"/>
      <c r="E38" s="8"/>
      <c r="F38" s="8"/>
      <c r="G38" s="8"/>
      <c r="H38" s="8"/>
      <c r="I38" s="8"/>
      <c r="J38" s="8"/>
      <c r="K38" s="8"/>
      <c r="L38" s="5"/>
      <c r="M38" s="68" t="s">
        <v>77</v>
      </c>
      <c r="N38" s="69"/>
      <c r="O38" s="72"/>
      <c r="P38" s="72"/>
      <c r="Q38" s="72"/>
      <c r="R38" s="72"/>
      <c r="S38" s="72"/>
      <c r="T38" s="73"/>
      <c r="U38" s="68" t="s">
        <v>77</v>
      </c>
      <c r="V38" s="69"/>
      <c r="W38" s="72"/>
      <c r="X38" s="72"/>
      <c r="Y38" s="72"/>
      <c r="Z38" s="72"/>
      <c r="AA38" s="72"/>
      <c r="AB38" s="73"/>
      <c r="AC38" s="68" t="s">
        <v>77</v>
      </c>
      <c r="AD38" s="69"/>
      <c r="AE38" s="72"/>
      <c r="AF38" s="72"/>
      <c r="AG38" s="72"/>
      <c r="AH38" s="72"/>
      <c r="AI38" s="72"/>
      <c r="AJ38" s="73"/>
      <c r="AK38" s="68" t="s">
        <v>77</v>
      </c>
      <c r="AL38" s="69"/>
      <c r="AM38" s="72"/>
      <c r="AN38" s="72"/>
      <c r="AO38" s="72"/>
      <c r="AP38" s="72"/>
      <c r="AQ38" s="72"/>
      <c r="AR38" s="74"/>
    </row>
    <row r="39" spans="1:44" x14ac:dyDescent="0.2">
      <c r="A39" s="299" t="s">
        <v>50</v>
      </c>
      <c r="B39" s="300"/>
      <c r="C39" s="300"/>
      <c r="D39" s="300"/>
      <c r="E39" s="8"/>
      <c r="F39" s="8"/>
      <c r="G39" s="8"/>
      <c r="H39" s="8"/>
      <c r="I39" s="8"/>
      <c r="J39" s="8"/>
      <c r="K39" s="8"/>
      <c r="L39" s="5"/>
      <c r="M39" s="242">
        <v>37.14</v>
      </c>
      <c r="N39" s="243"/>
      <c r="O39" s="72"/>
      <c r="P39" s="72"/>
      <c r="Q39" s="72"/>
      <c r="R39" s="72"/>
      <c r="S39" s="72"/>
      <c r="T39" s="73"/>
      <c r="U39" s="242">
        <v>43.05</v>
      </c>
      <c r="V39" s="243"/>
      <c r="W39" s="72"/>
      <c r="X39" s="72"/>
      <c r="Y39" s="72"/>
      <c r="Z39" s="72"/>
      <c r="AA39" s="72"/>
      <c r="AB39" s="73"/>
      <c r="AC39" s="242">
        <v>36.9</v>
      </c>
      <c r="AD39" s="243"/>
      <c r="AE39" s="72"/>
      <c r="AF39" s="72"/>
      <c r="AG39" s="72"/>
      <c r="AH39" s="72"/>
      <c r="AI39" s="72"/>
      <c r="AJ39" s="73"/>
      <c r="AK39" s="242">
        <v>37.700000000000003</v>
      </c>
      <c r="AL39" s="243"/>
      <c r="AM39" s="72"/>
      <c r="AN39" s="72"/>
      <c r="AO39" s="72"/>
      <c r="AP39" s="72"/>
      <c r="AQ39" s="72"/>
      <c r="AR39" s="74"/>
    </row>
    <row r="40" spans="1:44" x14ac:dyDescent="0.2">
      <c r="A40" s="299" t="s">
        <v>73</v>
      </c>
      <c r="B40" s="300"/>
      <c r="C40" s="300"/>
      <c r="D40" s="300"/>
      <c r="E40" s="8"/>
      <c r="F40" s="8"/>
      <c r="G40" s="8"/>
      <c r="H40" s="8"/>
      <c r="I40" s="8"/>
      <c r="J40" s="8"/>
      <c r="K40" s="8"/>
      <c r="L40" s="5"/>
      <c r="M40" s="242">
        <v>87.52</v>
      </c>
      <c r="N40" s="243"/>
      <c r="O40" s="72"/>
      <c r="P40" s="72"/>
      <c r="Q40" s="72"/>
      <c r="R40" s="72"/>
      <c r="S40" s="72"/>
      <c r="T40" s="73"/>
      <c r="U40" s="242">
        <v>85.12</v>
      </c>
      <c r="V40" s="243"/>
      <c r="W40" s="72"/>
      <c r="X40" s="72"/>
      <c r="Y40" s="72"/>
      <c r="Z40" s="72"/>
      <c r="AA40" s="72"/>
      <c r="AB40" s="73"/>
      <c r="AC40" s="242">
        <v>81.760000000000005</v>
      </c>
      <c r="AD40" s="243"/>
      <c r="AE40" s="72"/>
      <c r="AF40" s="72"/>
      <c r="AG40" s="72"/>
      <c r="AH40" s="72"/>
      <c r="AI40" s="72"/>
      <c r="AJ40" s="73"/>
      <c r="AK40" s="242">
        <v>78.8</v>
      </c>
      <c r="AL40" s="243"/>
      <c r="AM40" s="72"/>
      <c r="AN40" s="72"/>
      <c r="AO40" s="72"/>
      <c r="AP40" s="72"/>
      <c r="AQ40" s="72"/>
      <c r="AR40" s="74"/>
    </row>
    <row r="41" spans="1:44" x14ac:dyDescent="0.2">
      <c r="A41" s="299" t="s">
        <v>51</v>
      </c>
      <c r="B41" s="300"/>
      <c r="C41" s="300"/>
      <c r="D41" s="300"/>
      <c r="E41" s="8">
        <v>48.3</v>
      </c>
      <c r="F41" s="8">
        <v>0.5</v>
      </c>
      <c r="G41" s="8">
        <v>48.9</v>
      </c>
      <c r="H41" s="8">
        <v>25</v>
      </c>
      <c r="I41" s="8"/>
      <c r="J41" s="8"/>
      <c r="K41" s="8"/>
      <c r="L41" s="5"/>
      <c r="M41" s="242">
        <v>51.06</v>
      </c>
      <c r="N41" s="243"/>
      <c r="O41" s="72"/>
      <c r="P41" s="72"/>
      <c r="Q41" s="72"/>
      <c r="R41" s="72"/>
      <c r="S41" s="72"/>
      <c r="T41" s="73"/>
      <c r="U41" s="242">
        <v>58.89</v>
      </c>
      <c r="V41" s="243"/>
      <c r="W41" s="72"/>
      <c r="X41" s="72"/>
      <c r="Y41" s="72"/>
      <c r="Z41" s="72"/>
      <c r="AA41" s="72"/>
      <c r="AB41" s="73"/>
      <c r="AC41" s="242">
        <v>55.32</v>
      </c>
      <c r="AD41" s="243"/>
      <c r="AE41" s="72"/>
      <c r="AF41" s="72"/>
      <c r="AG41" s="72"/>
      <c r="AH41" s="72"/>
      <c r="AI41" s="72"/>
      <c r="AJ41" s="73"/>
      <c r="AK41" s="242">
        <v>46.1</v>
      </c>
      <c r="AL41" s="243"/>
      <c r="AM41" s="72"/>
      <c r="AN41" s="72"/>
      <c r="AO41" s="72"/>
      <c r="AP41" s="72"/>
      <c r="AQ41" s="72"/>
      <c r="AR41" s="74"/>
    </row>
    <row r="42" spans="1:44" ht="15" x14ac:dyDescent="0.25">
      <c r="A42" s="299" t="s">
        <v>68</v>
      </c>
      <c r="B42" s="300"/>
      <c r="C42" s="300"/>
      <c r="D42" s="300"/>
      <c r="E42" s="8">
        <v>48.3</v>
      </c>
      <c r="F42" s="8">
        <v>0.5</v>
      </c>
      <c r="G42" s="8">
        <v>48.9</v>
      </c>
      <c r="H42" s="8">
        <v>25</v>
      </c>
      <c r="I42" s="8"/>
      <c r="J42" s="8"/>
      <c r="K42" s="8"/>
      <c r="L42" s="5"/>
      <c r="M42" s="68">
        <v>0</v>
      </c>
      <c r="N42" s="69"/>
      <c r="O42" s="72"/>
      <c r="P42" s="72"/>
      <c r="Q42" s="72"/>
      <c r="R42" s="72"/>
      <c r="S42" s="72"/>
      <c r="T42" s="73"/>
      <c r="U42" s="68">
        <v>0</v>
      </c>
      <c r="V42" s="69"/>
      <c r="W42" s="72"/>
      <c r="X42" s="72"/>
      <c r="Y42" s="72"/>
      <c r="Z42" s="72"/>
      <c r="AA42" s="72"/>
      <c r="AB42" s="73"/>
      <c r="AC42" s="68">
        <v>0</v>
      </c>
      <c r="AD42" s="69"/>
      <c r="AE42" s="72"/>
      <c r="AF42" s="72"/>
      <c r="AG42" s="72"/>
      <c r="AH42" s="72"/>
      <c r="AI42" s="72"/>
      <c r="AJ42" s="73"/>
      <c r="AK42" s="68">
        <v>0</v>
      </c>
      <c r="AL42" s="69"/>
      <c r="AM42" s="72"/>
      <c r="AN42" s="72"/>
      <c r="AO42" s="72"/>
      <c r="AP42" s="72"/>
      <c r="AQ42" s="72"/>
      <c r="AR42" s="74"/>
    </row>
    <row r="43" spans="1:44" ht="15" x14ac:dyDescent="0.25">
      <c r="A43" s="299" t="s">
        <v>52</v>
      </c>
      <c r="B43" s="300"/>
      <c r="C43" s="300"/>
      <c r="D43" s="300"/>
      <c r="E43" s="8">
        <v>48.3</v>
      </c>
      <c r="F43" s="8">
        <v>0.5</v>
      </c>
      <c r="G43" s="8">
        <v>48.9</v>
      </c>
      <c r="H43" s="8">
        <v>25</v>
      </c>
      <c r="I43" s="8"/>
      <c r="J43" s="8"/>
      <c r="K43" s="8"/>
      <c r="L43" s="5"/>
      <c r="M43" s="68">
        <v>20</v>
      </c>
      <c r="N43" s="69"/>
      <c r="O43" s="72"/>
      <c r="P43" s="72"/>
      <c r="Q43" s="72"/>
      <c r="R43" s="72"/>
      <c r="S43" s="72"/>
      <c r="T43" s="73"/>
      <c r="U43" s="68">
        <v>20</v>
      </c>
      <c r="V43" s="69"/>
      <c r="W43" s="72"/>
      <c r="X43" s="72"/>
      <c r="Y43" s="72"/>
      <c r="Z43" s="72"/>
      <c r="AA43" s="72"/>
      <c r="AB43" s="73"/>
      <c r="AC43" s="68">
        <v>20</v>
      </c>
      <c r="AD43" s="69"/>
      <c r="AE43" s="72"/>
      <c r="AF43" s="72"/>
      <c r="AG43" s="72"/>
      <c r="AH43" s="72"/>
      <c r="AI43" s="72"/>
      <c r="AJ43" s="73"/>
      <c r="AK43" s="68">
        <v>25</v>
      </c>
      <c r="AL43" s="69"/>
      <c r="AM43" s="72"/>
      <c r="AN43" s="72"/>
      <c r="AO43" s="72"/>
      <c r="AP43" s="72"/>
      <c r="AQ43" s="72"/>
      <c r="AR43" s="74"/>
    </row>
    <row r="44" spans="1:44" ht="13.5" thickBot="1" x14ac:dyDescent="0.25">
      <c r="A44" s="403" t="s">
        <v>53</v>
      </c>
      <c r="B44" s="404"/>
      <c r="C44" s="404"/>
      <c r="D44" s="404"/>
      <c r="E44" s="405"/>
      <c r="F44" s="405"/>
      <c r="G44" s="405"/>
      <c r="H44" s="405"/>
      <c r="I44" s="405"/>
      <c r="J44" s="405"/>
      <c r="K44" s="405"/>
      <c r="L44" s="406"/>
      <c r="M44" s="154"/>
      <c r="N44" s="252"/>
      <c r="O44" s="152"/>
      <c r="P44" s="152"/>
      <c r="Q44" s="152"/>
      <c r="R44" s="152"/>
      <c r="S44" s="152"/>
      <c r="T44" s="251"/>
      <c r="U44" s="154"/>
      <c r="V44" s="252"/>
      <c r="W44" s="152"/>
      <c r="X44" s="152"/>
      <c r="Y44" s="152"/>
      <c r="Z44" s="152"/>
      <c r="AA44" s="152"/>
      <c r="AB44" s="251"/>
      <c r="AC44" s="154"/>
      <c r="AD44" s="252"/>
      <c r="AE44" s="152"/>
      <c r="AF44" s="152"/>
      <c r="AG44" s="152"/>
      <c r="AH44" s="152"/>
      <c r="AI44" s="152"/>
      <c r="AJ44" s="251"/>
      <c r="AK44" s="154"/>
      <c r="AL44" s="252"/>
      <c r="AM44" s="152"/>
      <c r="AN44" s="152"/>
      <c r="AO44" s="152"/>
      <c r="AP44" s="152"/>
      <c r="AQ44" s="152"/>
      <c r="AR44" s="253"/>
    </row>
    <row r="45" spans="1:44" x14ac:dyDescent="0.2">
      <c r="A45" s="399" t="s">
        <v>54</v>
      </c>
      <c r="B45" s="400"/>
      <c r="C45" s="400"/>
      <c r="D45" s="400"/>
      <c r="E45" s="288"/>
      <c r="F45" s="288"/>
      <c r="G45" s="288"/>
      <c r="H45" s="288"/>
      <c r="I45" s="288"/>
      <c r="J45" s="288"/>
      <c r="K45" s="288"/>
      <c r="L45" s="407"/>
      <c r="M45" s="408"/>
      <c r="N45" s="409"/>
      <c r="O45" s="410"/>
      <c r="P45" s="410"/>
      <c r="Q45" s="410"/>
      <c r="R45" s="410"/>
      <c r="S45" s="410"/>
      <c r="T45" s="411"/>
      <c r="U45" s="408"/>
      <c r="V45" s="409"/>
      <c r="W45" s="410"/>
      <c r="X45" s="410"/>
      <c r="Y45" s="410"/>
      <c r="Z45" s="410"/>
      <c r="AA45" s="410"/>
      <c r="AB45" s="411"/>
      <c r="AC45" s="408"/>
      <c r="AD45" s="409"/>
      <c r="AE45" s="410"/>
      <c r="AF45" s="410"/>
      <c r="AG45" s="410"/>
      <c r="AH45" s="410"/>
      <c r="AI45" s="410"/>
      <c r="AJ45" s="411"/>
      <c r="AK45" s="408"/>
      <c r="AL45" s="409"/>
      <c r="AM45" s="410"/>
      <c r="AN45" s="410"/>
      <c r="AO45" s="410"/>
      <c r="AP45" s="410"/>
      <c r="AQ45" s="410"/>
      <c r="AR45" s="412"/>
    </row>
    <row r="46" spans="1:44" x14ac:dyDescent="0.2">
      <c r="A46" s="299" t="s">
        <v>55</v>
      </c>
      <c r="B46" s="300"/>
      <c r="C46" s="300"/>
      <c r="D46" s="300"/>
      <c r="E46" s="8"/>
      <c r="F46" s="8"/>
      <c r="G46" s="8"/>
      <c r="H46" s="8"/>
      <c r="I46" s="8"/>
      <c r="J46" s="8"/>
      <c r="K46" s="8"/>
      <c r="L46" s="5"/>
      <c r="M46" s="231">
        <f>SUM(M47:N56)</f>
        <v>547.2700000000001</v>
      </c>
      <c r="N46" s="229"/>
      <c r="O46" s="229"/>
      <c r="P46" s="229"/>
      <c r="Q46" s="229"/>
      <c r="R46" s="229"/>
      <c r="S46" s="229"/>
      <c r="T46" s="230"/>
      <c r="U46" s="231">
        <f>SUM(U47:V56)</f>
        <v>527.34</v>
      </c>
      <c r="V46" s="229"/>
      <c r="W46" s="229"/>
      <c r="X46" s="229"/>
      <c r="Y46" s="229"/>
      <c r="Z46" s="229"/>
      <c r="AA46" s="229"/>
      <c r="AB46" s="230"/>
      <c r="AC46" s="231">
        <f>SUM(AC47:AD56)</f>
        <v>502.21</v>
      </c>
      <c r="AD46" s="229"/>
      <c r="AE46" s="229"/>
      <c r="AF46" s="229"/>
      <c r="AG46" s="229"/>
      <c r="AH46" s="229"/>
      <c r="AI46" s="229"/>
      <c r="AJ46" s="230"/>
      <c r="AK46" s="231">
        <f>SUM(AK47:AL56)</f>
        <v>428.43</v>
      </c>
      <c r="AL46" s="229"/>
      <c r="AM46" s="229"/>
      <c r="AN46" s="229"/>
      <c r="AO46" s="229"/>
      <c r="AP46" s="229"/>
      <c r="AQ46" s="229"/>
      <c r="AR46" s="241"/>
    </row>
    <row r="47" spans="1:44" x14ac:dyDescent="0.2">
      <c r="A47" s="299" t="s">
        <v>56</v>
      </c>
      <c r="B47" s="300"/>
      <c r="C47" s="300"/>
      <c r="D47" s="300"/>
      <c r="E47" s="8">
        <v>48.3</v>
      </c>
      <c r="F47" s="8">
        <v>0.5</v>
      </c>
      <c r="G47" s="8">
        <v>48.9</v>
      </c>
      <c r="H47" s="8">
        <v>25</v>
      </c>
      <c r="I47" s="8"/>
      <c r="J47" s="8"/>
      <c r="K47" s="8"/>
      <c r="L47" s="5"/>
      <c r="M47" s="242">
        <v>46.4</v>
      </c>
      <c r="N47" s="243"/>
      <c r="O47" s="72"/>
      <c r="P47" s="72"/>
      <c r="Q47" s="72"/>
      <c r="R47" s="72"/>
      <c r="S47" s="72"/>
      <c r="T47" s="73"/>
      <c r="U47" s="242">
        <v>54.24</v>
      </c>
      <c r="V47" s="243"/>
      <c r="W47" s="72"/>
      <c r="X47" s="72"/>
      <c r="Y47" s="72"/>
      <c r="Z47" s="72"/>
      <c r="AA47" s="72"/>
      <c r="AB47" s="73"/>
      <c r="AC47" s="242">
        <v>49.28</v>
      </c>
      <c r="AD47" s="243"/>
      <c r="AE47" s="72"/>
      <c r="AF47" s="72"/>
      <c r="AG47" s="72"/>
      <c r="AH47" s="72"/>
      <c r="AI47" s="72"/>
      <c r="AJ47" s="73"/>
      <c r="AK47" s="242">
        <v>45.4</v>
      </c>
      <c r="AL47" s="243"/>
      <c r="AM47" s="72"/>
      <c r="AN47" s="72"/>
      <c r="AO47" s="72"/>
      <c r="AP47" s="72"/>
      <c r="AQ47" s="72"/>
      <c r="AR47" s="74"/>
    </row>
    <row r="48" spans="1:44" ht="15" x14ac:dyDescent="0.25">
      <c r="A48" s="299" t="s">
        <v>57</v>
      </c>
      <c r="B48" s="300"/>
      <c r="C48" s="300"/>
      <c r="D48" s="300"/>
      <c r="E48" s="8"/>
      <c r="F48" s="8"/>
      <c r="G48" s="8"/>
      <c r="H48" s="8"/>
      <c r="I48" s="8"/>
      <c r="J48" s="8"/>
      <c r="K48" s="8"/>
      <c r="L48" s="5"/>
      <c r="M48" s="68" t="s">
        <v>77</v>
      </c>
      <c r="N48" s="69"/>
      <c r="O48" s="72"/>
      <c r="P48" s="72"/>
      <c r="Q48" s="72"/>
      <c r="R48" s="72"/>
      <c r="S48" s="72"/>
      <c r="T48" s="73"/>
      <c r="U48" s="68" t="s">
        <v>77</v>
      </c>
      <c r="V48" s="69"/>
      <c r="W48" s="72"/>
      <c r="X48" s="72"/>
      <c r="Y48" s="72"/>
      <c r="Z48" s="72"/>
      <c r="AA48" s="72"/>
      <c r="AB48" s="73"/>
      <c r="AC48" s="68" t="s">
        <v>77</v>
      </c>
      <c r="AD48" s="69"/>
      <c r="AE48" s="72"/>
      <c r="AF48" s="72"/>
      <c r="AG48" s="72"/>
      <c r="AH48" s="72"/>
      <c r="AI48" s="72"/>
      <c r="AJ48" s="73"/>
      <c r="AK48" s="68" t="s">
        <v>77</v>
      </c>
      <c r="AL48" s="69"/>
      <c r="AM48" s="72"/>
      <c r="AN48" s="72"/>
      <c r="AO48" s="72"/>
      <c r="AP48" s="72"/>
      <c r="AQ48" s="72"/>
      <c r="AR48" s="74"/>
    </row>
    <row r="49" spans="1:44" x14ac:dyDescent="0.2">
      <c r="A49" s="299" t="s">
        <v>58</v>
      </c>
      <c r="B49" s="300"/>
      <c r="C49" s="300"/>
      <c r="D49" s="300"/>
      <c r="E49" s="8">
        <v>48.3</v>
      </c>
      <c r="F49" s="8">
        <v>0.5</v>
      </c>
      <c r="G49" s="8">
        <v>48.9</v>
      </c>
      <c r="H49" s="8">
        <v>25</v>
      </c>
      <c r="I49" s="8"/>
      <c r="J49" s="8"/>
      <c r="K49" s="8"/>
      <c r="L49" s="5"/>
      <c r="M49" s="242">
        <v>5.04</v>
      </c>
      <c r="N49" s="243"/>
      <c r="O49" s="72"/>
      <c r="P49" s="72"/>
      <c r="Q49" s="72"/>
      <c r="R49" s="72"/>
      <c r="S49" s="72"/>
      <c r="T49" s="73"/>
      <c r="U49" s="242">
        <v>4.38</v>
      </c>
      <c r="V49" s="243"/>
      <c r="W49" s="72"/>
      <c r="X49" s="72"/>
      <c r="Y49" s="72"/>
      <c r="Z49" s="72"/>
      <c r="AA49" s="72"/>
      <c r="AB49" s="73"/>
      <c r="AC49" s="242">
        <v>4.62</v>
      </c>
      <c r="AD49" s="243"/>
      <c r="AE49" s="72"/>
      <c r="AF49" s="72"/>
      <c r="AG49" s="72"/>
      <c r="AH49" s="72"/>
      <c r="AI49" s="72"/>
      <c r="AJ49" s="73"/>
      <c r="AK49" s="242">
        <v>5.52</v>
      </c>
      <c r="AL49" s="243"/>
      <c r="AM49" s="72"/>
      <c r="AN49" s="72"/>
      <c r="AO49" s="72"/>
      <c r="AP49" s="72"/>
      <c r="AQ49" s="72"/>
      <c r="AR49" s="74"/>
    </row>
    <row r="50" spans="1:44" x14ac:dyDescent="0.2">
      <c r="A50" s="299" t="s">
        <v>59</v>
      </c>
      <c r="B50" s="300"/>
      <c r="C50" s="300"/>
      <c r="D50" s="300"/>
      <c r="E50" s="8">
        <v>48.3</v>
      </c>
      <c r="F50" s="8">
        <v>0.5</v>
      </c>
      <c r="G50" s="8">
        <v>48.9</v>
      </c>
      <c r="H50" s="8">
        <v>25</v>
      </c>
      <c r="I50" s="8"/>
      <c r="J50" s="8"/>
      <c r="K50" s="8"/>
      <c r="L50" s="5"/>
      <c r="M50" s="242">
        <v>299.72000000000003</v>
      </c>
      <c r="N50" s="243"/>
      <c r="O50" s="72"/>
      <c r="P50" s="72"/>
      <c r="Q50" s="72"/>
      <c r="R50" s="72"/>
      <c r="S50" s="72"/>
      <c r="T50" s="73"/>
      <c r="U50" s="242">
        <v>274.08</v>
      </c>
      <c r="V50" s="243"/>
      <c r="W50" s="72"/>
      <c r="X50" s="72"/>
      <c r="Y50" s="72"/>
      <c r="Z50" s="72"/>
      <c r="AA50" s="72"/>
      <c r="AB50" s="73"/>
      <c r="AC50" s="242">
        <v>247.64</v>
      </c>
      <c r="AD50" s="243"/>
      <c r="AE50" s="72"/>
      <c r="AF50" s="72"/>
      <c r="AG50" s="72"/>
      <c r="AH50" s="72"/>
      <c r="AI50" s="72"/>
      <c r="AJ50" s="73"/>
      <c r="AK50" s="242">
        <v>166.7</v>
      </c>
      <c r="AL50" s="243"/>
      <c r="AM50" s="72"/>
      <c r="AN50" s="72"/>
      <c r="AO50" s="72"/>
      <c r="AP50" s="72"/>
      <c r="AQ50" s="72"/>
      <c r="AR50" s="74"/>
    </row>
    <row r="51" spans="1:44" x14ac:dyDescent="0.2">
      <c r="A51" s="299" t="s">
        <v>60</v>
      </c>
      <c r="B51" s="300"/>
      <c r="C51" s="300"/>
      <c r="D51" s="300"/>
      <c r="E51" s="8"/>
      <c r="F51" s="8"/>
      <c r="G51" s="8"/>
      <c r="H51" s="8"/>
      <c r="I51" s="8"/>
      <c r="J51" s="8"/>
      <c r="K51" s="8"/>
      <c r="L51" s="5"/>
      <c r="M51" s="242">
        <v>150</v>
      </c>
      <c r="N51" s="243"/>
      <c r="O51" s="72"/>
      <c r="P51" s="72"/>
      <c r="Q51" s="72"/>
      <c r="R51" s="72"/>
      <c r="S51" s="72"/>
      <c r="T51" s="73"/>
      <c r="U51" s="242">
        <v>150</v>
      </c>
      <c r="V51" s="243"/>
      <c r="W51" s="72"/>
      <c r="X51" s="72"/>
      <c r="Y51" s="72"/>
      <c r="Z51" s="72"/>
      <c r="AA51" s="72"/>
      <c r="AB51" s="73"/>
      <c r="AC51" s="242">
        <v>150</v>
      </c>
      <c r="AD51" s="243"/>
      <c r="AE51" s="72"/>
      <c r="AF51" s="72"/>
      <c r="AG51" s="72"/>
      <c r="AH51" s="72"/>
      <c r="AI51" s="72"/>
      <c r="AJ51" s="73"/>
      <c r="AK51" s="242">
        <v>150</v>
      </c>
      <c r="AL51" s="243"/>
      <c r="AM51" s="72"/>
      <c r="AN51" s="72"/>
      <c r="AO51" s="72"/>
      <c r="AP51" s="72"/>
      <c r="AQ51" s="72"/>
      <c r="AR51" s="74"/>
    </row>
    <row r="52" spans="1:44" ht="15" x14ac:dyDescent="0.25">
      <c r="A52" s="299" t="s">
        <v>70</v>
      </c>
      <c r="B52" s="300"/>
      <c r="C52" s="300"/>
      <c r="D52" s="300"/>
      <c r="E52" s="8">
        <v>48.3</v>
      </c>
      <c r="F52" s="8">
        <v>0.5</v>
      </c>
      <c r="G52" s="8">
        <v>48.9</v>
      </c>
      <c r="H52" s="8">
        <v>25</v>
      </c>
      <c r="I52" s="8"/>
      <c r="J52" s="8"/>
      <c r="K52" s="8"/>
      <c r="L52" s="5"/>
      <c r="M52" s="68" t="s">
        <v>76</v>
      </c>
      <c r="N52" s="69"/>
      <c r="O52" s="72"/>
      <c r="P52" s="72"/>
      <c r="Q52" s="72"/>
      <c r="R52" s="72"/>
      <c r="S52" s="72"/>
      <c r="T52" s="73"/>
      <c r="U52" s="68" t="s">
        <v>76</v>
      </c>
      <c r="V52" s="69"/>
      <c r="W52" s="72"/>
      <c r="X52" s="72"/>
      <c r="Y52" s="72"/>
      <c r="Z52" s="72"/>
      <c r="AA52" s="72"/>
      <c r="AB52" s="73"/>
      <c r="AC52" s="68" t="s">
        <v>76</v>
      </c>
      <c r="AD52" s="69"/>
      <c r="AE52" s="72"/>
      <c r="AF52" s="72"/>
      <c r="AG52" s="72"/>
      <c r="AH52" s="72"/>
      <c r="AI52" s="72"/>
      <c r="AJ52" s="73"/>
      <c r="AK52" s="68" t="s">
        <v>76</v>
      </c>
      <c r="AL52" s="69"/>
      <c r="AM52" s="72"/>
      <c r="AN52" s="72"/>
      <c r="AO52" s="72"/>
      <c r="AP52" s="72"/>
      <c r="AQ52" s="72"/>
      <c r="AR52" s="74"/>
    </row>
    <row r="53" spans="1:44" x14ac:dyDescent="0.2">
      <c r="A53" s="299" t="s">
        <v>71</v>
      </c>
      <c r="B53" s="300"/>
      <c r="C53" s="300"/>
      <c r="D53" s="300"/>
      <c r="E53" s="8"/>
      <c r="F53" s="8"/>
      <c r="G53" s="8"/>
      <c r="H53" s="8"/>
      <c r="I53" s="8"/>
      <c r="J53" s="8"/>
      <c r="K53" s="8"/>
      <c r="L53" s="5"/>
      <c r="M53" s="242">
        <v>20</v>
      </c>
      <c r="N53" s="243"/>
      <c r="O53" s="72"/>
      <c r="P53" s="72"/>
      <c r="Q53" s="72"/>
      <c r="R53" s="72"/>
      <c r="S53" s="72"/>
      <c r="T53" s="73"/>
      <c r="U53" s="242">
        <v>20</v>
      </c>
      <c r="V53" s="243"/>
      <c r="W53" s="72"/>
      <c r="X53" s="72"/>
      <c r="Y53" s="72"/>
      <c r="Z53" s="72"/>
      <c r="AA53" s="72"/>
      <c r="AB53" s="73"/>
      <c r="AC53" s="242">
        <v>20</v>
      </c>
      <c r="AD53" s="243"/>
      <c r="AE53" s="72"/>
      <c r="AF53" s="72"/>
      <c r="AG53" s="72"/>
      <c r="AH53" s="72"/>
      <c r="AI53" s="72"/>
      <c r="AJ53" s="73"/>
      <c r="AK53" s="242">
        <v>20</v>
      </c>
      <c r="AL53" s="243"/>
      <c r="AM53" s="72"/>
      <c r="AN53" s="72"/>
      <c r="AO53" s="72"/>
      <c r="AP53" s="72"/>
      <c r="AQ53" s="72"/>
      <c r="AR53" s="74"/>
    </row>
    <row r="54" spans="1:44" x14ac:dyDescent="0.2">
      <c r="A54" s="299" t="s">
        <v>61</v>
      </c>
      <c r="B54" s="300"/>
      <c r="C54" s="300"/>
      <c r="D54" s="300"/>
      <c r="E54" s="8">
        <v>48.3</v>
      </c>
      <c r="F54" s="8">
        <v>0.5</v>
      </c>
      <c r="G54" s="8">
        <v>48.9</v>
      </c>
      <c r="H54" s="8">
        <v>25</v>
      </c>
      <c r="I54" s="8"/>
      <c r="J54" s="8"/>
      <c r="K54" s="8"/>
      <c r="L54" s="5"/>
      <c r="M54" s="242">
        <v>0</v>
      </c>
      <c r="N54" s="243"/>
      <c r="O54" s="72"/>
      <c r="P54" s="72"/>
      <c r="Q54" s="72"/>
      <c r="R54" s="72"/>
      <c r="S54" s="72"/>
      <c r="T54" s="73"/>
      <c r="U54" s="242">
        <v>0</v>
      </c>
      <c r="V54" s="243"/>
      <c r="W54" s="72"/>
      <c r="X54" s="72"/>
      <c r="Y54" s="72"/>
      <c r="Z54" s="72"/>
      <c r="AA54" s="72"/>
      <c r="AB54" s="73"/>
      <c r="AC54" s="242">
        <v>0</v>
      </c>
      <c r="AD54" s="243"/>
      <c r="AE54" s="72"/>
      <c r="AF54" s="72"/>
      <c r="AG54" s="72"/>
      <c r="AH54" s="72"/>
      <c r="AI54" s="72"/>
      <c r="AJ54" s="73"/>
      <c r="AK54" s="242">
        <v>15</v>
      </c>
      <c r="AL54" s="243"/>
      <c r="AM54" s="72"/>
      <c r="AN54" s="72"/>
      <c r="AO54" s="72"/>
      <c r="AP54" s="72"/>
      <c r="AQ54" s="72"/>
      <c r="AR54" s="74"/>
    </row>
    <row r="55" spans="1:44" x14ac:dyDescent="0.2">
      <c r="A55" s="299" t="s">
        <v>62</v>
      </c>
      <c r="B55" s="300"/>
      <c r="C55" s="300"/>
      <c r="D55" s="300"/>
      <c r="E55" s="8">
        <v>48.3</v>
      </c>
      <c r="F55" s="8">
        <v>0.5</v>
      </c>
      <c r="G55" s="8">
        <v>48.9</v>
      </c>
      <c r="H55" s="8">
        <v>25</v>
      </c>
      <c r="I55" s="8"/>
      <c r="J55" s="8"/>
      <c r="K55" s="8"/>
      <c r="L55" s="5"/>
      <c r="M55" s="242">
        <v>16.11</v>
      </c>
      <c r="N55" s="243"/>
      <c r="O55" s="72"/>
      <c r="P55" s="72"/>
      <c r="Q55" s="72"/>
      <c r="R55" s="72"/>
      <c r="S55" s="72"/>
      <c r="T55" s="73"/>
      <c r="U55" s="242">
        <v>14.64</v>
      </c>
      <c r="V55" s="243"/>
      <c r="W55" s="72"/>
      <c r="X55" s="72"/>
      <c r="Y55" s="72"/>
      <c r="Z55" s="72"/>
      <c r="AA55" s="72"/>
      <c r="AB55" s="73"/>
      <c r="AC55" s="242">
        <v>20.67</v>
      </c>
      <c r="AD55" s="243"/>
      <c r="AE55" s="72"/>
      <c r="AF55" s="72"/>
      <c r="AG55" s="72"/>
      <c r="AH55" s="72"/>
      <c r="AI55" s="72"/>
      <c r="AJ55" s="73"/>
      <c r="AK55" s="242">
        <v>15.81</v>
      </c>
      <c r="AL55" s="243"/>
      <c r="AM55" s="72"/>
      <c r="AN55" s="72"/>
      <c r="AO55" s="72"/>
      <c r="AP55" s="72"/>
      <c r="AQ55" s="72"/>
      <c r="AR55" s="74"/>
    </row>
    <row r="56" spans="1:44" x14ac:dyDescent="0.2">
      <c r="A56" s="299" t="s">
        <v>72</v>
      </c>
      <c r="B56" s="300"/>
      <c r="C56" s="300"/>
      <c r="D56" s="300"/>
      <c r="E56" s="8">
        <v>48.3</v>
      </c>
      <c r="F56" s="8">
        <v>0.5</v>
      </c>
      <c r="G56" s="8">
        <v>48.9</v>
      </c>
      <c r="H56" s="8">
        <v>25</v>
      </c>
      <c r="I56" s="8"/>
      <c r="J56" s="8"/>
      <c r="K56" s="8"/>
      <c r="L56" s="5"/>
      <c r="M56" s="242">
        <v>10</v>
      </c>
      <c r="N56" s="243"/>
      <c r="O56" s="72"/>
      <c r="P56" s="72"/>
      <c r="Q56" s="72"/>
      <c r="R56" s="72"/>
      <c r="S56" s="72"/>
      <c r="T56" s="73"/>
      <c r="U56" s="242">
        <v>10</v>
      </c>
      <c r="V56" s="243"/>
      <c r="W56" s="72"/>
      <c r="X56" s="72"/>
      <c r="Y56" s="72"/>
      <c r="Z56" s="72"/>
      <c r="AA56" s="72"/>
      <c r="AB56" s="73"/>
      <c r="AC56" s="242">
        <v>10</v>
      </c>
      <c r="AD56" s="243"/>
      <c r="AE56" s="72"/>
      <c r="AF56" s="72"/>
      <c r="AG56" s="72"/>
      <c r="AH56" s="72"/>
      <c r="AI56" s="72"/>
      <c r="AJ56" s="73"/>
      <c r="AK56" s="242">
        <v>10</v>
      </c>
      <c r="AL56" s="243"/>
      <c r="AM56" s="72"/>
      <c r="AN56" s="72"/>
      <c r="AO56" s="72"/>
      <c r="AP56" s="72"/>
      <c r="AQ56" s="72"/>
      <c r="AR56" s="74"/>
    </row>
    <row r="57" spans="1:44" s="6" customFormat="1" ht="15" x14ac:dyDescent="0.25">
      <c r="A57" s="299" t="s">
        <v>75</v>
      </c>
      <c r="B57" s="300"/>
      <c r="C57" s="300"/>
      <c r="D57" s="300"/>
      <c r="E57" s="25"/>
      <c r="F57" s="25"/>
      <c r="G57" s="25"/>
      <c r="H57" s="25"/>
      <c r="I57" s="25"/>
      <c r="J57" s="25"/>
      <c r="K57" s="25"/>
      <c r="L57" s="5"/>
      <c r="M57" s="68" t="s">
        <v>76</v>
      </c>
      <c r="N57" s="69"/>
      <c r="O57" s="72"/>
      <c r="P57" s="72"/>
      <c r="Q57" s="72"/>
      <c r="R57" s="72"/>
      <c r="S57" s="72"/>
      <c r="T57" s="73"/>
      <c r="U57" s="68" t="s">
        <v>76</v>
      </c>
      <c r="V57" s="69"/>
      <c r="W57" s="72"/>
      <c r="X57" s="72"/>
      <c r="Y57" s="72"/>
      <c r="Z57" s="72"/>
      <c r="AA57" s="72"/>
      <c r="AB57" s="73"/>
      <c r="AC57" s="68" t="s">
        <v>76</v>
      </c>
      <c r="AD57" s="69"/>
      <c r="AE57" s="72"/>
      <c r="AF57" s="72"/>
      <c r="AG57" s="72"/>
      <c r="AH57" s="72"/>
      <c r="AI57" s="72"/>
      <c r="AJ57" s="73"/>
      <c r="AK57" s="68" t="s">
        <v>76</v>
      </c>
      <c r="AL57" s="69"/>
      <c r="AM57" s="72"/>
      <c r="AN57" s="72"/>
      <c r="AO57" s="72"/>
      <c r="AP57" s="72"/>
      <c r="AQ57" s="72"/>
      <c r="AR57" s="74"/>
    </row>
    <row r="58" spans="1:44" ht="13.5" thickBot="1" x14ac:dyDescent="0.25">
      <c r="A58" s="295" t="s">
        <v>63</v>
      </c>
      <c r="B58" s="296"/>
      <c r="C58" s="296"/>
      <c r="D58" s="296"/>
      <c r="E58" s="297"/>
      <c r="F58" s="297"/>
      <c r="G58" s="297"/>
      <c r="H58" s="297"/>
      <c r="I58" s="297"/>
      <c r="J58" s="297"/>
      <c r="K58" s="297"/>
      <c r="L58" s="298"/>
      <c r="M58" s="260"/>
      <c r="N58" s="261"/>
      <c r="O58" s="258"/>
      <c r="P58" s="258"/>
      <c r="Q58" s="258"/>
      <c r="R58" s="258"/>
      <c r="S58" s="258"/>
      <c r="T58" s="259"/>
      <c r="U58" s="260"/>
      <c r="V58" s="261"/>
      <c r="W58" s="258"/>
      <c r="X58" s="258"/>
      <c r="Y58" s="258"/>
      <c r="Z58" s="258"/>
      <c r="AA58" s="258"/>
      <c r="AB58" s="259"/>
      <c r="AC58" s="260"/>
      <c r="AD58" s="261"/>
      <c r="AE58" s="258"/>
      <c r="AF58" s="258"/>
      <c r="AG58" s="258"/>
      <c r="AH58" s="258"/>
      <c r="AI58" s="258"/>
      <c r="AJ58" s="259"/>
      <c r="AK58" s="260"/>
      <c r="AL58" s="261"/>
      <c r="AM58" s="258"/>
      <c r="AN58" s="258"/>
      <c r="AO58" s="258"/>
      <c r="AP58" s="258"/>
      <c r="AQ58" s="258"/>
      <c r="AR58" s="262"/>
    </row>
    <row r="59" spans="1:44" ht="13.5" thickBot="1" x14ac:dyDescent="0.25">
      <c r="A59" s="292" t="s">
        <v>64</v>
      </c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4"/>
      <c r="M59" s="275"/>
      <c r="N59" s="276"/>
      <c r="O59" s="273"/>
      <c r="P59" s="273"/>
      <c r="Q59" s="273"/>
      <c r="R59" s="273"/>
      <c r="S59" s="273"/>
      <c r="T59" s="274"/>
      <c r="U59" s="275"/>
      <c r="V59" s="276"/>
      <c r="W59" s="273"/>
      <c r="X59" s="273"/>
      <c r="Y59" s="273"/>
      <c r="Z59" s="273"/>
      <c r="AA59" s="273"/>
      <c r="AB59" s="274"/>
      <c r="AC59" s="275"/>
      <c r="AD59" s="276"/>
      <c r="AE59" s="273"/>
      <c r="AF59" s="273"/>
      <c r="AG59" s="273"/>
      <c r="AH59" s="273"/>
      <c r="AI59" s="273"/>
      <c r="AJ59" s="274"/>
      <c r="AK59" s="275"/>
      <c r="AL59" s="276"/>
      <c r="AM59" s="273"/>
      <c r="AN59" s="273"/>
      <c r="AO59" s="273"/>
      <c r="AP59" s="273"/>
      <c r="AQ59" s="273"/>
      <c r="AR59" s="280"/>
    </row>
    <row r="60" spans="1:44" ht="13.5" thickBot="1" x14ac:dyDescent="0.25">
      <c r="A60" s="288"/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  <c r="AI60" s="288"/>
      <c r="AJ60" s="288"/>
      <c r="AK60" s="288"/>
      <c r="AL60" s="288"/>
      <c r="AM60" s="288"/>
      <c r="AN60" s="288"/>
      <c r="AO60" s="288"/>
      <c r="AP60" s="288"/>
      <c r="AQ60" s="288"/>
      <c r="AR60" s="288"/>
    </row>
    <row r="61" spans="1:44" ht="13.5" thickBot="1" x14ac:dyDescent="0.25">
      <c r="A61" s="289" t="s">
        <v>65</v>
      </c>
      <c r="B61" s="290"/>
      <c r="C61" s="290"/>
      <c r="D61" s="290"/>
      <c r="E61" s="290"/>
      <c r="F61" s="290"/>
      <c r="G61" s="290"/>
      <c r="H61" s="290"/>
      <c r="I61" s="290"/>
      <c r="J61" s="290"/>
      <c r="K61" s="290"/>
      <c r="L61" s="291"/>
      <c r="M61" s="83" t="s">
        <v>78</v>
      </c>
      <c r="N61" s="84"/>
      <c r="O61" s="84"/>
      <c r="P61" s="84"/>
      <c r="Q61" s="84"/>
      <c r="R61" s="84"/>
      <c r="S61" s="84"/>
      <c r="T61" s="85"/>
      <c r="U61" s="83" t="s">
        <v>78</v>
      </c>
      <c r="V61" s="84"/>
      <c r="W61" s="84"/>
      <c r="X61" s="84"/>
      <c r="Y61" s="84"/>
      <c r="Z61" s="84"/>
      <c r="AA61" s="84"/>
      <c r="AB61" s="85"/>
      <c r="AC61" s="83" t="s">
        <v>78</v>
      </c>
      <c r="AD61" s="84"/>
      <c r="AE61" s="84"/>
      <c r="AF61" s="84"/>
      <c r="AG61" s="84"/>
      <c r="AH61" s="84"/>
      <c r="AI61" s="84"/>
      <c r="AJ61" s="85"/>
      <c r="AK61" s="83" t="s">
        <v>83</v>
      </c>
      <c r="AL61" s="84"/>
      <c r="AM61" s="84"/>
      <c r="AN61" s="84"/>
      <c r="AO61" s="84"/>
      <c r="AP61" s="84"/>
      <c r="AQ61" s="84"/>
      <c r="AR61" s="85"/>
    </row>
  </sheetData>
  <mergeCells count="695">
    <mergeCell ref="A1:AR1"/>
    <mergeCell ref="A2:AR2"/>
    <mergeCell ref="A3:L3"/>
    <mergeCell ref="M3:T3"/>
    <mergeCell ref="U3:AB3"/>
    <mergeCell ref="AC3:AJ3"/>
    <mergeCell ref="AK3:AR3"/>
    <mergeCell ref="A4:AR4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  <mergeCell ref="H7:L7"/>
    <mergeCell ref="M7:N7"/>
    <mergeCell ref="O7:P7"/>
    <mergeCell ref="O6:P6"/>
    <mergeCell ref="M6:N6"/>
    <mergeCell ref="W5:X5"/>
    <mergeCell ref="Y5:Z5"/>
    <mergeCell ref="AA5:AB5"/>
    <mergeCell ref="AC5:AD5"/>
    <mergeCell ref="A5:L5"/>
    <mergeCell ref="H6:L6"/>
    <mergeCell ref="U6:V6"/>
    <mergeCell ref="AC6:AD6"/>
    <mergeCell ref="S6:T6"/>
    <mergeCell ref="S7:T7"/>
    <mergeCell ref="AA6:AB6"/>
    <mergeCell ref="AA7:AB7"/>
    <mergeCell ref="U7:V7"/>
    <mergeCell ref="AC7:AD7"/>
    <mergeCell ref="AM9:AN9"/>
    <mergeCell ref="AO9:AP9"/>
    <mergeCell ref="AQ9:AR9"/>
    <mergeCell ref="AE9:AF9"/>
    <mergeCell ref="AG9:AH9"/>
    <mergeCell ref="AI9:AJ9"/>
    <mergeCell ref="AK9:AL9"/>
    <mergeCell ref="E8:F8"/>
    <mergeCell ref="G8:H8"/>
    <mergeCell ref="I8:J8"/>
    <mergeCell ref="K8:L8"/>
    <mergeCell ref="N8:AR8"/>
    <mergeCell ref="A10:D11"/>
    <mergeCell ref="E10:F10"/>
    <mergeCell ref="G10:H10"/>
    <mergeCell ref="I10:J10"/>
    <mergeCell ref="K10:L10"/>
    <mergeCell ref="M10:N10"/>
    <mergeCell ref="O10:P10"/>
    <mergeCell ref="AA9:AB9"/>
    <mergeCell ref="AC9:AD9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AO10:AP10"/>
    <mergeCell ref="AQ10:AR10"/>
    <mergeCell ref="E11:L11"/>
    <mergeCell ref="M11:O11"/>
    <mergeCell ref="P11:Q11"/>
    <mergeCell ref="R11:T11"/>
    <mergeCell ref="U11:W11"/>
    <mergeCell ref="X11:Y11"/>
    <mergeCell ref="Z11:AB11"/>
    <mergeCell ref="AC11:AE11"/>
    <mergeCell ref="AC10:AD10"/>
    <mergeCell ref="AE10:AF10"/>
    <mergeCell ref="AG10:AH10"/>
    <mergeCell ref="AI10:AJ10"/>
    <mergeCell ref="AK10:AL10"/>
    <mergeCell ref="AM10:AN10"/>
    <mergeCell ref="Q10:R10"/>
    <mergeCell ref="S10:T10"/>
    <mergeCell ref="U10:V10"/>
    <mergeCell ref="W10:X10"/>
    <mergeCell ref="Y10:Z10"/>
    <mergeCell ref="AA10:AB10"/>
    <mergeCell ref="AF11:AG11"/>
    <mergeCell ref="AH11:AJ11"/>
    <mergeCell ref="AK11:AM11"/>
    <mergeCell ref="AN11:AO11"/>
    <mergeCell ref="AP11:AR11"/>
    <mergeCell ref="M12:N12"/>
    <mergeCell ref="O12:P12"/>
    <mergeCell ref="Q12:R12"/>
    <mergeCell ref="AQ12:AR12"/>
    <mergeCell ref="M13:N13"/>
    <mergeCell ref="O13:P13"/>
    <mergeCell ref="Q13:R13"/>
    <mergeCell ref="S13:T13"/>
    <mergeCell ref="U13:V13"/>
    <mergeCell ref="W13:X13"/>
    <mergeCell ref="Y13:Z13"/>
    <mergeCell ref="AA13:AB13"/>
    <mergeCell ref="AE12:AF12"/>
    <mergeCell ref="AG12:AH12"/>
    <mergeCell ref="AI12:AJ12"/>
    <mergeCell ref="AK12:AL12"/>
    <mergeCell ref="AM12:AN12"/>
    <mergeCell ref="AO12:AP12"/>
    <mergeCell ref="S12:T12"/>
    <mergeCell ref="U12:V12"/>
    <mergeCell ref="W12:X12"/>
    <mergeCell ref="Y12:Z12"/>
    <mergeCell ref="AA12:AB12"/>
    <mergeCell ref="AC12:AD12"/>
    <mergeCell ref="AO13:AP13"/>
    <mergeCell ref="AQ13:AR13"/>
    <mergeCell ref="M14:O14"/>
    <mergeCell ref="P14:Q14"/>
    <mergeCell ref="R14:T14"/>
    <mergeCell ref="U14:W14"/>
    <mergeCell ref="X14:Y14"/>
    <mergeCell ref="AC13:AD13"/>
    <mergeCell ref="AE13:AF13"/>
    <mergeCell ref="AG13:AH13"/>
    <mergeCell ref="AI13:AJ13"/>
    <mergeCell ref="AK13:AL13"/>
    <mergeCell ref="AM13:AN13"/>
    <mergeCell ref="AP14:AR14"/>
    <mergeCell ref="A17:D18"/>
    <mergeCell ref="E17:H18"/>
    <mergeCell ref="AF19:AG19"/>
    <mergeCell ref="AF17:AG17"/>
    <mergeCell ref="AH17:AJ17"/>
    <mergeCell ref="AK17:AM17"/>
    <mergeCell ref="AN17:AO17"/>
    <mergeCell ref="AP17:AR17"/>
    <mergeCell ref="AH14:AJ14"/>
    <mergeCell ref="AK14:AM14"/>
    <mergeCell ref="AN14:AO14"/>
    <mergeCell ref="I17:L17"/>
    <mergeCell ref="M17:O17"/>
    <mergeCell ref="P17:Q17"/>
    <mergeCell ref="R17:T17"/>
    <mergeCell ref="U17:W17"/>
    <mergeCell ref="X17:Y17"/>
    <mergeCell ref="Z17:AB17"/>
    <mergeCell ref="AC17:AE17"/>
    <mergeCell ref="Z14:AB14"/>
    <mergeCell ref="AC14:AE14"/>
    <mergeCell ref="AF14:AG14"/>
    <mergeCell ref="AA15:AB15"/>
    <mergeCell ref="AC15:AD15"/>
    <mergeCell ref="AP18:AR18"/>
    <mergeCell ref="Z18:AB18"/>
    <mergeCell ref="AC18:AE18"/>
    <mergeCell ref="AF18:AG18"/>
    <mergeCell ref="AH18:AJ18"/>
    <mergeCell ref="AK18:AM18"/>
    <mergeCell ref="AN18:AO18"/>
    <mergeCell ref="I18:L18"/>
    <mergeCell ref="M18:O18"/>
    <mergeCell ref="P18:Q18"/>
    <mergeCell ref="R18:T18"/>
    <mergeCell ref="U18:W18"/>
    <mergeCell ref="X18:Y18"/>
    <mergeCell ref="AC30:AD30"/>
    <mergeCell ref="AE30:AG30"/>
    <mergeCell ref="A29:D29"/>
    <mergeCell ref="E29:AR29"/>
    <mergeCell ref="A24:B24"/>
    <mergeCell ref="C24:D24"/>
    <mergeCell ref="E24:L24"/>
    <mergeCell ref="M24:T24"/>
    <mergeCell ref="U24:AB24"/>
    <mergeCell ref="AC24:AJ24"/>
    <mergeCell ref="AK24:AR24"/>
    <mergeCell ref="A25:B25"/>
    <mergeCell ref="C25:D25"/>
    <mergeCell ref="E25:L25"/>
    <mergeCell ref="M25:T25"/>
    <mergeCell ref="U25:AB25"/>
    <mergeCell ref="AC25:AJ25"/>
    <mergeCell ref="AK25:AR25"/>
    <mergeCell ref="AH30:AJ30"/>
    <mergeCell ref="AK30:AL30"/>
    <mergeCell ref="AM30:AO30"/>
    <mergeCell ref="AP30:AR30"/>
    <mergeCell ref="A30:D30"/>
    <mergeCell ref="M30:N30"/>
    <mergeCell ref="A31:D31"/>
    <mergeCell ref="M31:N31"/>
    <mergeCell ref="O31:Q31"/>
    <mergeCell ref="R31:T31"/>
    <mergeCell ref="U31:V31"/>
    <mergeCell ref="W31:Y31"/>
    <mergeCell ref="AP31:AR31"/>
    <mergeCell ref="Z31:AB31"/>
    <mergeCell ref="AC31:AD31"/>
    <mergeCell ref="AE31:AG31"/>
    <mergeCell ref="AH31:AJ31"/>
    <mergeCell ref="AK31:AL31"/>
    <mergeCell ref="AM31:AO31"/>
    <mergeCell ref="O30:Q30"/>
    <mergeCell ref="R30:T30"/>
    <mergeCell ref="U30:V30"/>
    <mergeCell ref="W30:Y30"/>
    <mergeCell ref="Z30:AB30"/>
    <mergeCell ref="AP32:AR32"/>
    <mergeCell ref="A33:D33"/>
    <mergeCell ref="M33:N33"/>
    <mergeCell ref="O33:Q33"/>
    <mergeCell ref="R33:T33"/>
    <mergeCell ref="U33:V33"/>
    <mergeCell ref="W33:Y33"/>
    <mergeCell ref="AP33:AR33"/>
    <mergeCell ref="Z33:AB33"/>
    <mergeCell ref="AC33:AD33"/>
    <mergeCell ref="AE33:AG33"/>
    <mergeCell ref="AH33:AJ33"/>
    <mergeCell ref="AK33:AL33"/>
    <mergeCell ref="AM33:AO33"/>
    <mergeCell ref="A32:D32"/>
    <mergeCell ref="M32:N32"/>
    <mergeCell ref="O32:Q32"/>
    <mergeCell ref="R32:T32"/>
    <mergeCell ref="U32:V32"/>
    <mergeCell ref="AH32:AJ32"/>
    <mergeCell ref="AK32:AL32"/>
    <mergeCell ref="AM32:AO32"/>
    <mergeCell ref="W36:Y36"/>
    <mergeCell ref="Z36:AB36"/>
    <mergeCell ref="AC36:AD36"/>
    <mergeCell ref="AE36:AG36"/>
    <mergeCell ref="AH34:AJ34"/>
    <mergeCell ref="AK34:AL34"/>
    <mergeCell ref="AM34:AO34"/>
    <mergeCell ref="W32:Y32"/>
    <mergeCell ref="Z32:AB32"/>
    <mergeCell ref="AC32:AD32"/>
    <mergeCell ref="AE32:AG32"/>
    <mergeCell ref="W34:Y34"/>
    <mergeCell ref="Z34:AB34"/>
    <mergeCell ref="AC34:AD34"/>
    <mergeCell ref="AE34:AG34"/>
    <mergeCell ref="U36:V36"/>
    <mergeCell ref="AP34:AR34"/>
    <mergeCell ref="A35:D35"/>
    <mergeCell ref="M35:N35"/>
    <mergeCell ref="O35:Q35"/>
    <mergeCell ref="R35:T35"/>
    <mergeCell ref="U35:V35"/>
    <mergeCell ref="W35:Y35"/>
    <mergeCell ref="AP35:AR35"/>
    <mergeCell ref="Z35:AB35"/>
    <mergeCell ref="AC35:AD35"/>
    <mergeCell ref="AE35:AG35"/>
    <mergeCell ref="AH35:AJ35"/>
    <mergeCell ref="AK35:AL35"/>
    <mergeCell ref="AM35:AO35"/>
    <mergeCell ref="A34:D34"/>
    <mergeCell ref="M34:N34"/>
    <mergeCell ref="O34:Q34"/>
    <mergeCell ref="R34:T34"/>
    <mergeCell ref="U34:V34"/>
    <mergeCell ref="Z38:AB38"/>
    <mergeCell ref="AC38:AD38"/>
    <mergeCell ref="AE38:AG38"/>
    <mergeCell ref="AH36:AJ36"/>
    <mergeCell ref="AK36:AL36"/>
    <mergeCell ref="AM36:AO36"/>
    <mergeCell ref="AP36:AR36"/>
    <mergeCell ref="A37:D37"/>
    <mergeCell ref="M37:N37"/>
    <mergeCell ref="O37:Q37"/>
    <mergeCell ref="R37:T37"/>
    <mergeCell ref="U37:V37"/>
    <mergeCell ref="W37:Y37"/>
    <mergeCell ref="AP37:AR37"/>
    <mergeCell ref="Z37:AB37"/>
    <mergeCell ref="AC37:AD37"/>
    <mergeCell ref="AE37:AG37"/>
    <mergeCell ref="AH37:AJ37"/>
    <mergeCell ref="AK37:AL37"/>
    <mergeCell ref="AM37:AO37"/>
    <mergeCell ref="A36:D36"/>
    <mergeCell ref="M36:N36"/>
    <mergeCell ref="O36:Q36"/>
    <mergeCell ref="R36:T36"/>
    <mergeCell ref="AC43:AD43"/>
    <mergeCell ref="AH38:AJ38"/>
    <mergeCell ref="AK38:AL38"/>
    <mergeCell ref="AM38:AO38"/>
    <mergeCell ref="AP38:AR38"/>
    <mergeCell ref="A39:D39"/>
    <mergeCell ref="M39:N39"/>
    <mergeCell ref="O39:Q39"/>
    <mergeCell ref="R39:T39"/>
    <mergeCell ref="U39:V39"/>
    <mergeCell ref="W39:Y39"/>
    <mergeCell ref="AP39:AR39"/>
    <mergeCell ref="Z39:AB39"/>
    <mergeCell ref="AC39:AD39"/>
    <mergeCell ref="AE39:AG39"/>
    <mergeCell ref="AH39:AJ39"/>
    <mergeCell ref="AK39:AL39"/>
    <mergeCell ref="AM39:AO39"/>
    <mergeCell ref="A38:D38"/>
    <mergeCell ref="M38:N38"/>
    <mergeCell ref="O38:Q38"/>
    <mergeCell ref="R38:T38"/>
    <mergeCell ref="U38:V38"/>
    <mergeCell ref="W38:Y38"/>
    <mergeCell ref="AH42:AJ42"/>
    <mergeCell ref="AK42:AL42"/>
    <mergeCell ref="AM42:AO42"/>
    <mergeCell ref="AM40:AO40"/>
    <mergeCell ref="AP40:AR40"/>
    <mergeCell ref="A41:D41"/>
    <mergeCell ref="M41:N41"/>
    <mergeCell ref="O41:Q41"/>
    <mergeCell ref="R41:T41"/>
    <mergeCell ref="U41:V41"/>
    <mergeCell ref="W41:Y41"/>
    <mergeCell ref="A40:D40"/>
    <mergeCell ref="M40:N40"/>
    <mergeCell ref="O40:Q40"/>
    <mergeCell ref="R40:T40"/>
    <mergeCell ref="U40:V40"/>
    <mergeCell ref="W40:Y40"/>
    <mergeCell ref="Z40:AB40"/>
    <mergeCell ref="AC40:AD40"/>
    <mergeCell ref="AE40:AG40"/>
    <mergeCell ref="AH40:AJ40"/>
    <mergeCell ref="AK40:AL40"/>
    <mergeCell ref="AE43:AG43"/>
    <mergeCell ref="AH43:AJ43"/>
    <mergeCell ref="AK43:AL43"/>
    <mergeCell ref="AM43:AO43"/>
    <mergeCell ref="AP42:AR42"/>
    <mergeCell ref="A43:D43"/>
    <mergeCell ref="AP41:AR41"/>
    <mergeCell ref="M42:N42"/>
    <mergeCell ref="O42:Q42"/>
    <mergeCell ref="R42:T42"/>
    <mergeCell ref="U42:V42"/>
    <mergeCell ref="W42:Y42"/>
    <mergeCell ref="Z42:AB42"/>
    <mergeCell ref="AC42:AD42"/>
    <mergeCell ref="AE42:AG42"/>
    <mergeCell ref="Z41:AB41"/>
    <mergeCell ref="AC41:AD41"/>
    <mergeCell ref="AE41:AG41"/>
    <mergeCell ref="AH41:AJ41"/>
    <mergeCell ref="AK41:AL41"/>
    <mergeCell ref="AM41:AO41"/>
    <mergeCell ref="A42:D42"/>
    <mergeCell ref="M43:N43"/>
    <mergeCell ref="AP43:AR43"/>
    <mergeCell ref="A46:D46"/>
    <mergeCell ref="M46:N46"/>
    <mergeCell ref="O46:Q46"/>
    <mergeCell ref="R46:T46"/>
    <mergeCell ref="U46:V46"/>
    <mergeCell ref="AP44:AR44"/>
    <mergeCell ref="A45:D45"/>
    <mergeCell ref="M44:N44"/>
    <mergeCell ref="O44:Q44"/>
    <mergeCell ref="R44:T44"/>
    <mergeCell ref="U44:V44"/>
    <mergeCell ref="W44:Y44"/>
    <mergeCell ref="Z44:AB44"/>
    <mergeCell ref="AC44:AD44"/>
    <mergeCell ref="AE44:AG44"/>
    <mergeCell ref="A44:L44"/>
    <mergeCell ref="E45:AR45"/>
    <mergeCell ref="AH44:AJ44"/>
    <mergeCell ref="AK44:AL44"/>
    <mergeCell ref="W46:Y46"/>
    <mergeCell ref="Z46:AB46"/>
    <mergeCell ref="AC46:AD46"/>
    <mergeCell ref="AE46:AG46"/>
    <mergeCell ref="AM44:AO44"/>
    <mergeCell ref="A47:D47"/>
    <mergeCell ref="M47:N47"/>
    <mergeCell ref="O47:Q47"/>
    <mergeCell ref="R47:T47"/>
    <mergeCell ref="U47:V47"/>
    <mergeCell ref="W47:Y47"/>
    <mergeCell ref="AP47:AR47"/>
    <mergeCell ref="Z47:AB47"/>
    <mergeCell ref="AC47:AD47"/>
    <mergeCell ref="AE47:AG47"/>
    <mergeCell ref="AH47:AJ47"/>
    <mergeCell ref="AK47:AL47"/>
    <mergeCell ref="AM47:AO47"/>
    <mergeCell ref="U48:V48"/>
    <mergeCell ref="W48:Y48"/>
    <mergeCell ref="Z48:AB48"/>
    <mergeCell ref="AC48:AD48"/>
    <mergeCell ref="AE48:AG48"/>
    <mergeCell ref="AH46:AJ46"/>
    <mergeCell ref="AK46:AL46"/>
    <mergeCell ref="AM46:AO46"/>
    <mergeCell ref="AP46:AR46"/>
    <mergeCell ref="Z50:AB50"/>
    <mergeCell ref="AC50:AD50"/>
    <mergeCell ref="AE50:AG50"/>
    <mergeCell ref="AH48:AJ48"/>
    <mergeCell ref="AK48:AL48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48:D48"/>
    <mergeCell ref="M48:N48"/>
    <mergeCell ref="O48:Q48"/>
    <mergeCell ref="R48:T48"/>
    <mergeCell ref="AE52:AG52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P51:AR51"/>
    <mergeCell ref="Z51:AB51"/>
    <mergeCell ref="AC51:AD51"/>
    <mergeCell ref="AE51:AG51"/>
    <mergeCell ref="AH51:AJ51"/>
    <mergeCell ref="AK51:AL51"/>
    <mergeCell ref="AM51:AO51"/>
    <mergeCell ref="A50:D50"/>
    <mergeCell ref="M50:N50"/>
    <mergeCell ref="O50:Q50"/>
    <mergeCell ref="R50:T50"/>
    <mergeCell ref="U50:V50"/>
    <mergeCell ref="W50:Y50"/>
    <mergeCell ref="AK52:AL52"/>
    <mergeCell ref="AM52:AO52"/>
    <mergeCell ref="AP52:AR52"/>
    <mergeCell ref="A53:D53"/>
    <mergeCell ref="M53:N53"/>
    <mergeCell ref="O53:Q53"/>
    <mergeCell ref="R53:T53"/>
    <mergeCell ref="U53:V53"/>
    <mergeCell ref="W53:Y53"/>
    <mergeCell ref="AP53:AR53"/>
    <mergeCell ref="Z53:AB53"/>
    <mergeCell ref="AC53:AD53"/>
    <mergeCell ref="AE53:AG53"/>
    <mergeCell ref="AH53:AJ53"/>
    <mergeCell ref="AK53:AL53"/>
    <mergeCell ref="AM53:AO53"/>
    <mergeCell ref="A52:D52"/>
    <mergeCell ref="M52:N52"/>
    <mergeCell ref="O52:Q52"/>
    <mergeCell ref="R52:T52"/>
    <mergeCell ref="U52:V52"/>
    <mergeCell ref="W52:Y52"/>
    <mergeCell ref="Z52:AB52"/>
    <mergeCell ref="AC52:AD52"/>
    <mergeCell ref="AM58:AO58"/>
    <mergeCell ref="M57:N57"/>
    <mergeCell ref="O57:Q57"/>
    <mergeCell ref="R57:T57"/>
    <mergeCell ref="U57:V57"/>
    <mergeCell ref="W57:Y57"/>
    <mergeCell ref="Z57:AB57"/>
    <mergeCell ref="AC57:AD57"/>
    <mergeCell ref="AM57:AO57"/>
    <mergeCell ref="M58:N58"/>
    <mergeCell ref="O58:Q58"/>
    <mergeCell ref="R58:T58"/>
    <mergeCell ref="U58:V58"/>
    <mergeCell ref="W58:Y58"/>
    <mergeCell ref="Z58:AB58"/>
    <mergeCell ref="AC58:AD58"/>
    <mergeCell ref="AE58:AG58"/>
    <mergeCell ref="AH58:AJ58"/>
    <mergeCell ref="AE57:AG57"/>
    <mergeCell ref="AH57:AJ57"/>
    <mergeCell ref="AK57:AL57"/>
    <mergeCell ref="E12:F12"/>
    <mergeCell ref="G12:H12"/>
    <mergeCell ref="I12:J12"/>
    <mergeCell ref="K12:L12"/>
    <mergeCell ref="A13:D14"/>
    <mergeCell ref="E13:F13"/>
    <mergeCell ref="G13:H13"/>
    <mergeCell ref="I13:J13"/>
    <mergeCell ref="K13:L13"/>
    <mergeCell ref="E14:L14"/>
    <mergeCell ref="A15:D16"/>
    <mergeCell ref="E15:L15"/>
    <mergeCell ref="M15:N15"/>
    <mergeCell ref="O15:P15"/>
    <mergeCell ref="Q15:R15"/>
    <mergeCell ref="S15:T15"/>
    <mergeCell ref="U15:V15"/>
    <mergeCell ref="W15:X15"/>
    <mergeCell ref="Y15:Z15"/>
    <mergeCell ref="AI15:AJ15"/>
    <mergeCell ref="AK15:AL15"/>
    <mergeCell ref="AM15:AN15"/>
    <mergeCell ref="AO15:AP15"/>
    <mergeCell ref="AQ15:AR15"/>
    <mergeCell ref="E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AE15:AF15"/>
    <mergeCell ref="AG15:AH15"/>
    <mergeCell ref="AH19:AJ19"/>
    <mergeCell ref="AK19:AM19"/>
    <mergeCell ref="AN19:AO19"/>
    <mergeCell ref="AP19:AR19"/>
    <mergeCell ref="I20:L20"/>
    <mergeCell ref="M20:O20"/>
    <mergeCell ref="P20:Q20"/>
    <mergeCell ref="R20:T20"/>
    <mergeCell ref="U20:W20"/>
    <mergeCell ref="X20:Y20"/>
    <mergeCell ref="Z20:AB20"/>
    <mergeCell ref="AC20:AE20"/>
    <mergeCell ref="AF20:AG20"/>
    <mergeCell ref="AH20:AJ20"/>
    <mergeCell ref="AK20:AM20"/>
    <mergeCell ref="AN20:AO20"/>
    <mergeCell ref="AP20:AR20"/>
    <mergeCell ref="I19:L19"/>
    <mergeCell ref="M19:O19"/>
    <mergeCell ref="P19:Q19"/>
    <mergeCell ref="R19:T19"/>
    <mergeCell ref="U19:W19"/>
    <mergeCell ref="X19:Y19"/>
    <mergeCell ref="Z19:AB19"/>
    <mergeCell ref="AH21:AJ21"/>
    <mergeCell ref="AK21:AM21"/>
    <mergeCell ref="AN21:AO21"/>
    <mergeCell ref="AP21:AR21"/>
    <mergeCell ref="A22:AR22"/>
    <mergeCell ref="A23:B23"/>
    <mergeCell ref="C23:D23"/>
    <mergeCell ref="E23:L23"/>
    <mergeCell ref="M23:T23"/>
    <mergeCell ref="U23:AB23"/>
    <mergeCell ref="AC23:AJ23"/>
    <mergeCell ref="AK23:AR23"/>
    <mergeCell ref="I21:L21"/>
    <mergeCell ref="M21:O21"/>
    <mergeCell ref="P21:Q21"/>
    <mergeCell ref="R21:T21"/>
    <mergeCell ref="U21:W21"/>
    <mergeCell ref="X21:Y21"/>
    <mergeCell ref="Z21:AB21"/>
    <mergeCell ref="AC21:AE21"/>
    <mergeCell ref="AF21:AG21"/>
    <mergeCell ref="A19:D21"/>
    <mergeCell ref="E19:H21"/>
    <mergeCell ref="AC19:AE19"/>
    <mergeCell ref="A26:AR26"/>
    <mergeCell ref="A27:D28"/>
    <mergeCell ref="E27:F27"/>
    <mergeCell ref="G27:H27"/>
    <mergeCell ref="I27:J27"/>
    <mergeCell ref="K27:L27"/>
    <mergeCell ref="M27:N28"/>
    <mergeCell ref="O27:Q28"/>
    <mergeCell ref="R27:T28"/>
    <mergeCell ref="U27:V28"/>
    <mergeCell ref="W27:Y28"/>
    <mergeCell ref="Z27:AB28"/>
    <mergeCell ref="AC27:AD28"/>
    <mergeCell ref="AE27:AG28"/>
    <mergeCell ref="AH27:AJ28"/>
    <mergeCell ref="AK27:AL28"/>
    <mergeCell ref="AM27:AO28"/>
    <mergeCell ref="AP27:AR28"/>
    <mergeCell ref="A54:D54"/>
    <mergeCell ref="A55:D55"/>
    <mergeCell ref="A56:D56"/>
    <mergeCell ref="M56:N56"/>
    <mergeCell ref="O56:Q56"/>
    <mergeCell ref="R56:T56"/>
    <mergeCell ref="U56:V56"/>
    <mergeCell ref="W56:Y56"/>
    <mergeCell ref="Z56:AB56"/>
    <mergeCell ref="M55:N55"/>
    <mergeCell ref="O55:Q55"/>
    <mergeCell ref="R55:T55"/>
    <mergeCell ref="U55:V55"/>
    <mergeCell ref="W55:Y55"/>
    <mergeCell ref="M54:N54"/>
    <mergeCell ref="O54:Q54"/>
    <mergeCell ref="R54:T54"/>
    <mergeCell ref="U54:V54"/>
    <mergeCell ref="W54:Y54"/>
    <mergeCell ref="Z54:AB54"/>
    <mergeCell ref="Z55:AB55"/>
    <mergeCell ref="AC56:AD56"/>
    <mergeCell ref="AE56:AG56"/>
    <mergeCell ref="AH56:AJ56"/>
    <mergeCell ref="AK56:AL56"/>
    <mergeCell ref="AM56:AO56"/>
    <mergeCell ref="AP56:AR56"/>
    <mergeCell ref="O43:Q43"/>
    <mergeCell ref="R43:T43"/>
    <mergeCell ref="U43:V43"/>
    <mergeCell ref="W43:Y43"/>
    <mergeCell ref="Z43:AB43"/>
    <mergeCell ref="AH54:AJ54"/>
    <mergeCell ref="AK54:AL54"/>
    <mergeCell ref="AM54:AO54"/>
    <mergeCell ref="AP54:AR54"/>
    <mergeCell ref="AP55:AR55"/>
    <mergeCell ref="AC54:AD54"/>
    <mergeCell ref="AE54:AG54"/>
    <mergeCell ref="AC55:AD55"/>
    <mergeCell ref="AE55:AG55"/>
    <mergeCell ref="AH55:AJ55"/>
    <mergeCell ref="AK55:AL55"/>
    <mergeCell ref="AM55:AO55"/>
    <mergeCell ref="AH52:AJ52"/>
    <mergeCell ref="AP57:AR57"/>
    <mergeCell ref="AH59:AJ59"/>
    <mergeCell ref="AK59:AL59"/>
    <mergeCell ref="AM59:AO59"/>
    <mergeCell ref="AP59:AR59"/>
    <mergeCell ref="A60:AR60"/>
    <mergeCell ref="A61:L61"/>
    <mergeCell ref="M61:T61"/>
    <mergeCell ref="U61:AB61"/>
    <mergeCell ref="AC61:AJ61"/>
    <mergeCell ref="AK61:AR61"/>
    <mergeCell ref="A59:L59"/>
    <mergeCell ref="M59:N59"/>
    <mergeCell ref="O59:Q59"/>
    <mergeCell ref="R59:T59"/>
    <mergeCell ref="U59:V59"/>
    <mergeCell ref="W59:Y59"/>
    <mergeCell ref="Z59:AB59"/>
    <mergeCell ref="AC59:AD59"/>
    <mergeCell ref="AE59:AG59"/>
    <mergeCell ref="A58:L58"/>
    <mergeCell ref="A57:D57"/>
    <mergeCell ref="AP58:AR58"/>
    <mergeCell ref="AK58:AL58"/>
    <mergeCell ref="AI6:AJ6"/>
    <mergeCell ref="AI7:AJ7"/>
    <mergeCell ref="AQ6:AR6"/>
    <mergeCell ref="AQ7:AR7"/>
    <mergeCell ref="AE6:AF6"/>
    <mergeCell ref="AE7:AF7"/>
    <mergeCell ref="AM6:AN6"/>
    <mergeCell ref="AM7:AN7"/>
    <mergeCell ref="W6:X6"/>
    <mergeCell ref="W7:X7"/>
    <mergeCell ref="AK6:AL6"/>
    <mergeCell ref="AK7:AL7"/>
  </mergeCells>
  <pageMargins left="0.19685039370078741" right="0.23622047244094491" top="0.19685039370078741" bottom="0.19685039370078741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1"/>
  <sheetViews>
    <sheetView topLeftCell="A25" zoomScaleNormal="100" workbookViewId="0">
      <selection activeCell="M34" sqref="M34:N34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4.5703125" style="2" customWidth="1"/>
    <col min="15" max="21" width="3.28515625" style="2" customWidth="1"/>
    <col min="22" max="22" width="5" style="2" customWidth="1"/>
    <col min="23" max="29" width="3.28515625" style="2" customWidth="1"/>
    <col min="30" max="30" width="4.5703125" style="2" customWidth="1"/>
    <col min="31" max="37" width="3.28515625" style="2" customWidth="1"/>
    <col min="38" max="38" width="4.85546875" style="2" customWidth="1"/>
    <col min="39" max="39" width="3.7109375" style="2" customWidth="1"/>
    <col min="40" max="44" width="3.28515625" style="2" customWidth="1"/>
    <col min="45" max="16384" width="9.140625" style="2"/>
  </cols>
  <sheetData>
    <row r="1" spans="1:44" ht="22.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</row>
    <row r="2" spans="1:44" ht="24.75" customHeight="1" thickBot="1" x14ac:dyDescent="0.25">
      <c r="A2" s="81" t="s">
        <v>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2"/>
    </row>
    <row r="3" spans="1:44" ht="18" customHeight="1" thickBo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  <c r="M3" s="86">
        <v>0.54166666666666663</v>
      </c>
      <c r="N3" s="87"/>
      <c r="O3" s="87"/>
      <c r="P3" s="87"/>
      <c r="Q3" s="87"/>
      <c r="R3" s="87"/>
      <c r="S3" s="87"/>
      <c r="T3" s="87"/>
      <c r="U3" s="86">
        <v>0.58333333333333304</v>
      </c>
      <c r="V3" s="87"/>
      <c r="W3" s="87"/>
      <c r="X3" s="87"/>
      <c r="Y3" s="87"/>
      <c r="Z3" s="87"/>
      <c r="AA3" s="87"/>
      <c r="AB3" s="87"/>
      <c r="AC3" s="86">
        <v>0.625</v>
      </c>
      <c r="AD3" s="87"/>
      <c r="AE3" s="87"/>
      <c r="AF3" s="87"/>
      <c r="AG3" s="87"/>
      <c r="AH3" s="87"/>
      <c r="AI3" s="87"/>
      <c r="AJ3" s="87"/>
      <c r="AK3" s="86">
        <v>0.66666666666666696</v>
      </c>
      <c r="AL3" s="87"/>
      <c r="AM3" s="87"/>
      <c r="AN3" s="87"/>
      <c r="AO3" s="87"/>
      <c r="AP3" s="87"/>
      <c r="AQ3" s="87"/>
      <c r="AR3" s="87"/>
    </row>
    <row r="4" spans="1:44" ht="30" customHeight="1" thickBot="1" x14ac:dyDescent="0.2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</row>
    <row r="5" spans="1:44" ht="15.75" customHeight="1" thickBot="1" x14ac:dyDescent="0.3">
      <c r="A5" s="459" t="s">
        <v>74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1"/>
      <c r="M5" s="305" t="s">
        <v>10</v>
      </c>
      <c r="N5" s="310"/>
      <c r="O5" s="304" t="s">
        <v>11</v>
      </c>
      <c r="P5" s="310"/>
      <c r="Q5" s="304" t="s">
        <v>12</v>
      </c>
      <c r="R5" s="310"/>
      <c r="S5" s="304" t="s">
        <v>13</v>
      </c>
      <c r="T5" s="306"/>
      <c r="U5" s="309" t="s">
        <v>10</v>
      </c>
      <c r="V5" s="310"/>
      <c r="W5" s="304" t="s">
        <v>11</v>
      </c>
      <c r="X5" s="310"/>
      <c r="Y5" s="304" t="s">
        <v>12</v>
      </c>
      <c r="Z5" s="310"/>
      <c r="AA5" s="304" t="s">
        <v>13</v>
      </c>
      <c r="AB5" s="306"/>
      <c r="AC5" s="309" t="s">
        <v>10</v>
      </c>
      <c r="AD5" s="310"/>
      <c r="AE5" s="304" t="s">
        <v>11</v>
      </c>
      <c r="AF5" s="310"/>
      <c r="AG5" s="304" t="s">
        <v>12</v>
      </c>
      <c r="AH5" s="310"/>
      <c r="AI5" s="304" t="s">
        <v>13</v>
      </c>
      <c r="AJ5" s="306"/>
      <c r="AK5" s="309" t="s">
        <v>10</v>
      </c>
      <c r="AL5" s="310"/>
      <c r="AM5" s="304" t="s">
        <v>11</v>
      </c>
      <c r="AN5" s="310"/>
      <c r="AO5" s="304" t="s">
        <v>12</v>
      </c>
      <c r="AP5" s="310"/>
      <c r="AQ5" s="304" t="s">
        <v>13</v>
      </c>
      <c r="AR5" s="306"/>
    </row>
    <row r="6" spans="1:44" ht="15.75" thickBot="1" x14ac:dyDescent="0.25">
      <c r="A6" s="19"/>
      <c r="B6" s="20"/>
      <c r="C6" s="16"/>
      <c r="D6" s="21"/>
      <c r="E6" s="16"/>
      <c r="F6" s="21"/>
      <c r="G6" s="20"/>
      <c r="H6" s="462" t="s">
        <v>66</v>
      </c>
      <c r="I6" s="463"/>
      <c r="J6" s="463"/>
      <c r="K6" s="463"/>
      <c r="L6" s="464"/>
      <c r="M6" s="64">
        <f>M10+M30</f>
        <v>1031.6770967741936</v>
      </c>
      <c r="N6" s="65"/>
      <c r="O6" s="281">
        <f>M6*9.3/1000</f>
        <v>9.594597000000002</v>
      </c>
      <c r="P6" s="65"/>
      <c r="Q6" s="55"/>
      <c r="R6" s="56"/>
      <c r="S6" s="281">
        <v>0.85</v>
      </c>
      <c r="T6" s="282"/>
      <c r="U6" s="64">
        <f>U10+U30</f>
        <v>1045.7869892473118</v>
      </c>
      <c r="V6" s="65"/>
      <c r="W6" s="281">
        <f>U6*9.3/1000</f>
        <v>9.7258190000000013</v>
      </c>
      <c r="X6" s="471"/>
      <c r="Y6" s="55"/>
      <c r="Z6" s="56"/>
      <c r="AA6" s="281">
        <v>0.85</v>
      </c>
      <c r="AB6" s="282"/>
      <c r="AC6" s="64">
        <f>AC10+AC30</f>
        <v>1105.456451612903</v>
      </c>
      <c r="AD6" s="65"/>
      <c r="AE6" s="281">
        <f>AC6*9.3/1000</f>
        <v>10.280745</v>
      </c>
      <c r="AF6" s="471"/>
      <c r="AG6" s="55"/>
      <c r="AH6" s="56"/>
      <c r="AI6" s="281">
        <v>0.85</v>
      </c>
      <c r="AJ6" s="282"/>
      <c r="AK6" s="64">
        <f>AK10+AK30</f>
        <v>1103.5096774193548</v>
      </c>
      <c r="AL6" s="65"/>
      <c r="AM6" s="281">
        <f>AK6*9.3/1000</f>
        <v>10.262640000000001</v>
      </c>
      <c r="AN6" s="471"/>
      <c r="AO6" s="58"/>
      <c r="AP6" s="59"/>
      <c r="AQ6" s="281">
        <v>0.85</v>
      </c>
      <c r="AR6" s="282"/>
    </row>
    <row r="7" spans="1:44" ht="15.75" thickBot="1" x14ac:dyDescent="0.3">
      <c r="A7" s="22"/>
      <c r="B7" s="7"/>
      <c r="C7" s="12"/>
      <c r="D7" s="22"/>
      <c r="E7" s="12"/>
      <c r="F7" s="22"/>
      <c r="G7" s="7"/>
      <c r="H7" s="323" t="s">
        <v>67</v>
      </c>
      <c r="I7" s="324"/>
      <c r="J7" s="324"/>
      <c r="K7" s="324"/>
      <c r="L7" s="325"/>
      <c r="M7" s="68">
        <f>M13+M46</f>
        <v>1196.0651612903225</v>
      </c>
      <c r="N7" s="69"/>
      <c r="O7" s="281">
        <f>M7*9.3/1000</f>
        <v>11.123406000000001</v>
      </c>
      <c r="P7" s="65"/>
      <c r="Q7" s="55"/>
      <c r="R7" s="56"/>
      <c r="S7" s="281">
        <v>0.85</v>
      </c>
      <c r="T7" s="282"/>
      <c r="U7" s="68">
        <f>U13+U46</f>
        <v>1175.6793548387097</v>
      </c>
      <c r="V7" s="69"/>
      <c r="W7" s="281">
        <f>U7*9.3/1000</f>
        <v>10.933818</v>
      </c>
      <c r="X7" s="471"/>
      <c r="Y7" s="55"/>
      <c r="Z7" s="56"/>
      <c r="AA7" s="281">
        <v>0.85</v>
      </c>
      <c r="AB7" s="282"/>
      <c r="AC7" s="68">
        <f>AC13+AC46</f>
        <v>1166.8694623655915</v>
      </c>
      <c r="AD7" s="69"/>
      <c r="AE7" s="281">
        <f>AC7*9.3/1000</f>
        <v>10.851886000000002</v>
      </c>
      <c r="AF7" s="471"/>
      <c r="AG7" s="55"/>
      <c r="AH7" s="56"/>
      <c r="AI7" s="281">
        <v>0.85</v>
      </c>
      <c r="AJ7" s="282"/>
      <c r="AK7" s="68">
        <f>AK13+AK46</f>
        <v>1155.8616129032257</v>
      </c>
      <c r="AL7" s="69"/>
      <c r="AM7" s="281">
        <f>AK7*9.3/1000</f>
        <v>10.749512999999999</v>
      </c>
      <c r="AN7" s="471"/>
      <c r="AO7" s="60"/>
      <c r="AP7" s="59"/>
      <c r="AQ7" s="281">
        <v>0.85</v>
      </c>
      <c r="AR7" s="282"/>
    </row>
    <row r="8" spans="1:44" ht="13.5" thickBot="1" x14ac:dyDescent="0.25">
      <c r="A8" s="17" t="s">
        <v>2</v>
      </c>
      <c r="B8" s="18" t="s">
        <v>3</v>
      </c>
      <c r="C8" s="18" t="s">
        <v>4</v>
      </c>
      <c r="D8" s="15" t="s">
        <v>5</v>
      </c>
      <c r="E8" s="309" t="s">
        <v>6</v>
      </c>
      <c r="F8" s="310"/>
      <c r="G8" s="304" t="s">
        <v>7</v>
      </c>
      <c r="H8" s="310"/>
      <c r="I8" s="304" t="s">
        <v>8</v>
      </c>
      <c r="J8" s="310"/>
      <c r="K8" s="304" t="s">
        <v>9</v>
      </c>
      <c r="L8" s="306"/>
      <c r="M8" s="61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483"/>
      <c r="AD8" s="483"/>
      <c r="AE8" s="483"/>
      <c r="AF8" s="483"/>
      <c r="AG8" s="483"/>
      <c r="AH8" s="483"/>
      <c r="AI8" s="483"/>
      <c r="AJ8" s="483"/>
      <c r="AK8" s="483"/>
      <c r="AL8" s="483"/>
      <c r="AM8" s="483"/>
      <c r="AN8" s="483"/>
      <c r="AO8" s="483"/>
      <c r="AP8" s="483"/>
      <c r="AQ8" s="483"/>
      <c r="AR8" s="484"/>
    </row>
    <row r="9" spans="1:44" ht="13.5" thickBot="1" x14ac:dyDescent="0.25">
      <c r="A9" s="13" t="s">
        <v>14</v>
      </c>
      <c r="B9" s="11">
        <v>25</v>
      </c>
      <c r="C9" s="9">
        <v>3.0999999493360519E-2</v>
      </c>
      <c r="D9" s="3">
        <v>0.15000000596046448</v>
      </c>
      <c r="E9" s="381">
        <v>110</v>
      </c>
      <c r="F9" s="382"/>
      <c r="G9" s="383" t="s">
        <v>15</v>
      </c>
      <c r="H9" s="383"/>
      <c r="I9" s="384">
        <v>0.12200000137090683</v>
      </c>
      <c r="J9" s="384"/>
      <c r="K9" s="384">
        <v>10.800000190734863</v>
      </c>
      <c r="L9" s="385"/>
      <c r="M9" s="456"/>
      <c r="N9" s="434"/>
      <c r="O9" s="445"/>
      <c r="P9" s="445"/>
      <c r="Q9" s="445"/>
      <c r="R9" s="445"/>
      <c r="S9" s="445"/>
      <c r="T9" s="447"/>
      <c r="U9" s="433"/>
      <c r="V9" s="434"/>
      <c r="W9" s="445"/>
      <c r="X9" s="445"/>
      <c r="Y9" s="445"/>
      <c r="Z9" s="445"/>
      <c r="AA9" s="445"/>
      <c r="AB9" s="447"/>
      <c r="AC9" s="433"/>
      <c r="AD9" s="434"/>
      <c r="AE9" s="445"/>
      <c r="AF9" s="445"/>
      <c r="AG9" s="445"/>
      <c r="AH9" s="445"/>
      <c r="AI9" s="445"/>
      <c r="AJ9" s="447"/>
      <c r="AK9" s="433"/>
      <c r="AL9" s="434"/>
      <c r="AM9" s="445"/>
      <c r="AN9" s="445"/>
      <c r="AO9" s="445"/>
      <c r="AP9" s="445"/>
      <c r="AQ9" s="445"/>
      <c r="AR9" s="446"/>
    </row>
    <row r="10" spans="1:44" ht="15.75" thickBot="1" x14ac:dyDescent="0.25">
      <c r="A10" s="386"/>
      <c r="B10" s="387"/>
      <c r="C10" s="387"/>
      <c r="D10" s="388"/>
      <c r="E10" s="391">
        <v>6</v>
      </c>
      <c r="F10" s="392"/>
      <c r="G10" s="393" t="s">
        <v>16</v>
      </c>
      <c r="H10" s="393"/>
      <c r="I10" s="394">
        <f>I9</f>
        <v>0.12200000137090683</v>
      </c>
      <c r="J10" s="394"/>
      <c r="K10" s="394">
        <f>K9</f>
        <v>10.800000190734863</v>
      </c>
      <c r="L10" s="395"/>
      <c r="M10" s="132">
        <f>ABS(O10/9.3*1000)</f>
        <v>648.38709677419354</v>
      </c>
      <c r="N10" s="116"/>
      <c r="O10" s="116">
        <v>-6.03</v>
      </c>
      <c r="P10" s="116"/>
      <c r="Q10" s="116"/>
      <c r="R10" s="116"/>
      <c r="S10" s="281">
        <v>0.85</v>
      </c>
      <c r="T10" s="282"/>
      <c r="U10" s="115">
        <f>ABS(W10/9.3*1000)</f>
        <v>627.95698924731175</v>
      </c>
      <c r="V10" s="116"/>
      <c r="W10" s="116">
        <v>-5.84</v>
      </c>
      <c r="X10" s="116"/>
      <c r="Y10" s="116"/>
      <c r="Z10" s="116"/>
      <c r="AA10" s="281">
        <v>0.85</v>
      </c>
      <c r="AB10" s="282"/>
      <c r="AC10" s="115">
        <f>ABS(AE10/9.3*1000)</f>
        <v>625.80645161290317</v>
      </c>
      <c r="AD10" s="116"/>
      <c r="AE10" s="116">
        <v>-5.82</v>
      </c>
      <c r="AF10" s="116"/>
      <c r="AG10" s="116"/>
      <c r="AH10" s="116"/>
      <c r="AI10" s="281">
        <v>0.85</v>
      </c>
      <c r="AJ10" s="282"/>
      <c r="AK10" s="115">
        <f>ABS(AM10/9.3*1000)</f>
        <v>638.70967741935476</v>
      </c>
      <c r="AL10" s="116"/>
      <c r="AM10" s="116">
        <v>-5.94</v>
      </c>
      <c r="AN10" s="116"/>
      <c r="AO10" s="116"/>
      <c r="AP10" s="116"/>
      <c r="AQ10" s="281">
        <v>0.85</v>
      </c>
      <c r="AR10" s="282"/>
    </row>
    <row r="11" spans="1:44" ht="13.5" thickBot="1" x14ac:dyDescent="0.25">
      <c r="A11" s="389"/>
      <c r="B11" s="390"/>
      <c r="C11" s="390"/>
      <c r="D11" s="390"/>
      <c r="E11" s="396" t="s">
        <v>17</v>
      </c>
      <c r="F11" s="397"/>
      <c r="G11" s="397"/>
      <c r="H11" s="397"/>
      <c r="I11" s="397"/>
      <c r="J11" s="397"/>
      <c r="K11" s="397"/>
      <c r="L11" s="398"/>
      <c r="M11" s="109">
        <v>11</v>
      </c>
      <c r="N11" s="109"/>
      <c r="O11" s="109"/>
      <c r="P11" s="111"/>
      <c r="Q11" s="111"/>
      <c r="R11" s="112"/>
      <c r="S11" s="112"/>
      <c r="T11" s="113"/>
      <c r="U11" s="109">
        <v>11</v>
      </c>
      <c r="V11" s="109"/>
      <c r="W11" s="109"/>
      <c r="X11" s="111"/>
      <c r="Y11" s="111"/>
      <c r="Z11" s="112"/>
      <c r="AA11" s="112"/>
      <c r="AB11" s="113"/>
      <c r="AC11" s="109">
        <v>11</v>
      </c>
      <c r="AD11" s="109"/>
      <c r="AE11" s="109"/>
      <c r="AF11" s="111"/>
      <c r="AG11" s="111"/>
      <c r="AH11" s="112"/>
      <c r="AI11" s="112"/>
      <c r="AJ11" s="113"/>
      <c r="AK11" s="109">
        <v>11</v>
      </c>
      <c r="AL11" s="109"/>
      <c r="AM11" s="109"/>
      <c r="AN11" s="111"/>
      <c r="AO11" s="111"/>
      <c r="AP11" s="112"/>
      <c r="AQ11" s="112"/>
      <c r="AR11" s="134"/>
    </row>
    <row r="12" spans="1:44" ht="13.5" thickBot="1" x14ac:dyDescent="0.25">
      <c r="A12" s="13" t="s">
        <v>18</v>
      </c>
      <c r="B12" s="11">
        <v>25</v>
      </c>
      <c r="C12" s="9">
        <v>3.0000000260770321E-3</v>
      </c>
      <c r="D12" s="3">
        <v>0.15000000596046448</v>
      </c>
      <c r="E12" s="381">
        <v>110</v>
      </c>
      <c r="F12" s="382"/>
      <c r="G12" s="383" t="s">
        <v>15</v>
      </c>
      <c r="H12" s="383"/>
      <c r="I12" s="384">
        <v>0.12200000137090683</v>
      </c>
      <c r="J12" s="384"/>
      <c r="K12" s="384">
        <v>10.689999580383301</v>
      </c>
      <c r="L12" s="385"/>
      <c r="M12" s="133"/>
      <c r="N12" s="125"/>
      <c r="O12" s="126"/>
      <c r="P12" s="126"/>
      <c r="Q12" s="126"/>
      <c r="R12" s="126"/>
      <c r="S12" s="135"/>
      <c r="T12" s="137"/>
      <c r="U12" s="124"/>
      <c r="V12" s="125"/>
      <c r="W12" s="126"/>
      <c r="X12" s="126"/>
      <c r="Y12" s="126"/>
      <c r="Z12" s="126"/>
      <c r="AA12" s="135"/>
      <c r="AB12" s="137"/>
      <c r="AC12" s="124"/>
      <c r="AD12" s="125"/>
      <c r="AE12" s="126"/>
      <c r="AF12" s="126"/>
      <c r="AG12" s="126"/>
      <c r="AH12" s="126"/>
      <c r="AI12" s="135"/>
      <c r="AJ12" s="137"/>
      <c r="AK12" s="124"/>
      <c r="AL12" s="125"/>
      <c r="AM12" s="126"/>
      <c r="AN12" s="126"/>
      <c r="AO12" s="126"/>
      <c r="AP12" s="126"/>
      <c r="AQ12" s="135"/>
      <c r="AR12" s="136"/>
    </row>
    <row r="13" spans="1:44" ht="15.75" thickBot="1" x14ac:dyDescent="0.25">
      <c r="A13" s="386"/>
      <c r="B13" s="387"/>
      <c r="C13" s="387"/>
      <c r="D13" s="388"/>
      <c r="E13" s="391">
        <v>6</v>
      </c>
      <c r="F13" s="392"/>
      <c r="G13" s="393" t="s">
        <v>19</v>
      </c>
      <c r="H13" s="393"/>
      <c r="I13" s="394">
        <f>I12</f>
        <v>0.12200000137090683</v>
      </c>
      <c r="J13" s="394"/>
      <c r="K13" s="394">
        <f>K12</f>
        <v>10.689999580383301</v>
      </c>
      <c r="L13" s="395"/>
      <c r="M13" s="132">
        <f>ABS(O13/9.3*1000)</f>
        <v>680.64516129032245</v>
      </c>
      <c r="N13" s="116"/>
      <c r="O13" s="116">
        <v>-6.33</v>
      </c>
      <c r="P13" s="116"/>
      <c r="Q13" s="116"/>
      <c r="R13" s="116"/>
      <c r="S13" s="281">
        <v>0.85</v>
      </c>
      <c r="T13" s="282"/>
      <c r="U13" s="115">
        <f>ABS(W13/9.3*1000)</f>
        <v>677.41935483870964</v>
      </c>
      <c r="V13" s="116"/>
      <c r="W13" s="116">
        <v>-6.3</v>
      </c>
      <c r="X13" s="116"/>
      <c r="Y13" s="116"/>
      <c r="Z13" s="116"/>
      <c r="AA13" s="281">
        <v>0.85</v>
      </c>
      <c r="AB13" s="282"/>
      <c r="AC13" s="115">
        <f>ABS(AE13/9.3*1000)</f>
        <v>697.84946236559142</v>
      </c>
      <c r="AD13" s="116"/>
      <c r="AE13" s="116">
        <v>-6.49</v>
      </c>
      <c r="AF13" s="116"/>
      <c r="AG13" s="116"/>
      <c r="AH13" s="116"/>
      <c r="AI13" s="281">
        <v>0.85</v>
      </c>
      <c r="AJ13" s="282"/>
      <c r="AK13" s="115">
        <f>ABS(AM13/9.3*1000)</f>
        <v>706.45161290322574</v>
      </c>
      <c r="AL13" s="116"/>
      <c r="AM13" s="116">
        <v>-6.57</v>
      </c>
      <c r="AN13" s="116"/>
      <c r="AO13" s="116"/>
      <c r="AP13" s="116"/>
      <c r="AQ13" s="62">
        <v>0.85</v>
      </c>
      <c r="AR13" s="63"/>
    </row>
    <row r="14" spans="1:44" ht="13.5" thickBot="1" x14ac:dyDescent="0.25">
      <c r="A14" s="389"/>
      <c r="B14" s="390"/>
      <c r="C14" s="390"/>
      <c r="D14" s="390"/>
      <c r="E14" s="396" t="s">
        <v>17</v>
      </c>
      <c r="F14" s="397"/>
      <c r="G14" s="397"/>
      <c r="H14" s="397"/>
      <c r="I14" s="397"/>
      <c r="J14" s="397"/>
      <c r="K14" s="397"/>
      <c r="L14" s="398"/>
      <c r="M14" s="397">
        <v>11</v>
      </c>
      <c r="N14" s="397"/>
      <c r="O14" s="397"/>
      <c r="P14" s="425"/>
      <c r="Q14" s="425"/>
      <c r="R14" s="436"/>
      <c r="S14" s="436"/>
      <c r="T14" s="437"/>
      <c r="U14" s="397">
        <v>11</v>
      </c>
      <c r="V14" s="397"/>
      <c r="W14" s="397"/>
      <c r="X14" s="425"/>
      <c r="Y14" s="425"/>
      <c r="Z14" s="436"/>
      <c r="AA14" s="436"/>
      <c r="AB14" s="437"/>
      <c r="AC14" s="397">
        <v>11</v>
      </c>
      <c r="AD14" s="397"/>
      <c r="AE14" s="397"/>
      <c r="AF14" s="425"/>
      <c r="AG14" s="425"/>
      <c r="AH14" s="436"/>
      <c r="AI14" s="436"/>
      <c r="AJ14" s="437"/>
      <c r="AK14" s="397">
        <v>11</v>
      </c>
      <c r="AL14" s="397"/>
      <c r="AM14" s="397"/>
      <c r="AN14" s="425"/>
      <c r="AO14" s="425"/>
      <c r="AP14" s="436"/>
      <c r="AQ14" s="436"/>
      <c r="AR14" s="438"/>
    </row>
    <row r="15" spans="1:44" x14ac:dyDescent="0.2">
      <c r="A15" s="307" t="s">
        <v>20</v>
      </c>
      <c r="B15" s="302"/>
      <c r="C15" s="302"/>
      <c r="D15" s="302"/>
      <c r="E15" s="373" t="s">
        <v>21</v>
      </c>
      <c r="F15" s="374"/>
      <c r="G15" s="374"/>
      <c r="H15" s="374"/>
      <c r="I15" s="374"/>
      <c r="J15" s="374"/>
      <c r="K15" s="374"/>
      <c r="L15" s="375"/>
      <c r="M15" s="376">
        <f>SUM(M9,M12)</f>
        <v>0</v>
      </c>
      <c r="N15" s="357"/>
      <c r="O15" s="360">
        <f>SUM(O9,O12)</f>
        <v>0</v>
      </c>
      <c r="P15" s="357"/>
      <c r="Q15" s="360">
        <f>SUM(Q9,Q12)</f>
        <v>0</v>
      </c>
      <c r="R15" s="357"/>
      <c r="S15" s="357"/>
      <c r="T15" s="358"/>
      <c r="U15" s="359">
        <f>SUM(U9,U12)</f>
        <v>0</v>
      </c>
      <c r="V15" s="357"/>
      <c r="W15" s="360">
        <f>SUM(W9,W12)</f>
        <v>0</v>
      </c>
      <c r="X15" s="357"/>
      <c r="Y15" s="360">
        <f>SUM(Y9,Y12)</f>
        <v>0</v>
      </c>
      <c r="Z15" s="357"/>
      <c r="AA15" s="357"/>
      <c r="AB15" s="358"/>
      <c r="AC15" s="359">
        <f>SUM(AC9,AC12)</f>
        <v>0</v>
      </c>
      <c r="AD15" s="357"/>
      <c r="AE15" s="360">
        <f>SUM(AE9,AE12)</f>
        <v>0</v>
      </c>
      <c r="AF15" s="357"/>
      <c r="AG15" s="360">
        <f>SUM(AG9,AG12)</f>
        <v>0</v>
      </c>
      <c r="AH15" s="357"/>
      <c r="AI15" s="357"/>
      <c r="AJ15" s="358"/>
      <c r="AK15" s="359">
        <f>SUM(AK9,AK12)</f>
        <v>0</v>
      </c>
      <c r="AL15" s="357"/>
      <c r="AM15" s="360">
        <f>SUM(AM9,AM12)</f>
        <v>0</v>
      </c>
      <c r="AN15" s="357"/>
      <c r="AO15" s="360">
        <f>SUM(AO9,AO12)</f>
        <v>0</v>
      </c>
      <c r="AP15" s="357"/>
      <c r="AQ15" s="357"/>
      <c r="AR15" s="361"/>
    </row>
    <row r="16" spans="1:44" ht="12.75" customHeight="1" thickBot="1" x14ac:dyDescent="0.25">
      <c r="A16" s="309"/>
      <c r="B16" s="305"/>
      <c r="C16" s="305"/>
      <c r="D16" s="305"/>
      <c r="E16" s="377" t="s">
        <v>22</v>
      </c>
      <c r="F16" s="378"/>
      <c r="G16" s="378"/>
      <c r="H16" s="378"/>
      <c r="I16" s="378"/>
      <c r="J16" s="378"/>
      <c r="K16" s="378"/>
      <c r="L16" s="379"/>
      <c r="M16" s="380">
        <f>SUM(M10,M13)</f>
        <v>1329.0322580645161</v>
      </c>
      <c r="N16" s="363"/>
      <c r="O16" s="364">
        <f>SUM(O10,O13)</f>
        <v>-12.36</v>
      </c>
      <c r="P16" s="363"/>
      <c r="Q16" s="364">
        <f>SUM(Q10,Q13)</f>
        <v>0</v>
      </c>
      <c r="R16" s="363"/>
      <c r="S16" s="363"/>
      <c r="T16" s="365"/>
      <c r="U16" s="362">
        <f>SUM(U10,U13)</f>
        <v>1305.3763440860214</v>
      </c>
      <c r="V16" s="363"/>
      <c r="W16" s="364">
        <f>SUM(W10,W13)</f>
        <v>-12.14</v>
      </c>
      <c r="X16" s="363"/>
      <c r="Y16" s="364">
        <f>SUM(Y10,Y13)</f>
        <v>0</v>
      </c>
      <c r="Z16" s="363"/>
      <c r="AA16" s="363"/>
      <c r="AB16" s="365"/>
      <c r="AC16" s="362">
        <f>SUM(AC10,AC13)</f>
        <v>1323.6559139784945</v>
      </c>
      <c r="AD16" s="363"/>
      <c r="AE16" s="364">
        <f>SUM(AE10,AE13)</f>
        <v>-12.31</v>
      </c>
      <c r="AF16" s="363"/>
      <c r="AG16" s="364">
        <f>SUM(AG10,AG13)</f>
        <v>0</v>
      </c>
      <c r="AH16" s="363"/>
      <c r="AI16" s="363"/>
      <c r="AJ16" s="365"/>
      <c r="AK16" s="362">
        <f>SUM(AK10,AK13)</f>
        <v>1345.1612903225805</v>
      </c>
      <c r="AL16" s="363"/>
      <c r="AM16" s="364">
        <f>SUM(AM10,AM13)</f>
        <v>-12.510000000000002</v>
      </c>
      <c r="AN16" s="363"/>
      <c r="AO16" s="364">
        <f>SUM(AO10,AO13)</f>
        <v>0</v>
      </c>
      <c r="AP16" s="363"/>
      <c r="AQ16" s="363"/>
      <c r="AR16" s="366"/>
    </row>
    <row r="17" spans="1:44" x14ac:dyDescent="0.2">
      <c r="A17" s="307" t="s">
        <v>23</v>
      </c>
      <c r="B17" s="302"/>
      <c r="C17" s="302"/>
      <c r="D17" s="302"/>
      <c r="E17" s="302" t="s">
        <v>24</v>
      </c>
      <c r="F17" s="302"/>
      <c r="G17" s="302"/>
      <c r="H17" s="302"/>
      <c r="I17" s="354" t="s">
        <v>14</v>
      </c>
      <c r="J17" s="355"/>
      <c r="K17" s="355"/>
      <c r="L17" s="356"/>
      <c r="M17" s="427">
        <f>I9*(POWER(O10,2)+POWER(Q10,2))/POWER(B9,2)</f>
        <v>7.0976477597558497E-3</v>
      </c>
      <c r="N17" s="427"/>
      <c r="O17" s="427"/>
      <c r="P17" s="428" t="s">
        <v>25</v>
      </c>
      <c r="Q17" s="428"/>
      <c r="R17" s="429">
        <f>K9*(POWER(O10,2)+POWER(Q10,2))/(100*B9)</f>
        <v>0.15707909077411653</v>
      </c>
      <c r="S17" s="429"/>
      <c r="T17" s="430"/>
      <c r="U17" s="431">
        <f>I9*(POWER(W10,2)+POWER(Y10,2))/POWER(B9,2)</f>
        <v>6.6574131948089589E-3</v>
      </c>
      <c r="V17" s="427"/>
      <c r="W17" s="427"/>
      <c r="X17" s="428" t="s">
        <v>25</v>
      </c>
      <c r="Y17" s="428"/>
      <c r="Z17" s="429">
        <f>K9*(POWER(W10,2)+POWER(Y10,2))/(100*B9)</f>
        <v>0.14733619460205077</v>
      </c>
      <c r="AA17" s="429"/>
      <c r="AB17" s="430"/>
      <c r="AC17" s="431">
        <f>I9*(POWER(AE10,2)+POWER(AG10,2))/POWER(B9,2)</f>
        <v>6.6118925542974476E-3</v>
      </c>
      <c r="AD17" s="427"/>
      <c r="AE17" s="427"/>
      <c r="AF17" s="428" t="s">
        <v>25</v>
      </c>
      <c r="AG17" s="428"/>
      <c r="AH17" s="429">
        <f>K9*(POWER(AE10,2)+POWER(AG10,2))/(100*B9)</f>
        <v>0.14632877058425905</v>
      </c>
      <c r="AI17" s="429"/>
      <c r="AJ17" s="430"/>
      <c r="AK17" s="431">
        <f>I9*(POWER(AM10,2)+POWER(AO10,2))/POWER(B9,2)</f>
        <v>6.8873587973928467E-3</v>
      </c>
      <c r="AL17" s="427"/>
      <c r="AM17" s="427"/>
      <c r="AN17" s="428" t="s">
        <v>25</v>
      </c>
      <c r="AO17" s="428"/>
      <c r="AP17" s="429">
        <f>K9*(POWER(AM10,2)+POWER(AO10,2))/(100*B9)</f>
        <v>0.15242515469192508</v>
      </c>
      <c r="AQ17" s="429"/>
      <c r="AR17" s="435"/>
    </row>
    <row r="18" spans="1:44" ht="13.5" thickBot="1" x14ac:dyDescent="0.25">
      <c r="A18" s="309"/>
      <c r="B18" s="305"/>
      <c r="C18" s="305"/>
      <c r="D18" s="305"/>
      <c r="E18" s="305"/>
      <c r="F18" s="305"/>
      <c r="G18" s="305"/>
      <c r="H18" s="305"/>
      <c r="I18" s="424" t="s">
        <v>18</v>
      </c>
      <c r="J18" s="425"/>
      <c r="K18" s="425"/>
      <c r="L18" s="426"/>
      <c r="M18" s="371">
        <f>I12*(POWER(O13,2)+POWER(Q13,2))/POWER(B12,2)</f>
        <v>7.8214493678891665E-3</v>
      </c>
      <c r="N18" s="371"/>
      <c r="O18" s="371"/>
      <c r="P18" s="372" t="s">
        <v>25</v>
      </c>
      <c r="Q18" s="372"/>
      <c r="R18" s="367">
        <f>K12*(POWER(O13,2)+POWER(Q13,2))/(100*B12)</f>
        <v>0.17133460967456818</v>
      </c>
      <c r="S18" s="367"/>
      <c r="T18" s="369"/>
      <c r="U18" s="370">
        <f>I12*(POWER(W13,2)+POWER(Y13,2))/POWER(B12,2)</f>
        <v>7.7474880870580659E-3</v>
      </c>
      <c r="V18" s="371"/>
      <c r="W18" s="371"/>
      <c r="X18" s="372" t="s">
        <v>25</v>
      </c>
      <c r="Y18" s="372"/>
      <c r="Z18" s="367">
        <f>K12*(POWER(W13,2)+POWER(Y13,2))/(100*B12)</f>
        <v>0.16971443333816527</v>
      </c>
      <c r="AA18" s="367"/>
      <c r="AB18" s="369"/>
      <c r="AC18" s="370">
        <f>I12*(POWER(AE13,2)+POWER(AG13,2))/POWER(B12,2)</f>
        <v>8.2218436123883722E-3</v>
      </c>
      <c r="AD18" s="371"/>
      <c r="AE18" s="371"/>
      <c r="AF18" s="372" t="s">
        <v>25</v>
      </c>
      <c r="AG18" s="372"/>
      <c r="AH18" s="367">
        <f>K12*(POWER(AE13,2)+POWER(AG13,2))/(100*B12)</f>
        <v>0.18010554053028108</v>
      </c>
      <c r="AI18" s="367"/>
      <c r="AJ18" s="369"/>
      <c r="AK18" s="370">
        <f>I12*(POWER(AM13,2)+POWER(AO13,2))/POWER(B12,2)</f>
        <v>8.4257885746800917E-3</v>
      </c>
      <c r="AL18" s="371"/>
      <c r="AM18" s="371"/>
      <c r="AN18" s="372" t="s">
        <v>25</v>
      </c>
      <c r="AO18" s="372"/>
      <c r="AP18" s="367">
        <f>K12*(POWER(AM13,2)+POWER(AO13,2))/(100*B12)</f>
        <v>0.18457310515491487</v>
      </c>
      <c r="AQ18" s="367"/>
      <c r="AR18" s="368"/>
    </row>
    <row r="19" spans="1:44" ht="30" customHeight="1" x14ac:dyDescent="0.2">
      <c r="A19" s="332" t="s">
        <v>26</v>
      </c>
      <c r="B19" s="333"/>
      <c r="C19" s="333"/>
      <c r="D19" s="333"/>
      <c r="E19" s="302" t="s">
        <v>27</v>
      </c>
      <c r="F19" s="302"/>
      <c r="G19" s="302"/>
      <c r="H19" s="302"/>
      <c r="I19" s="354" t="s">
        <v>14</v>
      </c>
      <c r="J19" s="355"/>
      <c r="K19" s="355"/>
      <c r="L19" s="356"/>
      <c r="M19" s="340">
        <f>SUM(O10:P10)+C9+M17</f>
        <v>-5.9919023527468838</v>
      </c>
      <c r="N19" s="340"/>
      <c r="O19" s="340"/>
      <c r="P19" s="343" t="s">
        <v>25</v>
      </c>
      <c r="Q19" s="343"/>
      <c r="R19" s="341">
        <f>SUM(Q10:R10)+D9+R17</f>
        <v>0.307079096734581</v>
      </c>
      <c r="S19" s="341"/>
      <c r="T19" s="342"/>
      <c r="U19" s="339">
        <f>SUM(W10:X10)+C9+U17</f>
        <v>-5.8023425873118306</v>
      </c>
      <c r="V19" s="340"/>
      <c r="W19" s="340"/>
      <c r="X19" s="343" t="s">
        <v>25</v>
      </c>
      <c r="Y19" s="343"/>
      <c r="Z19" s="341">
        <f>SUM(Y10:Z10)+D9+Z17</f>
        <v>0.29733620056251525</v>
      </c>
      <c r="AA19" s="341"/>
      <c r="AB19" s="342"/>
      <c r="AC19" s="339">
        <f>SUM(AE10:AF10)+C9+AC17</f>
        <v>-5.7823881079523423</v>
      </c>
      <c r="AD19" s="340"/>
      <c r="AE19" s="340"/>
      <c r="AF19" s="343" t="s">
        <v>25</v>
      </c>
      <c r="AG19" s="343"/>
      <c r="AH19" s="341">
        <f>SUM(AG10:AH10)+D9+AH17</f>
        <v>0.29632877654472356</v>
      </c>
      <c r="AI19" s="341"/>
      <c r="AJ19" s="342"/>
      <c r="AK19" s="339">
        <f>SUM(AM10:AN10)+C9+AK17</f>
        <v>-5.9021126417092473</v>
      </c>
      <c r="AL19" s="340"/>
      <c r="AM19" s="340"/>
      <c r="AN19" s="343" t="s">
        <v>25</v>
      </c>
      <c r="AO19" s="343"/>
      <c r="AP19" s="341">
        <f>SUM(AO10:AP10)+D9+AP17</f>
        <v>0.30242516065238956</v>
      </c>
      <c r="AQ19" s="341"/>
      <c r="AR19" s="344"/>
    </row>
    <row r="20" spans="1:44" ht="15.75" customHeight="1" x14ac:dyDescent="0.2">
      <c r="A20" s="334"/>
      <c r="B20" s="335"/>
      <c r="C20" s="335"/>
      <c r="D20" s="335"/>
      <c r="E20" s="338"/>
      <c r="F20" s="338"/>
      <c r="G20" s="338"/>
      <c r="H20" s="338"/>
      <c r="I20" s="345" t="s">
        <v>18</v>
      </c>
      <c r="J20" s="346"/>
      <c r="K20" s="346"/>
      <c r="L20" s="347"/>
      <c r="M20" s="348">
        <f>SUM(O13:P13)+C12+M18</f>
        <v>-6.3191785506060336</v>
      </c>
      <c r="N20" s="348"/>
      <c r="O20" s="348"/>
      <c r="P20" s="349" t="s">
        <v>25</v>
      </c>
      <c r="Q20" s="349"/>
      <c r="R20" s="350">
        <f>SUM(Q13:R13)+D12+R18</f>
        <v>0.32133461563503263</v>
      </c>
      <c r="S20" s="350"/>
      <c r="T20" s="351"/>
      <c r="U20" s="352">
        <f>SUM(W13:X13)+C12+U18</f>
        <v>-6.2892525118868647</v>
      </c>
      <c r="V20" s="348"/>
      <c r="W20" s="348"/>
      <c r="X20" s="349" t="s">
        <v>25</v>
      </c>
      <c r="Y20" s="349"/>
      <c r="Z20" s="350">
        <f>SUM(Y13:Z13)+D12+Z18</f>
        <v>0.31971443929862975</v>
      </c>
      <c r="AA20" s="350"/>
      <c r="AB20" s="351"/>
      <c r="AC20" s="352">
        <f>SUM(AE13:AF13)+C12+AC18</f>
        <v>-6.4787781563615345</v>
      </c>
      <c r="AD20" s="348"/>
      <c r="AE20" s="348"/>
      <c r="AF20" s="349" t="s">
        <v>25</v>
      </c>
      <c r="AG20" s="349"/>
      <c r="AH20" s="350">
        <f>SUM(AG13:AH13)+D12+AH18</f>
        <v>0.33010554649074553</v>
      </c>
      <c r="AI20" s="350"/>
      <c r="AJ20" s="351"/>
      <c r="AK20" s="352">
        <f>SUM(AM13:AN13)+C12+AK18</f>
        <v>-6.5585742113992431</v>
      </c>
      <c r="AL20" s="348"/>
      <c r="AM20" s="348"/>
      <c r="AN20" s="349" t="s">
        <v>25</v>
      </c>
      <c r="AO20" s="349"/>
      <c r="AP20" s="350">
        <f>SUM(AO13:AP13)+D12+AP18</f>
        <v>0.33457311111537935</v>
      </c>
      <c r="AQ20" s="350"/>
      <c r="AR20" s="353"/>
    </row>
    <row r="21" spans="1:44" ht="13.5" thickBot="1" x14ac:dyDescent="0.25">
      <c r="A21" s="336"/>
      <c r="B21" s="337"/>
      <c r="C21" s="337"/>
      <c r="D21" s="337"/>
      <c r="E21" s="305"/>
      <c r="F21" s="305"/>
      <c r="G21" s="305"/>
      <c r="H21" s="305"/>
      <c r="I21" s="326" t="s">
        <v>28</v>
      </c>
      <c r="J21" s="327"/>
      <c r="K21" s="327"/>
      <c r="L21" s="328"/>
      <c r="M21" s="316">
        <f>SUM(M19,M20)</f>
        <v>-12.311080903352916</v>
      </c>
      <c r="N21" s="316"/>
      <c r="O21" s="316"/>
      <c r="P21" s="317" t="s">
        <v>25</v>
      </c>
      <c r="Q21" s="317"/>
      <c r="R21" s="313">
        <f>SUM(R19,R20)</f>
        <v>0.62841371236961363</v>
      </c>
      <c r="S21" s="313"/>
      <c r="T21" s="314"/>
      <c r="U21" s="315">
        <f>SUM(U19,U20)</f>
        <v>-12.091595099198695</v>
      </c>
      <c r="V21" s="316"/>
      <c r="W21" s="316"/>
      <c r="X21" s="317" t="s">
        <v>25</v>
      </c>
      <c r="Y21" s="317"/>
      <c r="Z21" s="313">
        <f>SUM(Z19,Z20)</f>
        <v>0.61705063986114506</v>
      </c>
      <c r="AA21" s="313"/>
      <c r="AB21" s="314"/>
      <c r="AC21" s="315">
        <f>SUM(AC19,AC20)</f>
        <v>-12.261166264313877</v>
      </c>
      <c r="AD21" s="316"/>
      <c r="AE21" s="316"/>
      <c r="AF21" s="317" t="s">
        <v>25</v>
      </c>
      <c r="AG21" s="317"/>
      <c r="AH21" s="313">
        <f>SUM(AH19,AH20)</f>
        <v>0.62643432303546909</v>
      </c>
      <c r="AI21" s="313"/>
      <c r="AJ21" s="314"/>
      <c r="AK21" s="315">
        <f>SUM(AK19,AK20)</f>
        <v>-12.460686853108491</v>
      </c>
      <c r="AL21" s="316"/>
      <c r="AM21" s="316"/>
      <c r="AN21" s="317" t="s">
        <v>25</v>
      </c>
      <c r="AO21" s="317"/>
      <c r="AP21" s="313">
        <f>SUM(AP19,AP20)</f>
        <v>0.63699827176776891</v>
      </c>
      <c r="AQ21" s="313"/>
      <c r="AR21" s="318"/>
    </row>
    <row r="22" spans="1:44" ht="16.5" thickBot="1" x14ac:dyDescent="0.25">
      <c r="A22" s="319" t="s">
        <v>29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</row>
    <row r="23" spans="1:44" ht="30" customHeight="1" thickBot="1" x14ac:dyDescent="0.25">
      <c r="A23" s="320" t="s">
        <v>6</v>
      </c>
      <c r="B23" s="321"/>
      <c r="C23" s="321" t="s">
        <v>2</v>
      </c>
      <c r="D23" s="321"/>
      <c r="E23" s="321" t="s">
        <v>30</v>
      </c>
      <c r="F23" s="321"/>
      <c r="G23" s="321"/>
      <c r="H23" s="321"/>
      <c r="I23" s="321"/>
      <c r="J23" s="321"/>
      <c r="K23" s="321"/>
      <c r="L23" s="322"/>
      <c r="M23" s="323" t="s">
        <v>31</v>
      </c>
      <c r="N23" s="324"/>
      <c r="O23" s="324"/>
      <c r="P23" s="324"/>
      <c r="Q23" s="324"/>
      <c r="R23" s="324"/>
      <c r="S23" s="324"/>
      <c r="T23" s="325"/>
      <c r="U23" s="323" t="s">
        <v>31</v>
      </c>
      <c r="V23" s="324"/>
      <c r="W23" s="324"/>
      <c r="X23" s="324"/>
      <c r="Y23" s="324"/>
      <c r="Z23" s="324"/>
      <c r="AA23" s="324"/>
      <c r="AB23" s="325"/>
      <c r="AC23" s="323" t="s">
        <v>31</v>
      </c>
      <c r="AD23" s="324"/>
      <c r="AE23" s="324"/>
      <c r="AF23" s="324"/>
      <c r="AG23" s="324"/>
      <c r="AH23" s="324"/>
      <c r="AI23" s="324"/>
      <c r="AJ23" s="325"/>
      <c r="AK23" s="323" t="s">
        <v>31</v>
      </c>
      <c r="AL23" s="324"/>
      <c r="AM23" s="324"/>
      <c r="AN23" s="324"/>
      <c r="AO23" s="324"/>
      <c r="AP23" s="324"/>
      <c r="AQ23" s="324"/>
      <c r="AR23" s="325"/>
    </row>
    <row r="24" spans="1:44" ht="15" customHeight="1" x14ac:dyDescent="0.2">
      <c r="A24" s="413">
        <v>6</v>
      </c>
      <c r="B24" s="382"/>
      <c r="C24" s="382" t="s">
        <v>16</v>
      </c>
      <c r="D24" s="382"/>
      <c r="E24" s="374" t="s">
        <v>32</v>
      </c>
      <c r="F24" s="374"/>
      <c r="G24" s="374"/>
      <c r="H24" s="374"/>
      <c r="I24" s="374"/>
      <c r="J24" s="374"/>
      <c r="K24" s="374"/>
      <c r="L24" s="414"/>
      <c r="M24" s="479">
        <v>6.24</v>
      </c>
      <c r="N24" s="416"/>
      <c r="O24" s="416"/>
      <c r="P24" s="416"/>
      <c r="Q24" s="416"/>
      <c r="R24" s="416"/>
      <c r="S24" s="416"/>
      <c r="T24" s="480"/>
      <c r="U24" s="479">
        <v>6.21</v>
      </c>
      <c r="V24" s="416"/>
      <c r="W24" s="416"/>
      <c r="X24" s="416"/>
      <c r="Y24" s="416"/>
      <c r="Z24" s="416"/>
      <c r="AA24" s="416"/>
      <c r="AB24" s="480"/>
      <c r="AC24" s="479">
        <v>6.18</v>
      </c>
      <c r="AD24" s="416"/>
      <c r="AE24" s="416"/>
      <c r="AF24" s="416"/>
      <c r="AG24" s="416"/>
      <c r="AH24" s="416"/>
      <c r="AI24" s="416"/>
      <c r="AJ24" s="480"/>
      <c r="AK24" s="479">
        <v>6.18</v>
      </c>
      <c r="AL24" s="416"/>
      <c r="AM24" s="416"/>
      <c r="AN24" s="416"/>
      <c r="AO24" s="416"/>
      <c r="AP24" s="416"/>
      <c r="AQ24" s="416"/>
      <c r="AR24" s="480"/>
    </row>
    <row r="25" spans="1:44" ht="15.75" customHeight="1" thickBot="1" x14ac:dyDescent="0.25">
      <c r="A25" s="418">
        <v>6</v>
      </c>
      <c r="B25" s="419"/>
      <c r="C25" s="419" t="s">
        <v>19</v>
      </c>
      <c r="D25" s="419"/>
      <c r="E25" s="378" t="s">
        <v>33</v>
      </c>
      <c r="F25" s="378"/>
      <c r="G25" s="378"/>
      <c r="H25" s="378"/>
      <c r="I25" s="378"/>
      <c r="J25" s="378"/>
      <c r="K25" s="378"/>
      <c r="L25" s="420"/>
      <c r="M25" s="421">
        <v>6.21</v>
      </c>
      <c r="N25" s="422"/>
      <c r="O25" s="422"/>
      <c r="P25" s="422"/>
      <c r="Q25" s="422"/>
      <c r="R25" s="422"/>
      <c r="S25" s="422"/>
      <c r="T25" s="423"/>
      <c r="U25" s="421">
        <v>6.2</v>
      </c>
      <c r="V25" s="422"/>
      <c r="W25" s="422"/>
      <c r="X25" s="422"/>
      <c r="Y25" s="422"/>
      <c r="Z25" s="422"/>
      <c r="AA25" s="422"/>
      <c r="AB25" s="423"/>
      <c r="AC25" s="421">
        <v>6.2</v>
      </c>
      <c r="AD25" s="422"/>
      <c r="AE25" s="422"/>
      <c r="AF25" s="422"/>
      <c r="AG25" s="422"/>
      <c r="AH25" s="422"/>
      <c r="AI25" s="422"/>
      <c r="AJ25" s="423"/>
      <c r="AK25" s="421">
        <v>6.19</v>
      </c>
      <c r="AL25" s="422"/>
      <c r="AM25" s="422"/>
      <c r="AN25" s="422"/>
      <c r="AO25" s="422"/>
      <c r="AP25" s="422"/>
      <c r="AQ25" s="422"/>
      <c r="AR25" s="423"/>
    </row>
    <row r="26" spans="1:44" ht="16.5" thickBot="1" x14ac:dyDescent="0.25">
      <c r="A26" s="319" t="s">
        <v>34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</row>
    <row r="27" spans="1:44" x14ac:dyDescent="0.2">
      <c r="A27" s="329" t="s">
        <v>2</v>
      </c>
      <c r="B27" s="311"/>
      <c r="C27" s="311"/>
      <c r="D27" s="311"/>
      <c r="E27" s="311" t="s">
        <v>35</v>
      </c>
      <c r="F27" s="311"/>
      <c r="G27" s="311" t="s">
        <v>36</v>
      </c>
      <c r="H27" s="311"/>
      <c r="I27" s="311" t="s">
        <v>37</v>
      </c>
      <c r="J27" s="311"/>
      <c r="K27" s="311" t="s">
        <v>38</v>
      </c>
      <c r="L27" s="312"/>
      <c r="M27" s="307" t="s">
        <v>10</v>
      </c>
      <c r="N27" s="308"/>
      <c r="O27" s="301" t="s">
        <v>11</v>
      </c>
      <c r="P27" s="302"/>
      <c r="Q27" s="308"/>
      <c r="R27" s="301" t="s">
        <v>12</v>
      </c>
      <c r="S27" s="302"/>
      <c r="T27" s="303"/>
      <c r="U27" s="307" t="s">
        <v>10</v>
      </c>
      <c r="V27" s="308"/>
      <c r="W27" s="301" t="s">
        <v>11</v>
      </c>
      <c r="X27" s="302"/>
      <c r="Y27" s="308"/>
      <c r="Z27" s="301" t="s">
        <v>12</v>
      </c>
      <c r="AA27" s="302"/>
      <c r="AB27" s="303"/>
      <c r="AC27" s="307" t="s">
        <v>10</v>
      </c>
      <c r="AD27" s="308"/>
      <c r="AE27" s="301" t="s">
        <v>11</v>
      </c>
      <c r="AF27" s="302"/>
      <c r="AG27" s="308"/>
      <c r="AH27" s="301" t="s">
        <v>12</v>
      </c>
      <c r="AI27" s="302"/>
      <c r="AJ27" s="303"/>
      <c r="AK27" s="307" t="s">
        <v>10</v>
      </c>
      <c r="AL27" s="308"/>
      <c r="AM27" s="301" t="s">
        <v>11</v>
      </c>
      <c r="AN27" s="302"/>
      <c r="AO27" s="308"/>
      <c r="AP27" s="301" t="s">
        <v>12</v>
      </c>
      <c r="AQ27" s="302"/>
      <c r="AR27" s="303"/>
    </row>
    <row r="28" spans="1:44" ht="13.5" thickBot="1" x14ac:dyDescent="0.25">
      <c r="A28" s="330"/>
      <c r="B28" s="331"/>
      <c r="C28" s="331"/>
      <c r="D28" s="331"/>
      <c r="E28" s="14" t="s">
        <v>39</v>
      </c>
      <c r="F28" s="14" t="s">
        <v>40</v>
      </c>
      <c r="G28" s="14" t="s">
        <v>39</v>
      </c>
      <c r="H28" s="14" t="s">
        <v>40</v>
      </c>
      <c r="I28" s="14" t="s">
        <v>39</v>
      </c>
      <c r="J28" s="14" t="s">
        <v>40</v>
      </c>
      <c r="K28" s="14" t="s">
        <v>39</v>
      </c>
      <c r="L28" s="4" t="s">
        <v>40</v>
      </c>
      <c r="M28" s="309"/>
      <c r="N28" s="310"/>
      <c r="O28" s="304"/>
      <c r="P28" s="305"/>
      <c r="Q28" s="310"/>
      <c r="R28" s="304"/>
      <c r="S28" s="305"/>
      <c r="T28" s="306"/>
      <c r="U28" s="309"/>
      <c r="V28" s="310"/>
      <c r="W28" s="304"/>
      <c r="X28" s="305"/>
      <c r="Y28" s="310"/>
      <c r="Z28" s="304"/>
      <c r="AA28" s="305"/>
      <c r="AB28" s="306"/>
      <c r="AC28" s="309"/>
      <c r="AD28" s="310"/>
      <c r="AE28" s="304"/>
      <c r="AF28" s="305"/>
      <c r="AG28" s="310"/>
      <c r="AH28" s="304"/>
      <c r="AI28" s="305"/>
      <c r="AJ28" s="306"/>
      <c r="AK28" s="309"/>
      <c r="AL28" s="310"/>
      <c r="AM28" s="304"/>
      <c r="AN28" s="305"/>
      <c r="AO28" s="310"/>
      <c r="AP28" s="304"/>
      <c r="AQ28" s="305"/>
      <c r="AR28" s="306"/>
    </row>
    <row r="29" spans="1:44" x14ac:dyDescent="0.2">
      <c r="A29" s="399" t="s">
        <v>41</v>
      </c>
      <c r="B29" s="400"/>
      <c r="C29" s="400"/>
      <c r="D29" s="400"/>
      <c r="E29" s="288"/>
      <c r="F29" s="288"/>
      <c r="G29" s="288"/>
      <c r="H29" s="288"/>
      <c r="I29" s="288"/>
      <c r="J29" s="288"/>
      <c r="K29" s="288"/>
      <c r="L29" s="407"/>
      <c r="M29" s="408"/>
      <c r="N29" s="409"/>
      <c r="O29" s="410"/>
      <c r="P29" s="410"/>
      <c r="Q29" s="410"/>
      <c r="R29" s="410"/>
      <c r="S29" s="410"/>
      <c r="T29" s="411"/>
      <c r="U29" s="408"/>
      <c r="V29" s="409"/>
      <c r="W29" s="410"/>
      <c r="X29" s="410"/>
      <c r="Y29" s="410"/>
      <c r="Z29" s="410"/>
      <c r="AA29" s="410"/>
      <c r="AB29" s="411"/>
      <c r="AC29" s="408"/>
      <c r="AD29" s="409"/>
      <c r="AE29" s="410"/>
      <c r="AF29" s="410"/>
      <c r="AG29" s="410"/>
      <c r="AH29" s="410"/>
      <c r="AI29" s="410"/>
      <c r="AJ29" s="411"/>
      <c r="AK29" s="408"/>
      <c r="AL29" s="409"/>
      <c r="AM29" s="410"/>
      <c r="AN29" s="410"/>
      <c r="AO29" s="410"/>
      <c r="AP29" s="410"/>
      <c r="AQ29" s="410"/>
      <c r="AR29" s="412"/>
    </row>
    <row r="30" spans="1:44" x14ac:dyDescent="0.2">
      <c r="A30" s="299" t="s">
        <v>42</v>
      </c>
      <c r="B30" s="300"/>
      <c r="C30" s="300"/>
      <c r="D30" s="300"/>
      <c r="E30" s="8"/>
      <c r="F30" s="8"/>
      <c r="G30" s="8"/>
      <c r="H30" s="8"/>
      <c r="I30" s="8"/>
      <c r="J30" s="8"/>
      <c r="K30" s="8"/>
      <c r="L30" s="5"/>
      <c r="M30" s="231">
        <f>SUM(M31:N43)</f>
        <v>383.29</v>
      </c>
      <c r="N30" s="229"/>
      <c r="O30" s="229"/>
      <c r="P30" s="229"/>
      <c r="Q30" s="229"/>
      <c r="R30" s="229"/>
      <c r="S30" s="229"/>
      <c r="T30" s="230"/>
      <c r="U30" s="231">
        <f>SUM(U31:V43)</f>
        <v>417.83000000000004</v>
      </c>
      <c r="V30" s="229"/>
      <c r="W30" s="229"/>
      <c r="X30" s="229"/>
      <c r="Y30" s="229"/>
      <c r="Z30" s="229"/>
      <c r="AA30" s="229"/>
      <c r="AB30" s="230"/>
      <c r="AC30" s="231">
        <f>SUM(AC31:AD43)</f>
        <v>479.65</v>
      </c>
      <c r="AD30" s="229"/>
      <c r="AE30" s="229"/>
      <c r="AF30" s="229"/>
      <c r="AG30" s="229"/>
      <c r="AH30" s="229"/>
      <c r="AI30" s="229"/>
      <c r="AJ30" s="230"/>
      <c r="AK30" s="231">
        <f>SUM(AK31:AL43)</f>
        <v>464.8</v>
      </c>
      <c r="AL30" s="229"/>
      <c r="AM30" s="229"/>
      <c r="AN30" s="229"/>
      <c r="AO30" s="229"/>
      <c r="AP30" s="481"/>
      <c r="AQ30" s="481"/>
      <c r="AR30" s="482"/>
    </row>
    <row r="31" spans="1:44" x14ac:dyDescent="0.2">
      <c r="A31" s="299" t="s">
        <v>43</v>
      </c>
      <c r="B31" s="300"/>
      <c r="C31" s="300"/>
      <c r="D31" s="300"/>
      <c r="E31" s="8"/>
      <c r="F31" s="8"/>
      <c r="G31" s="8"/>
      <c r="H31" s="8"/>
      <c r="I31" s="8"/>
      <c r="J31" s="8"/>
      <c r="K31" s="8"/>
      <c r="L31" s="5"/>
      <c r="M31" s="242">
        <v>20</v>
      </c>
      <c r="N31" s="243"/>
      <c r="O31" s="72"/>
      <c r="P31" s="72"/>
      <c r="Q31" s="72"/>
      <c r="R31" s="72"/>
      <c r="S31" s="72"/>
      <c r="T31" s="73"/>
      <c r="U31" s="242">
        <v>50.3</v>
      </c>
      <c r="V31" s="243"/>
      <c r="W31" s="72"/>
      <c r="X31" s="72"/>
      <c r="Y31" s="72"/>
      <c r="Z31" s="72"/>
      <c r="AA31" s="72"/>
      <c r="AB31" s="73"/>
      <c r="AC31" s="242">
        <v>51.2</v>
      </c>
      <c r="AD31" s="243"/>
      <c r="AE31" s="72"/>
      <c r="AF31" s="72"/>
      <c r="AG31" s="72"/>
      <c r="AH31" s="72"/>
      <c r="AI31" s="72"/>
      <c r="AJ31" s="73"/>
      <c r="AK31" s="242">
        <v>52.1</v>
      </c>
      <c r="AL31" s="243"/>
      <c r="AM31" s="72"/>
      <c r="AN31" s="72"/>
      <c r="AO31" s="72"/>
      <c r="AP31" s="477"/>
      <c r="AQ31" s="477"/>
      <c r="AR31" s="478"/>
    </row>
    <row r="32" spans="1:44" x14ac:dyDescent="0.2">
      <c r="A32" s="299" t="s">
        <v>44</v>
      </c>
      <c r="B32" s="300"/>
      <c r="C32" s="300"/>
      <c r="D32" s="300"/>
      <c r="E32" s="8"/>
      <c r="F32" s="8"/>
      <c r="G32" s="8"/>
      <c r="H32" s="8"/>
      <c r="I32" s="8"/>
      <c r="J32" s="8"/>
      <c r="K32" s="8"/>
      <c r="L32" s="5"/>
      <c r="M32" s="242">
        <v>18.420000000000002</v>
      </c>
      <c r="N32" s="243"/>
      <c r="O32" s="72"/>
      <c r="P32" s="72"/>
      <c r="Q32" s="72"/>
      <c r="R32" s="72"/>
      <c r="S32" s="72"/>
      <c r="T32" s="73"/>
      <c r="U32" s="242">
        <v>20.7</v>
      </c>
      <c r="V32" s="243"/>
      <c r="W32" s="72"/>
      <c r="X32" s="72"/>
      <c r="Y32" s="72"/>
      <c r="Z32" s="72"/>
      <c r="AA32" s="72"/>
      <c r="AB32" s="73"/>
      <c r="AC32" s="242">
        <v>20.399999999999999</v>
      </c>
      <c r="AD32" s="243"/>
      <c r="AE32" s="72"/>
      <c r="AF32" s="72"/>
      <c r="AG32" s="72"/>
      <c r="AH32" s="72"/>
      <c r="AI32" s="72"/>
      <c r="AJ32" s="73"/>
      <c r="AK32" s="242">
        <v>27.1</v>
      </c>
      <c r="AL32" s="243"/>
      <c r="AM32" s="72"/>
      <c r="AN32" s="72"/>
      <c r="AO32" s="72"/>
      <c r="AP32" s="477"/>
      <c r="AQ32" s="477"/>
      <c r="AR32" s="478"/>
    </row>
    <row r="33" spans="1:44" x14ac:dyDescent="0.2">
      <c r="A33" s="299" t="s">
        <v>45</v>
      </c>
      <c r="B33" s="300"/>
      <c r="C33" s="300"/>
      <c r="D33" s="300"/>
      <c r="E33" s="8">
        <v>48.3</v>
      </c>
      <c r="F33" s="8">
        <v>0.5</v>
      </c>
      <c r="G33" s="8">
        <v>48.9</v>
      </c>
      <c r="H33" s="8">
        <v>25</v>
      </c>
      <c r="I33" s="8"/>
      <c r="J33" s="8"/>
      <c r="K33" s="8"/>
      <c r="L33" s="5"/>
      <c r="M33" s="242">
        <v>14.1</v>
      </c>
      <c r="N33" s="243"/>
      <c r="O33" s="72"/>
      <c r="P33" s="72"/>
      <c r="Q33" s="72"/>
      <c r="R33" s="72"/>
      <c r="S33" s="72"/>
      <c r="T33" s="73"/>
      <c r="U33" s="242">
        <v>10.44</v>
      </c>
      <c r="V33" s="243"/>
      <c r="W33" s="72"/>
      <c r="X33" s="72"/>
      <c r="Y33" s="72"/>
      <c r="Z33" s="72"/>
      <c r="AA33" s="72"/>
      <c r="AB33" s="73"/>
      <c r="AC33" s="242">
        <v>20.85</v>
      </c>
      <c r="AD33" s="243"/>
      <c r="AE33" s="72"/>
      <c r="AF33" s="72"/>
      <c r="AG33" s="72"/>
      <c r="AH33" s="72"/>
      <c r="AI33" s="72"/>
      <c r="AJ33" s="73"/>
      <c r="AK33" s="242">
        <v>15.9</v>
      </c>
      <c r="AL33" s="243"/>
      <c r="AM33" s="72"/>
      <c r="AN33" s="72"/>
      <c r="AO33" s="72"/>
      <c r="AP33" s="477"/>
      <c r="AQ33" s="477"/>
      <c r="AR33" s="478"/>
    </row>
    <row r="34" spans="1:44" ht="15" x14ac:dyDescent="0.25">
      <c r="A34" s="299" t="s">
        <v>46</v>
      </c>
      <c r="B34" s="300"/>
      <c r="C34" s="300"/>
      <c r="D34" s="300"/>
      <c r="E34" s="8">
        <v>48.3</v>
      </c>
      <c r="F34" s="8">
        <v>0.5</v>
      </c>
      <c r="G34" s="8">
        <v>48.9</v>
      </c>
      <c r="H34" s="8">
        <v>25</v>
      </c>
      <c r="I34" s="8"/>
      <c r="J34" s="8"/>
      <c r="K34" s="8"/>
      <c r="L34" s="5"/>
      <c r="M34" s="68" t="s">
        <v>76</v>
      </c>
      <c r="N34" s="69"/>
      <c r="O34" s="72"/>
      <c r="P34" s="72"/>
      <c r="Q34" s="72"/>
      <c r="R34" s="72"/>
      <c r="S34" s="72"/>
      <c r="T34" s="73"/>
      <c r="U34" s="68" t="s">
        <v>76</v>
      </c>
      <c r="V34" s="69"/>
      <c r="W34" s="72"/>
      <c r="X34" s="72"/>
      <c r="Y34" s="72"/>
      <c r="Z34" s="72"/>
      <c r="AA34" s="72"/>
      <c r="AB34" s="73"/>
      <c r="AC34" s="68" t="s">
        <v>76</v>
      </c>
      <c r="AD34" s="69"/>
      <c r="AE34" s="72"/>
      <c r="AF34" s="72"/>
      <c r="AG34" s="72"/>
      <c r="AH34" s="72"/>
      <c r="AI34" s="72"/>
      <c r="AJ34" s="73"/>
      <c r="AK34" s="68" t="s">
        <v>76</v>
      </c>
      <c r="AL34" s="69"/>
      <c r="AM34" s="72"/>
      <c r="AN34" s="72"/>
      <c r="AO34" s="72"/>
      <c r="AP34" s="477"/>
      <c r="AQ34" s="477"/>
      <c r="AR34" s="478"/>
    </row>
    <row r="35" spans="1:44" x14ac:dyDescent="0.2">
      <c r="A35" s="299" t="s">
        <v>47</v>
      </c>
      <c r="B35" s="300"/>
      <c r="C35" s="300"/>
      <c r="D35" s="300"/>
      <c r="E35" s="8"/>
      <c r="F35" s="8"/>
      <c r="G35" s="8"/>
      <c r="H35" s="8"/>
      <c r="I35" s="8"/>
      <c r="J35" s="8"/>
      <c r="K35" s="8"/>
      <c r="L35" s="5"/>
      <c r="M35" s="242">
        <v>110</v>
      </c>
      <c r="N35" s="243"/>
      <c r="O35" s="72"/>
      <c r="P35" s="72"/>
      <c r="Q35" s="72"/>
      <c r="R35" s="72"/>
      <c r="S35" s="72"/>
      <c r="T35" s="73"/>
      <c r="U35" s="242">
        <v>100</v>
      </c>
      <c r="V35" s="243"/>
      <c r="W35" s="72"/>
      <c r="X35" s="72"/>
      <c r="Y35" s="72"/>
      <c r="Z35" s="72"/>
      <c r="AA35" s="72"/>
      <c r="AB35" s="73"/>
      <c r="AC35" s="242">
        <v>110</v>
      </c>
      <c r="AD35" s="243"/>
      <c r="AE35" s="72"/>
      <c r="AF35" s="72"/>
      <c r="AG35" s="72"/>
      <c r="AH35" s="72"/>
      <c r="AI35" s="72"/>
      <c r="AJ35" s="73"/>
      <c r="AK35" s="242">
        <v>110</v>
      </c>
      <c r="AL35" s="243"/>
      <c r="AM35" s="72"/>
      <c r="AN35" s="72"/>
      <c r="AO35" s="72"/>
      <c r="AP35" s="477"/>
      <c r="AQ35" s="477"/>
      <c r="AR35" s="478"/>
    </row>
    <row r="36" spans="1:44" ht="15" x14ac:dyDescent="0.25">
      <c r="A36" s="299" t="s">
        <v>48</v>
      </c>
      <c r="B36" s="300"/>
      <c r="C36" s="300"/>
      <c r="D36" s="300"/>
      <c r="E36" s="8">
        <v>48.3</v>
      </c>
      <c r="F36" s="8">
        <v>0.5</v>
      </c>
      <c r="G36" s="8">
        <v>48.9</v>
      </c>
      <c r="H36" s="8">
        <v>25</v>
      </c>
      <c r="I36" s="8"/>
      <c r="J36" s="8"/>
      <c r="K36" s="8"/>
      <c r="L36" s="5"/>
      <c r="M36" s="68">
        <v>10</v>
      </c>
      <c r="N36" s="69"/>
      <c r="O36" s="72"/>
      <c r="P36" s="72"/>
      <c r="Q36" s="72"/>
      <c r="R36" s="72"/>
      <c r="S36" s="72"/>
      <c r="T36" s="73"/>
      <c r="U36" s="68">
        <v>15</v>
      </c>
      <c r="V36" s="69"/>
      <c r="W36" s="72"/>
      <c r="X36" s="72"/>
      <c r="Y36" s="72"/>
      <c r="Z36" s="72"/>
      <c r="AA36" s="72"/>
      <c r="AB36" s="73"/>
      <c r="AC36" s="68">
        <v>14</v>
      </c>
      <c r="AD36" s="69"/>
      <c r="AE36" s="72"/>
      <c r="AF36" s="72"/>
      <c r="AG36" s="72"/>
      <c r="AH36" s="72"/>
      <c r="AI36" s="72"/>
      <c r="AJ36" s="73"/>
      <c r="AK36" s="68">
        <v>10</v>
      </c>
      <c r="AL36" s="69"/>
      <c r="AM36" s="72"/>
      <c r="AN36" s="72"/>
      <c r="AO36" s="72"/>
      <c r="AP36" s="477"/>
      <c r="AQ36" s="477"/>
      <c r="AR36" s="478"/>
    </row>
    <row r="37" spans="1:44" ht="15" x14ac:dyDescent="0.25">
      <c r="A37" s="299" t="s">
        <v>69</v>
      </c>
      <c r="B37" s="300"/>
      <c r="C37" s="300"/>
      <c r="D37" s="300"/>
      <c r="E37" s="8">
        <v>48.3</v>
      </c>
      <c r="F37" s="8">
        <v>0.5</v>
      </c>
      <c r="G37" s="8">
        <v>48.9</v>
      </c>
      <c r="H37" s="8">
        <v>25</v>
      </c>
      <c r="I37" s="8"/>
      <c r="J37" s="8"/>
      <c r="K37" s="8"/>
      <c r="L37" s="5"/>
      <c r="M37" s="68" t="s">
        <v>76</v>
      </c>
      <c r="N37" s="69"/>
      <c r="O37" s="72"/>
      <c r="P37" s="72"/>
      <c r="Q37" s="72"/>
      <c r="R37" s="72"/>
      <c r="S37" s="72"/>
      <c r="T37" s="73"/>
      <c r="U37" s="68" t="s">
        <v>76</v>
      </c>
      <c r="V37" s="69"/>
      <c r="W37" s="72"/>
      <c r="X37" s="72"/>
      <c r="Y37" s="72"/>
      <c r="Z37" s="72"/>
      <c r="AA37" s="72"/>
      <c r="AB37" s="73"/>
      <c r="AC37" s="68" t="s">
        <v>76</v>
      </c>
      <c r="AD37" s="69"/>
      <c r="AE37" s="72"/>
      <c r="AF37" s="72"/>
      <c r="AG37" s="72"/>
      <c r="AH37" s="72"/>
      <c r="AI37" s="72"/>
      <c r="AJ37" s="73"/>
      <c r="AK37" s="68" t="s">
        <v>76</v>
      </c>
      <c r="AL37" s="69"/>
      <c r="AM37" s="72"/>
      <c r="AN37" s="72"/>
      <c r="AO37" s="72"/>
      <c r="AP37" s="477"/>
      <c r="AQ37" s="477"/>
      <c r="AR37" s="478"/>
    </row>
    <row r="38" spans="1:44" ht="15" x14ac:dyDescent="0.25">
      <c r="A38" s="299" t="s">
        <v>49</v>
      </c>
      <c r="B38" s="300"/>
      <c r="C38" s="300"/>
      <c r="D38" s="300"/>
      <c r="E38" s="8"/>
      <c r="F38" s="8"/>
      <c r="G38" s="8"/>
      <c r="H38" s="8"/>
      <c r="I38" s="8"/>
      <c r="J38" s="8"/>
      <c r="K38" s="8"/>
      <c r="L38" s="5"/>
      <c r="M38" s="68" t="s">
        <v>77</v>
      </c>
      <c r="N38" s="69"/>
      <c r="O38" s="72"/>
      <c r="P38" s="72"/>
      <c r="Q38" s="72"/>
      <c r="R38" s="72"/>
      <c r="S38" s="72"/>
      <c r="T38" s="73"/>
      <c r="U38" s="68" t="s">
        <v>77</v>
      </c>
      <c r="V38" s="69"/>
      <c r="W38" s="72"/>
      <c r="X38" s="72"/>
      <c r="Y38" s="72"/>
      <c r="Z38" s="72"/>
      <c r="AA38" s="72"/>
      <c r="AB38" s="73"/>
      <c r="AC38" s="68" t="s">
        <v>77</v>
      </c>
      <c r="AD38" s="69"/>
      <c r="AE38" s="72"/>
      <c r="AF38" s="72"/>
      <c r="AG38" s="72"/>
      <c r="AH38" s="72"/>
      <c r="AI38" s="72"/>
      <c r="AJ38" s="73"/>
      <c r="AK38" s="68" t="s">
        <v>77</v>
      </c>
      <c r="AL38" s="69"/>
      <c r="AM38" s="72"/>
      <c r="AN38" s="72"/>
      <c r="AO38" s="72"/>
      <c r="AP38" s="477"/>
      <c r="AQ38" s="477"/>
      <c r="AR38" s="478"/>
    </row>
    <row r="39" spans="1:44" x14ac:dyDescent="0.2">
      <c r="A39" s="299" t="s">
        <v>50</v>
      </c>
      <c r="B39" s="300"/>
      <c r="C39" s="300"/>
      <c r="D39" s="300"/>
      <c r="E39" s="8"/>
      <c r="F39" s="8"/>
      <c r="G39" s="8"/>
      <c r="H39" s="8"/>
      <c r="I39" s="8"/>
      <c r="J39" s="8"/>
      <c r="K39" s="8"/>
      <c r="L39" s="5"/>
      <c r="M39" s="242">
        <v>36.78</v>
      </c>
      <c r="N39" s="243"/>
      <c r="O39" s="72"/>
      <c r="P39" s="72"/>
      <c r="Q39" s="72"/>
      <c r="R39" s="72"/>
      <c r="S39" s="72"/>
      <c r="T39" s="73"/>
      <c r="U39" s="242">
        <v>36.659999999999997</v>
      </c>
      <c r="V39" s="243"/>
      <c r="W39" s="72"/>
      <c r="X39" s="72"/>
      <c r="Y39" s="72"/>
      <c r="Z39" s="72"/>
      <c r="AA39" s="72"/>
      <c r="AB39" s="73"/>
      <c r="AC39" s="242">
        <v>38.700000000000003</v>
      </c>
      <c r="AD39" s="243"/>
      <c r="AE39" s="72"/>
      <c r="AF39" s="72"/>
      <c r="AG39" s="72"/>
      <c r="AH39" s="72"/>
      <c r="AI39" s="72"/>
      <c r="AJ39" s="73"/>
      <c r="AK39" s="242">
        <v>37.4</v>
      </c>
      <c r="AL39" s="243"/>
      <c r="AM39" s="72"/>
      <c r="AN39" s="72"/>
      <c r="AO39" s="72"/>
      <c r="AP39" s="477"/>
      <c r="AQ39" s="477"/>
      <c r="AR39" s="478"/>
    </row>
    <row r="40" spans="1:44" x14ac:dyDescent="0.2">
      <c r="A40" s="299" t="s">
        <v>73</v>
      </c>
      <c r="B40" s="300"/>
      <c r="C40" s="300"/>
      <c r="D40" s="300"/>
      <c r="E40" s="8"/>
      <c r="F40" s="8"/>
      <c r="G40" s="8"/>
      <c r="H40" s="8"/>
      <c r="I40" s="8"/>
      <c r="J40" s="8"/>
      <c r="K40" s="8"/>
      <c r="L40" s="5"/>
      <c r="M40" s="242">
        <v>82.88</v>
      </c>
      <c r="N40" s="243"/>
      <c r="O40" s="72"/>
      <c r="P40" s="72"/>
      <c r="Q40" s="72"/>
      <c r="R40" s="72"/>
      <c r="S40" s="72"/>
      <c r="T40" s="73"/>
      <c r="U40" s="242">
        <v>81.760000000000005</v>
      </c>
      <c r="V40" s="243"/>
      <c r="W40" s="72"/>
      <c r="X40" s="72"/>
      <c r="Y40" s="72"/>
      <c r="Z40" s="72"/>
      <c r="AA40" s="72"/>
      <c r="AB40" s="73"/>
      <c r="AC40" s="242">
        <v>145.19999999999999</v>
      </c>
      <c r="AD40" s="243"/>
      <c r="AE40" s="72"/>
      <c r="AF40" s="72"/>
      <c r="AG40" s="72"/>
      <c r="AH40" s="72"/>
      <c r="AI40" s="72"/>
      <c r="AJ40" s="73"/>
      <c r="AK40" s="242">
        <v>124.1</v>
      </c>
      <c r="AL40" s="243"/>
      <c r="AM40" s="72"/>
      <c r="AN40" s="72"/>
      <c r="AO40" s="72"/>
      <c r="AP40" s="477"/>
      <c r="AQ40" s="477"/>
      <c r="AR40" s="478"/>
    </row>
    <row r="41" spans="1:44" x14ac:dyDescent="0.2">
      <c r="A41" s="299" t="s">
        <v>51</v>
      </c>
      <c r="B41" s="300"/>
      <c r="C41" s="300"/>
      <c r="D41" s="300"/>
      <c r="E41" s="8">
        <v>48.3</v>
      </c>
      <c r="F41" s="8">
        <v>0.5</v>
      </c>
      <c r="G41" s="8">
        <v>48.9</v>
      </c>
      <c r="H41" s="8">
        <v>25</v>
      </c>
      <c r="I41" s="8"/>
      <c r="J41" s="8"/>
      <c r="K41" s="8"/>
      <c r="L41" s="5"/>
      <c r="M41" s="242">
        <v>61.11</v>
      </c>
      <c r="N41" s="243"/>
      <c r="O41" s="72"/>
      <c r="P41" s="72"/>
      <c r="Q41" s="72"/>
      <c r="R41" s="72"/>
      <c r="S41" s="72"/>
      <c r="T41" s="73"/>
      <c r="U41" s="242">
        <v>62.97</v>
      </c>
      <c r="V41" s="243"/>
      <c r="W41" s="72"/>
      <c r="X41" s="72"/>
      <c r="Y41" s="72"/>
      <c r="Z41" s="72"/>
      <c r="AA41" s="72"/>
      <c r="AB41" s="73"/>
      <c r="AC41" s="242">
        <v>49.3</v>
      </c>
      <c r="AD41" s="243"/>
      <c r="AE41" s="72"/>
      <c r="AF41" s="72"/>
      <c r="AG41" s="72"/>
      <c r="AH41" s="72"/>
      <c r="AI41" s="72"/>
      <c r="AJ41" s="73"/>
      <c r="AK41" s="242">
        <v>58.2</v>
      </c>
      <c r="AL41" s="243"/>
      <c r="AM41" s="72"/>
      <c r="AN41" s="72"/>
      <c r="AO41" s="72"/>
      <c r="AP41" s="477"/>
      <c r="AQ41" s="477"/>
      <c r="AR41" s="478"/>
    </row>
    <row r="42" spans="1:44" ht="15" x14ac:dyDescent="0.25">
      <c r="A42" s="299" t="s">
        <v>68</v>
      </c>
      <c r="B42" s="300"/>
      <c r="C42" s="300"/>
      <c r="D42" s="300"/>
      <c r="E42" s="8">
        <v>48.3</v>
      </c>
      <c r="F42" s="8">
        <v>0.5</v>
      </c>
      <c r="G42" s="8">
        <v>48.9</v>
      </c>
      <c r="H42" s="8">
        <v>25</v>
      </c>
      <c r="I42" s="8"/>
      <c r="J42" s="8"/>
      <c r="K42" s="8"/>
      <c r="L42" s="5"/>
      <c r="M42" s="68">
        <v>0</v>
      </c>
      <c r="N42" s="69"/>
      <c r="O42" s="72"/>
      <c r="P42" s="72"/>
      <c r="Q42" s="72"/>
      <c r="R42" s="72"/>
      <c r="S42" s="72"/>
      <c r="T42" s="73"/>
      <c r="U42" s="68">
        <v>0</v>
      </c>
      <c r="V42" s="69"/>
      <c r="W42" s="72"/>
      <c r="X42" s="72"/>
      <c r="Y42" s="72"/>
      <c r="Z42" s="72"/>
      <c r="AA42" s="72"/>
      <c r="AB42" s="73"/>
      <c r="AC42" s="68">
        <v>0</v>
      </c>
      <c r="AD42" s="69"/>
      <c r="AE42" s="72"/>
      <c r="AF42" s="72"/>
      <c r="AG42" s="72"/>
      <c r="AH42" s="72"/>
      <c r="AI42" s="72"/>
      <c r="AJ42" s="73"/>
      <c r="AK42" s="68">
        <v>0</v>
      </c>
      <c r="AL42" s="69"/>
      <c r="AM42" s="72"/>
      <c r="AN42" s="72"/>
      <c r="AO42" s="72"/>
      <c r="AP42" s="477"/>
      <c r="AQ42" s="477"/>
      <c r="AR42" s="478"/>
    </row>
    <row r="43" spans="1:44" ht="15" x14ac:dyDescent="0.25">
      <c r="A43" s="299" t="s">
        <v>52</v>
      </c>
      <c r="B43" s="300"/>
      <c r="C43" s="300"/>
      <c r="D43" s="300"/>
      <c r="E43" s="8">
        <v>48.3</v>
      </c>
      <c r="F43" s="8">
        <v>0.5</v>
      </c>
      <c r="G43" s="8">
        <v>48.9</v>
      </c>
      <c r="H43" s="8">
        <v>25</v>
      </c>
      <c r="I43" s="8"/>
      <c r="J43" s="8"/>
      <c r="K43" s="8"/>
      <c r="L43" s="5"/>
      <c r="M43" s="68">
        <v>30</v>
      </c>
      <c r="N43" s="69"/>
      <c r="O43" s="72"/>
      <c r="P43" s="72"/>
      <c r="Q43" s="72"/>
      <c r="R43" s="72"/>
      <c r="S43" s="72"/>
      <c r="T43" s="73"/>
      <c r="U43" s="68">
        <v>40</v>
      </c>
      <c r="V43" s="69"/>
      <c r="W43" s="72"/>
      <c r="X43" s="72"/>
      <c r="Y43" s="72"/>
      <c r="Z43" s="72"/>
      <c r="AA43" s="72"/>
      <c r="AB43" s="73"/>
      <c r="AC43" s="68">
        <v>30</v>
      </c>
      <c r="AD43" s="69"/>
      <c r="AE43" s="72"/>
      <c r="AF43" s="72"/>
      <c r="AG43" s="72"/>
      <c r="AH43" s="72"/>
      <c r="AI43" s="72"/>
      <c r="AJ43" s="73"/>
      <c r="AK43" s="68">
        <v>30</v>
      </c>
      <c r="AL43" s="69"/>
      <c r="AM43" s="72"/>
      <c r="AN43" s="72"/>
      <c r="AO43" s="72"/>
      <c r="AP43" s="477"/>
      <c r="AQ43" s="477"/>
      <c r="AR43" s="478"/>
    </row>
    <row r="44" spans="1:44" ht="13.5" thickBot="1" x14ac:dyDescent="0.25">
      <c r="A44" s="403" t="s">
        <v>53</v>
      </c>
      <c r="B44" s="404"/>
      <c r="C44" s="404"/>
      <c r="D44" s="404"/>
      <c r="E44" s="405"/>
      <c r="F44" s="405"/>
      <c r="G44" s="405"/>
      <c r="H44" s="405"/>
      <c r="I44" s="405"/>
      <c r="J44" s="405"/>
      <c r="K44" s="405"/>
      <c r="L44" s="406"/>
      <c r="M44" s="154"/>
      <c r="N44" s="252"/>
      <c r="O44" s="152"/>
      <c r="P44" s="152"/>
      <c r="Q44" s="152"/>
      <c r="R44" s="152"/>
      <c r="S44" s="152"/>
      <c r="T44" s="251"/>
      <c r="U44" s="154"/>
      <c r="V44" s="252"/>
      <c r="W44" s="152"/>
      <c r="X44" s="152"/>
      <c r="Y44" s="152"/>
      <c r="Z44" s="152"/>
      <c r="AA44" s="152"/>
      <c r="AB44" s="251"/>
      <c r="AC44" s="154"/>
      <c r="AD44" s="252"/>
      <c r="AE44" s="152"/>
      <c r="AF44" s="152"/>
      <c r="AG44" s="152"/>
      <c r="AH44" s="152"/>
      <c r="AI44" s="152"/>
      <c r="AJ44" s="251"/>
      <c r="AK44" s="154"/>
      <c r="AL44" s="252"/>
      <c r="AM44" s="152"/>
      <c r="AN44" s="152"/>
      <c r="AO44" s="152"/>
      <c r="AP44" s="364"/>
      <c r="AQ44" s="364"/>
      <c r="AR44" s="476"/>
    </row>
    <row r="45" spans="1:44" x14ac:dyDescent="0.2">
      <c r="A45" s="399" t="s">
        <v>54</v>
      </c>
      <c r="B45" s="400"/>
      <c r="C45" s="400"/>
      <c r="D45" s="400"/>
      <c r="E45" s="288"/>
      <c r="F45" s="288"/>
      <c r="G45" s="288"/>
      <c r="H45" s="288"/>
      <c r="I45" s="288"/>
      <c r="J45" s="288"/>
      <c r="K45" s="288"/>
      <c r="L45" s="407"/>
      <c r="M45" s="408"/>
      <c r="N45" s="409"/>
      <c r="O45" s="410"/>
      <c r="P45" s="410"/>
      <c r="Q45" s="410"/>
      <c r="R45" s="410"/>
      <c r="S45" s="410"/>
      <c r="T45" s="411"/>
      <c r="U45" s="408"/>
      <c r="V45" s="409"/>
      <c r="W45" s="410"/>
      <c r="X45" s="410"/>
      <c r="Y45" s="410"/>
      <c r="Z45" s="410"/>
      <c r="AA45" s="410"/>
      <c r="AB45" s="411"/>
      <c r="AC45" s="408"/>
      <c r="AD45" s="409"/>
      <c r="AE45" s="410"/>
      <c r="AF45" s="410"/>
      <c r="AG45" s="410"/>
      <c r="AH45" s="410"/>
      <c r="AI45" s="410"/>
      <c r="AJ45" s="411"/>
      <c r="AK45" s="408"/>
      <c r="AL45" s="409"/>
      <c r="AM45" s="410"/>
      <c r="AN45" s="410"/>
      <c r="AO45" s="410"/>
      <c r="AP45" s="410"/>
      <c r="AQ45" s="410"/>
      <c r="AR45" s="412"/>
    </row>
    <row r="46" spans="1:44" x14ac:dyDescent="0.2">
      <c r="A46" s="299" t="s">
        <v>55</v>
      </c>
      <c r="B46" s="300"/>
      <c r="C46" s="300"/>
      <c r="D46" s="300"/>
      <c r="E46" s="8"/>
      <c r="F46" s="8"/>
      <c r="G46" s="8"/>
      <c r="H46" s="8"/>
      <c r="I46" s="8"/>
      <c r="J46" s="8"/>
      <c r="K46" s="8"/>
      <c r="L46" s="5"/>
      <c r="M46" s="231">
        <f>SUM(M47:N56)</f>
        <v>515.42000000000007</v>
      </c>
      <c r="N46" s="229"/>
      <c r="O46" s="229"/>
      <c r="P46" s="229"/>
      <c r="Q46" s="229"/>
      <c r="R46" s="229"/>
      <c r="S46" s="229"/>
      <c r="T46" s="230"/>
      <c r="U46" s="231">
        <f>SUM(U47:V56)</f>
        <v>498.26000000000005</v>
      </c>
      <c r="V46" s="229"/>
      <c r="W46" s="229"/>
      <c r="X46" s="229"/>
      <c r="Y46" s="229"/>
      <c r="Z46" s="229"/>
      <c r="AA46" s="229"/>
      <c r="AB46" s="230"/>
      <c r="AC46" s="231">
        <f>SUM(AC47:AD56)</f>
        <v>469.02</v>
      </c>
      <c r="AD46" s="229"/>
      <c r="AE46" s="229"/>
      <c r="AF46" s="229"/>
      <c r="AG46" s="229"/>
      <c r="AH46" s="229"/>
      <c r="AI46" s="229"/>
      <c r="AJ46" s="230"/>
      <c r="AK46" s="231">
        <f>SUM(AK47:AL56)</f>
        <v>449.40999999999997</v>
      </c>
      <c r="AL46" s="229"/>
      <c r="AM46" s="229"/>
      <c r="AN46" s="229"/>
      <c r="AO46" s="229"/>
      <c r="AP46" s="229"/>
      <c r="AQ46" s="229"/>
      <c r="AR46" s="241"/>
    </row>
    <row r="47" spans="1:44" x14ac:dyDescent="0.2">
      <c r="A47" s="299" t="s">
        <v>56</v>
      </c>
      <c r="B47" s="300"/>
      <c r="C47" s="300"/>
      <c r="D47" s="300"/>
      <c r="E47" s="8">
        <v>48.3</v>
      </c>
      <c r="F47" s="8">
        <v>0.5</v>
      </c>
      <c r="G47" s="8">
        <v>48.9</v>
      </c>
      <c r="H47" s="8">
        <v>25</v>
      </c>
      <c r="I47" s="8"/>
      <c r="J47" s="8"/>
      <c r="K47" s="8"/>
      <c r="L47" s="5"/>
      <c r="M47" s="242">
        <v>47.52</v>
      </c>
      <c r="N47" s="243"/>
      <c r="O47" s="72"/>
      <c r="P47" s="72"/>
      <c r="Q47" s="72"/>
      <c r="R47" s="72"/>
      <c r="S47" s="72"/>
      <c r="T47" s="73"/>
      <c r="U47" s="242">
        <v>51.36</v>
      </c>
      <c r="V47" s="243"/>
      <c r="W47" s="72"/>
      <c r="X47" s="72"/>
      <c r="Y47" s="72"/>
      <c r="Z47" s="72"/>
      <c r="AA47" s="72"/>
      <c r="AB47" s="73"/>
      <c r="AC47" s="242">
        <v>54.11</v>
      </c>
      <c r="AD47" s="243"/>
      <c r="AE47" s="72"/>
      <c r="AF47" s="72"/>
      <c r="AG47" s="72"/>
      <c r="AH47" s="72"/>
      <c r="AI47" s="72"/>
      <c r="AJ47" s="73"/>
      <c r="AK47" s="242">
        <v>48.2</v>
      </c>
      <c r="AL47" s="243"/>
      <c r="AM47" s="72"/>
      <c r="AN47" s="72"/>
      <c r="AO47" s="72"/>
      <c r="AP47" s="72"/>
      <c r="AQ47" s="72"/>
      <c r="AR47" s="74"/>
    </row>
    <row r="48" spans="1:44" ht="15" x14ac:dyDescent="0.25">
      <c r="A48" s="299" t="s">
        <v>57</v>
      </c>
      <c r="B48" s="300"/>
      <c r="C48" s="300"/>
      <c r="D48" s="300"/>
      <c r="E48" s="8"/>
      <c r="F48" s="8"/>
      <c r="G48" s="8"/>
      <c r="H48" s="8"/>
      <c r="I48" s="8"/>
      <c r="J48" s="8"/>
      <c r="K48" s="8"/>
      <c r="L48" s="5"/>
      <c r="M48" s="68" t="s">
        <v>77</v>
      </c>
      <c r="N48" s="69"/>
      <c r="O48" s="72"/>
      <c r="P48" s="72"/>
      <c r="Q48" s="72"/>
      <c r="R48" s="72"/>
      <c r="S48" s="72"/>
      <c r="T48" s="73"/>
      <c r="U48" s="68" t="s">
        <v>77</v>
      </c>
      <c r="V48" s="69"/>
      <c r="W48" s="72"/>
      <c r="X48" s="72"/>
      <c r="Y48" s="72"/>
      <c r="Z48" s="72"/>
      <c r="AA48" s="72"/>
      <c r="AB48" s="73"/>
      <c r="AC48" s="68" t="s">
        <v>77</v>
      </c>
      <c r="AD48" s="69"/>
      <c r="AE48" s="72"/>
      <c r="AF48" s="72"/>
      <c r="AG48" s="72"/>
      <c r="AH48" s="72"/>
      <c r="AI48" s="72"/>
      <c r="AJ48" s="73"/>
      <c r="AK48" s="68" t="s">
        <v>77</v>
      </c>
      <c r="AL48" s="69"/>
      <c r="AM48" s="72"/>
      <c r="AN48" s="72"/>
      <c r="AO48" s="72"/>
      <c r="AP48" s="72"/>
      <c r="AQ48" s="72"/>
      <c r="AR48" s="74"/>
    </row>
    <row r="49" spans="1:44" x14ac:dyDescent="0.2">
      <c r="A49" s="299" t="s">
        <v>58</v>
      </c>
      <c r="B49" s="300"/>
      <c r="C49" s="300"/>
      <c r="D49" s="300"/>
      <c r="E49" s="8">
        <v>48.3</v>
      </c>
      <c r="F49" s="8">
        <v>0.5</v>
      </c>
      <c r="G49" s="8">
        <v>48.9</v>
      </c>
      <c r="H49" s="8">
        <v>25</v>
      </c>
      <c r="I49" s="8"/>
      <c r="J49" s="8"/>
      <c r="K49" s="8"/>
      <c r="L49" s="5"/>
      <c r="M49" s="242">
        <v>4.74</v>
      </c>
      <c r="N49" s="243"/>
      <c r="O49" s="72"/>
      <c r="P49" s="72"/>
      <c r="Q49" s="72"/>
      <c r="R49" s="72"/>
      <c r="S49" s="72"/>
      <c r="T49" s="73"/>
      <c r="U49" s="242">
        <v>4.74</v>
      </c>
      <c r="V49" s="243"/>
      <c r="W49" s="72"/>
      <c r="X49" s="72"/>
      <c r="Y49" s="72"/>
      <c r="Z49" s="72"/>
      <c r="AA49" s="72"/>
      <c r="AB49" s="73"/>
      <c r="AC49" s="242">
        <v>4.6100000000000003</v>
      </c>
      <c r="AD49" s="243"/>
      <c r="AE49" s="72"/>
      <c r="AF49" s="72"/>
      <c r="AG49" s="72"/>
      <c r="AH49" s="72"/>
      <c r="AI49" s="72"/>
      <c r="AJ49" s="73"/>
      <c r="AK49" s="242">
        <v>4.71</v>
      </c>
      <c r="AL49" s="243"/>
      <c r="AM49" s="72"/>
      <c r="AN49" s="72"/>
      <c r="AO49" s="72"/>
      <c r="AP49" s="72"/>
      <c r="AQ49" s="72"/>
      <c r="AR49" s="74"/>
    </row>
    <row r="50" spans="1:44" x14ac:dyDescent="0.2">
      <c r="A50" s="299" t="s">
        <v>59</v>
      </c>
      <c r="B50" s="300"/>
      <c r="C50" s="300"/>
      <c r="D50" s="300"/>
      <c r="E50" s="8">
        <v>48.3</v>
      </c>
      <c r="F50" s="8">
        <v>0.5</v>
      </c>
      <c r="G50" s="8">
        <v>48.9</v>
      </c>
      <c r="H50" s="8">
        <v>25</v>
      </c>
      <c r="I50" s="8"/>
      <c r="J50" s="8"/>
      <c r="K50" s="8"/>
      <c r="L50" s="5"/>
      <c r="M50" s="242">
        <v>249.8</v>
      </c>
      <c r="N50" s="243"/>
      <c r="O50" s="72"/>
      <c r="P50" s="72"/>
      <c r="Q50" s="72"/>
      <c r="R50" s="72"/>
      <c r="S50" s="72"/>
      <c r="T50" s="73"/>
      <c r="U50" s="242">
        <v>228.36</v>
      </c>
      <c r="V50" s="243"/>
      <c r="W50" s="72"/>
      <c r="X50" s="72"/>
      <c r="Y50" s="72"/>
      <c r="Z50" s="72"/>
      <c r="AA50" s="72"/>
      <c r="AB50" s="73"/>
      <c r="AC50" s="242">
        <v>198.1</v>
      </c>
      <c r="AD50" s="243"/>
      <c r="AE50" s="72"/>
      <c r="AF50" s="72"/>
      <c r="AG50" s="72"/>
      <c r="AH50" s="72"/>
      <c r="AI50" s="72"/>
      <c r="AJ50" s="73"/>
      <c r="AK50" s="242">
        <v>198.1</v>
      </c>
      <c r="AL50" s="243"/>
      <c r="AM50" s="72"/>
      <c r="AN50" s="72"/>
      <c r="AO50" s="72"/>
      <c r="AP50" s="72"/>
      <c r="AQ50" s="72"/>
      <c r="AR50" s="74"/>
    </row>
    <row r="51" spans="1:44" x14ac:dyDescent="0.2">
      <c r="A51" s="299" t="s">
        <v>60</v>
      </c>
      <c r="B51" s="300"/>
      <c r="C51" s="300"/>
      <c r="D51" s="300"/>
      <c r="E51" s="8"/>
      <c r="F51" s="8"/>
      <c r="G51" s="8"/>
      <c r="H51" s="8"/>
      <c r="I51" s="8"/>
      <c r="J51" s="8"/>
      <c r="K51" s="8"/>
      <c r="L51" s="5"/>
      <c r="M51" s="242">
        <v>150</v>
      </c>
      <c r="N51" s="243"/>
      <c r="O51" s="72"/>
      <c r="P51" s="72"/>
      <c r="Q51" s="72"/>
      <c r="R51" s="72"/>
      <c r="S51" s="72"/>
      <c r="T51" s="73"/>
      <c r="U51" s="242">
        <v>150</v>
      </c>
      <c r="V51" s="243"/>
      <c r="W51" s="72"/>
      <c r="X51" s="72"/>
      <c r="Y51" s="72"/>
      <c r="Z51" s="72"/>
      <c r="AA51" s="72"/>
      <c r="AB51" s="73"/>
      <c r="AC51" s="242">
        <v>150</v>
      </c>
      <c r="AD51" s="243"/>
      <c r="AE51" s="72"/>
      <c r="AF51" s="72"/>
      <c r="AG51" s="72"/>
      <c r="AH51" s="72"/>
      <c r="AI51" s="72"/>
      <c r="AJ51" s="73"/>
      <c r="AK51" s="242">
        <v>150</v>
      </c>
      <c r="AL51" s="243"/>
      <c r="AM51" s="72"/>
      <c r="AN51" s="72"/>
      <c r="AO51" s="72"/>
      <c r="AP51" s="72"/>
      <c r="AQ51" s="72"/>
      <c r="AR51" s="74"/>
    </row>
    <row r="52" spans="1:44" ht="15" x14ac:dyDescent="0.25">
      <c r="A52" s="299" t="s">
        <v>70</v>
      </c>
      <c r="B52" s="300"/>
      <c r="C52" s="300"/>
      <c r="D52" s="300"/>
      <c r="E52" s="8">
        <v>48.3</v>
      </c>
      <c r="F52" s="8">
        <v>0.5</v>
      </c>
      <c r="G52" s="8">
        <v>48.9</v>
      </c>
      <c r="H52" s="8">
        <v>25</v>
      </c>
      <c r="I52" s="8"/>
      <c r="J52" s="8"/>
      <c r="K52" s="8"/>
      <c r="L52" s="5"/>
      <c r="M52" s="68" t="s">
        <v>76</v>
      </c>
      <c r="N52" s="69"/>
      <c r="O52" s="72"/>
      <c r="P52" s="72"/>
      <c r="Q52" s="72"/>
      <c r="R52" s="72"/>
      <c r="S52" s="72"/>
      <c r="T52" s="73"/>
      <c r="U52" s="68" t="s">
        <v>76</v>
      </c>
      <c r="V52" s="69"/>
      <c r="W52" s="72"/>
      <c r="X52" s="72"/>
      <c r="Y52" s="72"/>
      <c r="Z52" s="72"/>
      <c r="AA52" s="72"/>
      <c r="AB52" s="73"/>
      <c r="AC52" s="68" t="s">
        <v>76</v>
      </c>
      <c r="AD52" s="69"/>
      <c r="AE52" s="72"/>
      <c r="AF52" s="72"/>
      <c r="AG52" s="72"/>
      <c r="AH52" s="72"/>
      <c r="AI52" s="72"/>
      <c r="AJ52" s="73"/>
      <c r="AK52" s="68" t="s">
        <v>76</v>
      </c>
      <c r="AL52" s="69"/>
      <c r="AM52" s="72"/>
      <c r="AN52" s="72"/>
      <c r="AO52" s="72"/>
      <c r="AP52" s="72"/>
      <c r="AQ52" s="72"/>
      <c r="AR52" s="74"/>
    </row>
    <row r="53" spans="1:44" x14ac:dyDescent="0.2">
      <c r="A53" s="299" t="s">
        <v>71</v>
      </c>
      <c r="B53" s="300"/>
      <c r="C53" s="300"/>
      <c r="D53" s="300"/>
      <c r="E53" s="8"/>
      <c r="F53" s="8"/>
      <c r="G53" s="8"/>
      <c r="H53" s="8"/>
      <c r="I53" s="8"/>
      <c r="J53" s="8"/>
      <c r="K53" s="8"/>
      <c r="L53" s="5"/>
      <c r="M53" s="242">
        <v>20</v>
      </c>
      <c r="N53" s="243"/>
      <c r="O53" s="72"/>
      <c r="P53" s="72"/>
      <c r="Q53" s="72"/>
      <c r="R53" s="72"/>
      <c r="S53" s="72"/>
      <c r="T53" s="73"/>
      <c r="U53" s="242">
        <v>20</v>
      </c>
      <c r="V53" s="243"/>
      <c r="W53" s="72"/>
      <c r="X53" s="72"/>
      <c r="Y53" s="72"/>
      <c r="Z53" s="72"/>
      <c r="AA53" s="72"/>
      <c r="AB53" s="73"/>
      <c r="AC53" s="242">
        <v>20</v>
      </c>
      <c r="AD53" s="243"/>
      <c r="AE53" s="72"/>
      <c r="AF53" s="72"/>
      <c r="AG53" s="72"/>
      <c r="AH53" s="72"/>
      <c r="AI53" s="72"/>
      <c r="AJ53" s="73"/>
      <c r="AK53" s="242">
        <v>20</v>
      </c>
      <c r="AL53" s="243"/>
      <c r="AM53" s="72"/>
      <c r="AN53" s="72"/>
      <c r="AO53" s="72"/>
      <c r="AP53" s="72"/>
      <c r="AQ53" s="72"/>
      <c r="AR53" s="74"/>
    </row>
    <row r="54" spans="1:44" x14ac:dyDescent="0.2">
      <c r="A54" s="299" t="s">
        <v>61</v>
      </c>
      <c r="B54" s="300"/>
      <c r="C54" s="300"/>
      <c r="D54" s="300"/>
      <c r="E54" s="8">
        <v>48.3</v>
      </c>
      <c r="F54" s="8">
        <v>0.5</v>
      </c>
      <c r="G54" s="8">
        <v>48.9</v>
      </c>
      <c r="H54" s="8">
        <v>25</v>
      </c>
      <c r="I54" s="8"/>
      <c r="J54" s="8"/>
      <c r="K54" s="8"/>
      <c r="L54" s="5"/>
      <c r="M54" s="242">
        <v>15</v>
      </c>
      <c r="N54" s="243"/>
      <c r="O54" s="72"/>
      <c r="P54" s="72"/>
      <c r="Q54" s="72"/>
      <c r="R54" s="72"/>
      <c r="S54" s="72"/>
      <c r="T54" s="73"/>
      <c r="U54" s="242">
        <v>15</v>
      </c>
      <c r="V54" s="243"/>
      <c r="W54" s="72"/>
      <c r="X54" s="72"/>
      <c r="Y54" s="72"/>
      <c r="Z54" s="72"/>
      <c r="AA54" s="72"/>
      <c r="AB54" s="73"/>
      <c r="AC54" s="242">
        <v>15</v>
      </c>
      <c r="AD54" s="243"/>
      <c r="AE54" s="72"/>
      <c r="AF54" s="72"/>
      <c r="AG54" s="72"/>
      <c r="AH54" s="72"/>
      <c r="AI54" s="72"/>
      <c r="AJ54" s="73"/>
      <c r="AK54" s="242">
        <v>10</v>
      </c>
      <c r="AL54" s="243"/>
      <c r="AM54" s="72"/>
      <c r="AN54" s="72"/>
      <c r="AO54" s="72"/>
      <c r="AP54" s="72"/>
      <c r="AQ54" s="72"/>
      <c r="AR54" s="74"/>
    </row>
    <row r="55" spans="1:44" x14ac:dyDescent="0.2">
      <c r="A55" s="299" t="s">
        <v>62</v>
      </c>
      <c r="B55" s="300"/>
      <c r="C55" s="300"/>
      <c r="D55" s="300"/>
      <c r="E55" s="8">
        <v>48.3</v>
      </c>
      <c r="F55" s="8">
        <v>0.5</v>
      </c>
      <c r="G55" s="8">
        <v>48.9</v>
      </c>
      <c r="H55" s="8">
        <v>25</v>
      </c>
      <c r="I55" s="8"/>
      <c r="J55" s="8"/>
      <c r="K55" s="8"/>
      <c r="L55" s="5"/>
      <c r="M55" s="242">
        <v>18.36</v>
      </c>
      <c r="N55" s="243"/>
      <c r="O55" s="72"/>
      <c r="P55" s="72"/>
      <c r="Q55" s="72"/>
      <c r="R55" s="72"/>
      <c r="S55" s="72"/>
      <c r="T55" s="73"/>
      <c r="U55" s="242">
        <v>18.8</v>
      </c>
      <c r="V55" s="243"/>
      <c r="W55" s="72"/>
      <c r="X55" s="72"/>
      <c r="Y55" s="72"/>
      <c r="Z55" s="72"/>
      <c r="AA55" s="72"/>
      <c r="AB55" s="73"/>
      <c r="AC55" s="242">
        <v>17.2</v>
      </c>
      <c r="AD55" s="243"/>
      <c r="AE55" s="72"/>
      <c r="AF55" s="72"/>
      <c r="AG55" s="72"/>
      <c r="AH55" s="72"/>
      <c r="AI55" s="72"/>
      <c r="AJ55" s="73"/>
      <c r="AK55" s="242">
        <v>13.4</v>
      </c>
      <c r="AL55" s="243"/>
      <c r="AM55" s="72"/>
      <c r="AN55" s="72"/>
      <c r="AO55" s="72"/>
      <c r="AP55" s="72"/>
      <c r="AQ55" s="72"/>
      <c r="AR55" s="74"/>
    </row>
    <row r="56" spans="1:44" x14ac:dyDescent="0.2">
      <c r="A56" s="299" t="s">
        <v>72</v>
      </c>
      <c r="B56" s="300"/>
      <c r="C56" s="300"/>
      <c r="D56" s="300"/>
      <c r="E56" s="8">
        <v>48.3</v>
      </c>
      <c r="F56" s="8">
        <v>0.5</v>
      </c>
      <c r="G56" s="8">
        <v>48.9</v>
      </c>
      <c r="H56" s="8">
        <v>25</v>
      </c>
      <c r="I56" s="8"/>
      <c r="J56" s="8"/>
      <c r="K56" s="8"/>
      <c r="L56" s="5"/>
      <c r="M56" s="242">
        <v>10</v>
      </c>
      <c r="N56" s="243"/>
      <c r="O56" s="72"/>
      <c r="P56" s="72"/>
      <c r="Q56" s="72"/>
      <c r="R56" s="72"/>
      <c r="S56" s="72"/>
      <c r="T56" s="73"/>
      <c r="U56" s="242">
        <v>10</v>
      </c>
      <c r="V56" s="243"/>
      <c r="W56" s="72"/>
      <c r="X56" s="72"/>
      <c r="Y56" s="72"/>
      <c r="Z56" s="72"/>
      <c r="AA56" s="72"/>
      <c r="AB56" s="73"/>
      <c r="AC56" s="242">
        <v>10</v>
      </c>
      <c r="AD56" s="243"/>
      <c r="AE56" s="72"/>
      <c r="AF56" s="72"/>
      <c r="AG56" s="72"/>
      <c r="AH56" s="72"/>
      <c r="AI56" s="72"/>
      <c r="AJ56" s="73"/>
      <c r="AK56" s="242">
        <v>5</v>
      </c>
      <c r="AL56" s="243"/>
      <c r="AM56" s="72"/>
      <c r="AN56" s="72"/>
      <c r="AO56" s="72"/>
      <c r="AP56" s="72"/>
      <c r="AQ56" s="72"/>
      <c r="AR56" s="74"/>
    </row>
    <row r="57" spans="1:44" s="6" customFormat="1" ht="15" x14ac:dyDescent="0.25">
      <c r="A57" s="299" t="s">
        <v>75</v>
      </c>
      <c r="B57" s="300"/>
      <c r="C57" s="300"/>
      <c r="D57" s="300"/>
      <c r="E57" s="25"/>
      <c r="F57" s="25"/>
      <c r="G57" s="25"/>
      <c r="H57" s="25"/>
      <c r="I57" s="25"/>
      <c r="J57" s="25"/>
      <c r="K57" s="25"/>
      <c r="L57" s="5"/>
      <c r="M57" s="68" t="s">
        <v>76</v>
      </c>
      <c r="N57" s="69"/>
      <c r="O57" s="72"/>
      <c r="P57" s="72"/>
      <c r="Q57" s="72"/>
      <c r="R57" s="72"/>
      <c r="S57" s="72"/>
      <c r="T57" s="73"/>
      <c r="U57" s="68" t="s">
        <v>76</v>
      </c>
      <c r="V57" s="69"/>
      <c r="W57" s="72"/>
      <c r="X57" s="72"/>
      <c r="Y57" s="72"/>
      <c r="Z57" s="72"/>
      <c r="AA57" s="72"/>
      <c r="AB57" s="73"/>
      <c r="AC57" s="68" t="s">
        <v>76</v>
      </c>
      <c r="AD57" s="69"/>
      <c r="AE57" s="72"/>
      <c r="AF57" s="72"/>
      <c r="AG57" s="72"/>
      <c r="AH57" s="72"/>
      <c r="AI57" s="72"/>
      <c r="AJ57" s="73"/>
      <c r="AK57" s="68" t="s">
        <v>76</v>
      </c>
      <c r="AL57" s="69"/>
      <c r="AM57" s="72"/>
      <c r="AN57" s="72"/>
      <c r="AO57" s="72"/>
      <c r="AP57" s="72"/>
      <c r="AQ57" s="72"/>
      <c r="AR57" s="74"/>
    </row>
    <row r="58" spans="1:44" ht="13.5" thickBot="1" x14ac:dyDescent="0.25">
      <c r="A58" s="295" t="s">
        <v>63</v>
      </c>
      <c r="B58" s="296"/>
      <c r="C58" s="296"/>
      <c r="D58" s="296"/>
      <c r="E58" s="297"/>
      <c r="F58" s="297"/>
      <c r="G58" s="297"/>
      <c r="H58" s="297"/>
      <c r="I58" s="297"/>
      <c r="J58" s="297"/>
      <c r="K58" s="297"/>
      <c r="L58" s="298"/>
      <c r="M58" s="472"/>
      <c r="N58" s="473"/>
      <c r="O58" s="474"/>
      <c r="P58" s="474"/>
      <c r="Q58" s="474"/>
      <c r="R58" s="474"/>
      <c r="S58" s="474"/>
      <c r="T58" s="475"/>
      <c r="U58" s="472"/>
      <c r="V58" s="473"/>
      <c r="W58" s="474"/>
      <c r="X58" s="474"/>
      <c r="Y58" s="474"/>
      <c r="Z58" s="474"/>
      <c r="AA58" s="474"/>
      <c r="AB58" s="475"/>
      <c r="AC58" s="260"/>
      <c r="AD58" s="261"/>
      <c r="AE58" s="258"/>
      <c r="AF58" s="258"/>
      <c r="AG58" s="258"/>
      <c r="AH58" s="258"/>
      <c r="AI58" s="258"/>
      <c r="AJ58" s="259"/>
      <c r="AK58" s="260"/>
      <c r="AL58" s="261"/>
      <c r="AM58" s="258"/>
      <c r="AN58" s="258"/>
      <c r="AO58" s="258"/>
      <c r="AP58" s="258"/>
      <c r="AQ58" s="258"/>
      <c r="AR58" s="262"/>
    </row>
    <row r="59" spans="1:44" ht="13.5" thickBot="1" x14ac:dyDescent="0.25">
      <c r="A59" s="292" t="s">
        <v>64</v>
      </c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4"/>
      <c r="M59" s="285"/>
      <c r="N59" s="286"/>
      <c r="O59" s="283"/>
      <c r="P59" s="283"/>
      <c r="Q59" s="283"/>
      <c r="R59" s="283"/>
      <c r="S59" s="283"/>
      <c r="T59" s="284"/>
      <c r="U59" s="285"/>
      <c r="V59" s="286"/>
      <c r="W59" s="283"/>
      <c r="X59" s="283"/>
      <c r="Y59" s="283"/>
      <c r="Z59" s="283"/>
      <c r="AA59" s="283"/>
      <c r="AB59" s="284"/>
      <c r="AC59" s="285"/>
      <c r="AD59" s="286"/>
      <c r="AE59" s="283"/>
      <c r="AF59" s="283"/>
      <c r="AG59" s="283"/>
      <c r="AH59" s="283"/>
      <c r="AI59" s="283"/>
      <c r="AJ59" s="284"/>
      <c r="AK59" s="285"/>
      <c r="AL59" s="286"/>
      <c r="AM59" s="283"/>
      <c r="AN59" s="283"/>
      <c r="AO59" s="283"/>
      <c r="AP59" s="283"/>
      <c r="AQ59" s="283"/>
      <c r="AR59" s="287"/>
    </row>
    <row r="60" spans="1:44" ht="13.5" thickBot="1" x14ac:dyDescent="0.25">
      <c r="A60" s="288"/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  <c r="AI60" s="288"/>
      <c r="AJ60" s="288"/>
      <c r="AK60" s="288"/>
      <c r="AL60" s="288"/>
      <c r="AM60" s="288"/>
      <c r="AN60" s="288"/>
      <c r="AO60" s="288"/>
      <c r="AP60" s="288"/>
      <c r="AQ60" s="288"/>
      <c r="AR60" s="288"/>
    </row>
    <row r="61" spans="1:44" ht="13.5" thickBot="1" x14ac:dyDescent="0.25">
      <c r="A61" s="289" t="s">
        <v>65</v>
      </c>
      <c r="B61" s="290"/>
      <c r="C61" s="290"/>
      <c r="D61" s="290"/>
      <c r="E61" s="290"/>
      <c r="F61" s="290"/>
      <c r="G61" s="290"/>
      <c r="H61" s="290"/>
      <c r="I61" s="290"/>
      <c r="J61" s="290"/>
      <c r="K61" s="290"/>
      <c r="L61" s="291"/>
      <c r="M61" s="83" t="s">
        <v>84</v>
      </c>
      <c r="N61" s="84"/>
      <c r="O61" s="84"/>
      <c r="P61" s="84"/>
      <c r="Q61" s="84"/>
      <c r="R61" s="84"/>
      <c r="S61" s="84"/>
      <c r="T61" s="85"/>
      <c r="U61" s="83" t="s">
        <v>84</v>
      </c>
      <c r="V61" s="84"/>
      <c r="W61" s="84"/>
      <c r="X61" s="84"/>
      <c r="Y61" s="84"/>
      <c r="Z61" s="84"/>
      <c r="AA61" s="84"/>
      <c r="AB61" s="85"/>
      <c r="AC61" s="83" t="s">
        <v>83</v>
      </c>
      <c r="AD61" s="84"/>
      <c r="AE61" s="84"/>
      <c r="AF61" s="84"/>
      <c r="AG61" s="84"/>
      <c r="AH61" s="84"/>
      <c r="AI61" s="84"/>
      <c r="AJ61" s="85"/>
      <c r="AK61" s="83" t="s">
        <v>83</v>
      </c>
      <c r="AL61" s="84"/>
      <c r="AM61" s="84"/>
      <c r="AN61" s="84"/>
      <c r="AO61" s="84"/>
      <c r="AP61" s="84"/>
      <c r="AQ61" s="84"/>
      <c r="AR61" s="85"/>
    </row>
  </sheetData>
  <mergeCells count="695">
    <mergeCell ref="A1:AR1"/>
    <mergeCell ref="A2:AR2"/>
    <mergeCell ref="A3:L3"/>
    <mergeCell ref="M3:T3"/>
    <mergeCell ref="U3:AB3"/>
    <mergeCell ref="AC3:AJ3"/>
    <mergeCell ref="AK3:AR3"/>
    <mergeCell ref="A4:AR4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  <mergeCell ref="H7:L7"/>
    <mergeCell ref="M7:N7"/>
    <mergeCell ref="O7:P7"/>
    <mergeCell ref="O6:P6"/>
    <mergeCell ref="M6:N6"/>
    <mergeCell ref="W5:X5"/>
    <mergeCell ref="Y5:Z5"/>
    <mergeCell ref="AA5:AB5"/>
    <mergeCell ref="AC5:AD5"/>
    <mergeCell ref="A5:L5"/>
    <mergeCell ref="H6:L6"/>
    <mergeCell ref="U6:V6"/>
    <mergeCell ref="AC6:AD6"/>
    <mergeCell ref="S6:T6"/>
    <mergeCell ref="S7:T7"/>
    <mergeCell ref="AA6:AB6"/>
    <mergeCell ref="AA7:AB7"/>
    <mergeCell ref="U7:V7"/>
    <mergeCell ref="AC7:AD7"/>
    <mergeCell ref="AM9:AN9"/>
    <mergeCell ref="AO9:AP9"/>
    <mergeCell ref="AQ9:AR9"/>
    <mergeCell ref="AE9:AF9"/>
    <mergeCell ref="AG9:AH9"/>
    <mergeCell ref="AI9:AJ9"/>
    <mergeCell ref="AK9:AL9"/>
    <mergeCell ref="E8:F8"/>
    <mergeCell ref="G8:H8"/>
    <mergeCell ref="I8:J8"/>
    <mergeCell ref="K8:L8"/>
    <mergeCell ref="N8:AR8"/>
    <mergeCell ref="A10:D11"/>
    <mergeCell ref="E10:F10"/>
    <mergeCell ref="G10:H10"/>
    <mergeCell ref="I10:J10"/>
    <mergeCell ref="K10:L10"/>
    <mergeCell ref="M10:N10"/>
    <mergeCell ref="O10:P10"/>
    <mergeCell ref="AA9:AB9"/>
    <mergeCell ref="AC9:AD9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AO10:AP10"/>
    <mergeCell ref="AQ10:AR10"/>
    <mergeCell ref="E11:L11"/>
    <mergeCell ref="M11:O11"/>
    <mergeCell ref="P11:Q11"/>
    <mergeCell ref="R11:T11"/>
    <mergeCell ref="U11:W11"/>
    <mergeCell ref="X11:Y11"/>
    <mergeCell ref="Z11:AB11"/>
    <mergeCell ref="AC11:AE11"/>
    <mergeCell ref="AC10:AD10"/>
    <mergeCell ref="AE10:AF10"/>
    <mergeCell ref="AG10:AH10"/>
    <mergeCell ref="AI10:AJ10"/>
    <mergeCell ref="AK10:AL10"/>
    <mergeCell ref="AM10:AN10"/>
    <mergeCell ref="Q10:R10"/>
    <mergeCell ref="S10:T10"/>
    <mergeCell ref="U10:V10"/>
    <mergeCell ref="W10:X10"/>
    <mergeCell ref="Y10:Z10"/>
    <mergeCell ref="AA10:AB10"/>
    <mergeCell ref="AF11:AG11"/>
    <mergeCell ref="AH11:AJ11"/>
    <mergeCell ref="AK11:AM11"/>
    <mergeCell ref="AN11:AO11"/>
    <mergeCell ref="AP11:AR11"/>
    <mergeCell ref="M12:N12"/>
    <mergeCell ref="O12:P12"/>
    <mergeCell ref="Q12:R12"/>
    <mergeCell ref="AQ12:AR12"/>
    <mergeCell ref="M13:N13"/>
    <mergeCell ref="O13:P13"/>
    <mergeCell ref="Q13:R13"/>
    <mergeCell ref="S13:T13"/>
    <mergeCell ref="U13:V13"/>
    <mergeCell ref="W13:X13"/>
    <mergeCell ref="Y13:Z13"/>
    <mergeCell ref="AA13:AB13"/>
    <mergeCell ref="AE12:AF12"/>
    <mergeCell ref="AG12:AH12"/>
    <mergeCell ref="AI12:AJ12"/>
    <mergeCell ref="AK12:AL12"/>
    <mergeCell ref="AM12:AN12"/>
    <mergeCell ref="AO12:AP12"/>
    <mergeCell ref="S12:T12"/>
    <mergeCell ref="U12:V12"/>
    <mergeCell ref="W12:X12"/>
    <mergeCell ref="Y12:Z12"/>
    <mergeCell ref="AA12:AB12"/>
    <mergeCell ref="AC12:AD12"/>
    <mergeCell ref="AO13:AP13"/>
    <mergeCell ref="AQ13:AR13"/>
    <mergeCell ref="M14:O14"/>
    <mergeCell ref="P14:Q14"/>
    <mergeCell ref="R14:T14"/>
    <mergeCell ref="U14:W14"/>
    <mergeCell ref="X14:Y14"/>
    <mergeCell ref="AC13:AD13"/>
    <mergeCell ref="AE13:AF13"/>
    <mergeCell ref="AG13:AH13"/>
    <mergeCell ref="AI13:AJ13"/>
    <mergeCell ref="AK13:AL13"/>
    <mergeCell ref="AM13:AN13"/>
    <mergeCell ref="AP14:AR14"/>
    <mergeCell ref="A17:D18"/>
    <mergeCell ref="E17:H18"/>
    <mergeCell ref="AF19:AG19"/>
    <mergeCell ref="AF17:AG17"/>
    <mergeCell ref="AH17:AJ17"/>
    <mergeCell ref="AK17:AM17"/>
    <mergeCell ref="AN17:AO17"/>
    <mergeCell ref="AP17:AR17"/>
    <mergeCell ref="AH14:AJ14"/>
    <mergeCell ref="AK14:AM14"/>
    <mergeCell ref="AN14:AO14"/>
    <mergeCell ref="I17:L17"/>
    <mergeCell ref="M17:O17"/>
    <mergeCell ref="P17:Q17"/>
    <mergeCell ref="R17:T17"/>
    <mergeCell ref="U17:W17"/>
    <mergeCell ref="X17:Y17"/>
    <mergeCell ref="Z17:AB17"/>
    <mergeCell ref="AC17:AE17"/>
    <mergeCell ref="Z14:AB14"/>
    <mergeCell ref="AC14:AE14"/>
    <mergeCell ref="AF14:AG14"/>
    <mergeCell ref="AA15:AB15"/>
    <mergeCell ref="AC15:AD15"/>
    <mergeCell ref="AP18:AR18"/>
    <mergeCell ref="Z18:AB18"/>
    <mergeCell ref="AC18:AE18"/>
    <mergeCell ref="AF18:AG18"/>
    <mergeCell ref="AH18:AJ18"/>
    <mergeCell ref="AK18:AM18"/>
    <mergeCell ref="AN18:AO18"/>
    <mergeCell ref="I18:L18"/>
    <mergeCell ref="M18:O18"/>
    <mergeCell ref="P18:Q18"/>
    <mergeCell ref="R18:T18"/>
    <mergeCell ref="U18:W18"/>
    <mergeCell ref="X18:Y18"/>
    <mergeCell ref="AC30:AD30"/>
    <mergeCell ref="AE30:AG30"/>
    <mergeCell ref="A29:D29"/>
    <mergeCell ref="E29:AR29"/>
    <mergeCell ref="A24:B24"/>
    <mergeCell ref="C24:D24"/>
    <mergeCell ref="E24:L24"/>
    <mergeCell ref="M24:T24"/>
    <mergeCell ref="U24:AB24"/>
    <mergeCell ref="AC24:AJ24"/>
    <mergeCell ref="AK24:AR24"/>
    <mergeCell ref="A25:B25"/>
    <mergeCell ref="C25:D25"/>
    <mergeCell ref="E25:L25"/>
    <mergeCell ref="M25:T25"/>
    <mergeCell ref="U25:AB25"/>
    <mergeCell ref="AC25:AJ25"/>
    <mergeCell ref="AK25:AR25"/>
    <mergeCell ref="AH30:AJ30"/>
    <mergeCell ref="AK30:AL30"/>
    <mergeCell ref="AM30:AO30"/>
    <mergeCell ref="AP30:AR30"/>
    <mergeCell ref="A30:D30"/>
    <mergeCell ref="M30:N30"/>
    <mergeCell ref="A31:D31"/>
    <mergeCell ref="M31:N31"/>
    <mergeCell ref="O31:Q31"/>
    <mergeCell ref="R31:T31"/>
    <mergeCell ref="U31:V31"/>
    <mergeCell ref="W31:Y31"/>
    <mergeCell ref="AP31:AR31"/>
    <mergeCell ref="Z31:AB31"/>
    <mergeCell ref="AC31:AD31"/>
    <mergeCell ref="AE31:AG31"/>
    <mergeCell ref="AH31:AJ31"/>
    <mergeCell ref="AK31:AL31"/>
    <mergeCell ref="AM31:AO31"/>
    <mergeCell ref="O30:Q30"/>
    <mergeCell ref="R30:T30"/>
    <mergeCell ref="U30:V30"/>
    <mergeCell ref="W30:Y30"/>
    <mergeCell ref="Z30:AB30"/>
    <mergeCell ref="AP32:AR32"/>
    <mergeCell ref="A33:D33"/>
    <mergeCell ref="M33:N33"/>
    <mergeCell ref="O33:Q33"/>
    <mergeCell ref="R33:T33"/>
    <mergeCell ref="U33:V33"/>
    <mergeCell ref="W33:Y33"/>
    <mergeCell ref="AP33:AR33"/>
    <mergeCell ref="Z33:AB33"/>
    <mergeCell ref="AC33:AD33"/>
    <mergeCell ref="AE33:AG33"/>
    <mergeCell ref="AH33:AJ33"/>
    <mergeCell ref="AK33:AL33"/>
    <mergeCell ref="AM33:AO33"/>
    <mergeCell ref="A32:D32"/>
    <mergeCell ref="M32:N32"/>
    <mergeCell ref="O32:Q32"/>
    <mergeCell ref="R32:T32"/>
    <mergeCell ref="U32:V32"/>
    <mergeCell ref="AH32:AJ32"/>
    <mergeCell ref="AK32:AL32"/>
    <mergeCell ref="AM32:AO32"/>
    <mergeCell ref="W36:Y36"/>
    <mergeCell ref="Z36:AB36"/>
    <mergeCell ref="AC36:AD36"/>
    <mergeCell ref="AE36:AG36"/>
    <mergeCell ref="AH34:AJ34"/>
    <mergeCell ref="AK34:AL34"/>
    <mergeCell ref="AM34:AO34"/>
    <mergeCell ref="W32:Y32"/>
    <mergeCell ref="Z32:AB32"/>
    <mergeCell ref="AC32:AD32"/>
    <mergeCell ref="AE32:AG32"/>
    <mergeCell ref="W34:Y34"/>
    <mergeCell ref="Z34:AB34"/>
    <mergeCell ref="AC34:AD34"/>
    <mergeCell ref="AE34:AG34"/>
    <mergeCell ref="U36:V36"/>
    <mergeCell ref="AP34:AR34"/>
    <mergeCell ref="A35:D35"/>
    <mergeCell ref="M35:N35"/>
    <mergeCell ref="O35:Q35"/>
    <mergeCell ref="R35:T35"/>
    <mergeCell ref="U35:V35"/>
    <mergeCell ref="W35:Y35"/>
    <mergeCell ref="AP35:AR35"/>
    <mergeCell ref="Z35:AB35"/>
    <mergeCell ref="AC35:AD35"/>
    <mergeCell ref="AE35:AG35"/>
    <mergeCell ref="AH35:AJ35"/>
    <mergeCell ref="AK35:AL35"/>
    <mergeCell ref="AM35:AO35"/>
    <mergeCell ref="A34:D34"/>
    <mergeCell ref="M34:N34"/>
    <mergeCell ref="O34:Q34"/>
    <mergeCell ref="R34:T34"/>
    <mergeCell ref="U34:V34"/>
    <mergeCell ref="Z38:AB38"/>
    <mergeCell ref="AC38:AD38"/>
    <mergeCell ref="AE38:AG38"/>
    <mergeCell ref="AH36:AJ36"/>
    <mergeCell ref="AK36:AL36"/>
    <mergeCell ref="AM36:AO36"/>
    <mergeCell ref="AP36:AR36"/>
    <mergeCell ref="A37:D37"/>
    <mergeCell ref="M37:N37"/>
    <mergeCell ref="O37:Q37"/>
    <mergeCell ref="R37:T37"/>
    <mergeCell ref="U37:V37"/>
    <mergeCell ref="W37:Y37"/>
    <mergeCell ref="AP37:AR37"/>
    <mergeCell ref="Z37:AB37"/>
    <mergeCell ref="AC37:AD37"/>
    <mergeCell ref="AE37:AG37"/>
    <mergeCell ref="AH37:AJ37"/>
    <mergeCell ref="AK37:AL37"/>
    <mergeCell ref="AM37:AO37"/>
    <mergeCell ref="A36:D36"/>
    <mergeCell ref="M36:N36"/>
    <mergeCell ref="O36:Q36"/>
    <mergeCell ref="R36:T36"/>
    <mergeCell ref="AC43:AD43"/>
    <mergeCell ref="AH38:AJ38"/>
    <mergeCell ref="AK38:AL38"/>
    <mergeCell ref="AM38:AO38"/>
    <mergeCell ref="AP38:AR38"/>
    <mergeCell ref="A39:D39"/>
    <mergeCell ref="M39:N39"/>
    <mergeCell ref="O39:Q39"/>
    <mergeCell ref="R39:T39"/>
    <mergeCell ref="U39:V39"/>
    <mergeCell ref="W39:Y39"/>
    <mergeCell ref="AP39:AR39"/>
    <mergeCell ref="Z39:AB39"/>
    <mergeCell ref="AC39:AD39"/>
    <mergeCell ref="AE39:AG39"/>
    <mergeCell ref="AH39:AJ39"/>
    <mergeCell ref="AK39:AL39"/>
    <mergeCell ref="AM39:AO39"/>
    <mergeCell ref="A38:D38"/>
    <mergeCell ref="M38:N38"/>
    <mergeCell ref="O38:Q38"/>
    <mergeCell ref="R38:T38"/>
    <mergeCell ref="U38:V38"/>
    <mergeCell ref="W38:Y38"/>
    <mergeCell ref="AH42:AJ42"/>
    <mergeCell ref="AK42:AL42"/>
    <mergeCell ref="AM42:AO42"/>
    <mergeCell ref="AM40:AO40"/>
    <mergeCell ref="AP40:AR40"/>
    <mergeCell ref="A41:D41"/>
    <mergeCell ref="M41:N41"/>
    <mergeCell ref="O41:Q41"/>
    <mergeCell ref="R41:T41"/>
    <mergeCell ref="U41:V41"/>
    <mergeCell ref="W41:Y41"/>
    <mergeCell ref="A40:D40"/>
    <mergeCell ref="M40:N40"/>
    <mergeCell ref="O40:Q40"/>
    <mergeCell ref="R40:T40"/>
    <mergeCell ref="U40:V40"/>
    <mergeCell ref="W40:Y40"/>
    <mergeCell ref="Z40:AB40"/>
    <mergeCell ref="AC40:AD40"/>
    <mergeCell ref="AE40:AG40"/>
    <mergeCell ref="AH40:AJ40"/>
    <mergeCell ref="AK40:AL40"/>
    <mergeCell ref="AE43:AG43"/>
    <mergeCell ref="AH43:AJ43"/>
    <mergeCell ref="AK43:AL43"/>
    <mergeCell ref="AM43:AO43"/>
    <mergeCell ref="AP42:AR42"/>
    <mergeCell ref="A43:D43"/>
    <mergeCell ref="AP41:AR41"/>
    <mergeCell ref="M42:N42"/>
    <mergeCell ref="O42:Q42"/>
    <mergeCell ref="R42:T42"/>
    <mergeCell ref="U42:V42"/>
    <mergeCell ref="W42:Y42"/>
    <mergeCell ref="Z42:AB42"/>
    <mergeCell ref="AC42:AD42"/>
    <mergeCell ref="AE42:AG42"/>
    <mergeCell ref="Z41:AB41"/>
    <mergeCell ref="AC41:AD41"/>
    <mergeCell ref="AE41:AG41"/>
    <mergeCell ref="AH41:AJ41"/>
    <mergeCell ref="AK41:AL41"/>
    <mergeCell ref="AM41:AO41"/>
    <mergeCell ref="A42:D42"/>
    <mergeCell ref="M43:N43"/>
    <mergeCell ref="AP43:AR43"/>
    <mergeCell ref="A46:D46"/>
    <mergeCell ref="M46:N46"/>
    <mergeCell ref="O46:Q46"/>
    <mergeCell ref="R46:T46"/>
    <mergeCell ref="U46:V46"/>
    <mergeCell ref="AP44:AR44"/>
    <mergeCell ref="A45:D45"/>
    <mergeCell ref="M44:N44"/>
    <mergeCell ref="O44:Q44"/>
    <mergeCell ref="R44:T44"/>
    <mergeCell ref="U44:V44"/>
    <mergeCell ref="W44:Y44"/>
    <mergeCell ref="Z44:AB44"/>
    <mergeCell ref="AC44:AD44"/>
    <mergeCell ref="AE44:AG44"/>
    <mergeCell ref="A44:L44"/>
    <mergeCell ref="E45:AR45"/>
    <mergeCell ref="AH44:AJ44"/>
    <mergeCell ref="AK44:AL44"/>
    <mergeCell ref="W46:Y46"/>
    <mergeCell ref="Z46:AB46"/>
    <mergeCell ref="AC46:AD46"/>
    <mergeCell ref="AE46:AG46"/>
    <mergeCell ref="AM44:AO44"/>
    <mergeCell ref="A47:D47"/>
    <mergeCell ref="M47:N47"/>
    <mergeCell ref="O47:Q47"/>
    <mergeCell ref="R47:T47"/>
    <mergeCell ref="U47:V47"/>
    <mergeCell ref="W47:Y47"/>
    <mergeCell ref="AP47:AR47"/>
    <mergeCell ref="Z47:AB47"/>
    <mergeCell ref="AC47:AD47"/>
    <mergeCell ref="AE47:AG47"/>
    <mergeCell ref="AH47:AJ47"/>
    <mergeCell ref="AK47:AL47"/>
    <mergeCell ref="AM47:AO47"/>
    <mergeCell ref="U48:V48"/>
    <mergeCell ref="W48:Y48"/>
    <mergeCell ref="Z48:AB48"/>
    <mergeCell ref="AC48:AD48"/>
    <mergeCell ref="AE48:AG48"/>
    <mergeCell ref="AH46:AJ46"/>
    <mergeCell ref="AK46:AL46"/>
    <mergeCell ref="AM46:AO46"/>
    <mergeCell ref="AP46:AR46"/>
    <mergeCell ref="Z50:AB50"/>
    <mergeCell ref="AC50:AD50"/>
    <mergeCell ref="AE50:AG50"/>
    <mergeCell ref="AH48:AJ48"/>
    <mergeCell ref="AK48:AL48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48:D48"/>
    <mergeCell ref="M48:N48"/>
    <mergeCell ref="O48:Q48"/>
    <mergeCell ref="R48:T48"/>
    <mergeCell ref="AE52:AG52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P51:AR51"/>
    <mergeCell ref="Z51:AB51"/>
    <mergeCell ref="AC51:AD51"/>
    <mergeCell ref="AE51:AG51"/>
    <mergeCell ref="AH51:AJ51"/>
    <mergeCell ref="AK51:AL51"/>
    <mergeCell ref="AM51:AO51"/>
    <mergeCell ref="A50:D50"/>
    <mergeCell ref="M50:N50"/>
    <mergeCell ref="O50:Q50"/>
    <mergeCell ref="R50:T50"/>
    <mergeCell ref="U50:V50"/>
    <mergeCell ref="W50:Y50"/>
    <mergeCell ref="AK52:AL52"/>
    <mergeCell ref="AM52:AO52"/>
    <mergeCell ref="AP52:AR52"/>
    <mergeCell ref="A53:D53"/>
    <mergeCell ref="M53:N53"/>
    <mergeCell ref="O53:Q53"/>
    <mergeCell ref="R53:T53"/>
    <mergeCell ref="U53:V53"/>
    <mergeCell ref="W53:Y53"/>
    <mergeCell ref="AP53:AR53"/>
    <mergeCell ref="Z53:AB53"/>
    <mergeCell ref="AC53:AD53"/>
    <mergeCell ref="AE53:AG53"/>
    <mergeCell ref="AH53:AJ53"/>
    <mergeCell ref="AK53:AL53"/>
    <mergeCell ref="AM53:AO53"/>
    <mergeCell ref="A52:D52"/>
    <mergeCell ref="M52:N52"/>
    <mergeCell ref="O52:Q52"/>
    <mergeCell ref="R52:T52"/>
    <mergeCell ref="U52:V52"/>
    <mergeCell ref="W52:Y52"/>
    <mergeCell ref="Z52:AB52"/>
    <mergeCell ref="AC52:AD52"/>
    <mergeCell ref="AM58:AO58"/>
    <mergeCell ref="M57:N57"/>
    <mergeCell ref="O57:Q57"/>
    <mergeCell ref="R57:T57"/>
    <mergeCell ref="U57:V57"/>
    <mergeCell ref="W57:Y57"/>
    <mergeCell ref="Z57:AB57"/>
    <mergeCell ref="AC57:AD57"/>
    <mergeCell ref="AM57:AO57"/>
    <mergeCell ref="M58:N58"/>
    <mergeCell ref="O58:Q58"/>
    <mergeCell ref="R58:T58"/>
    <mergeCell ref="U58:V58"/>
    <mergeCell ref="W58:Y58"/>
    <mergeCell ref="Z58:AB58"/>
    <mergeCell ref="AC58:AD58"/>
    <mergeCell ref="AE58:AG58"/>
    <mergeCell ref="AH58:AJ58"/>
    <mergeCell ref="AE57:AG57"/>
    <mergeCell ref="AH57:AJ57"/>
    <mergeCell ref="AK57:AL57"/>
    <mergeCell ref="E12:F12"/>
    <mergeCell ref="G12:H12"/>
    <mergeCell ref="I12:J12"/>
    <mergeCell ref="K12:L12"/>
    <mergeCell ref="A13:D14"/>
    <mergeCell ref="E13:F13"/>
    <mergeCell ref="G13:H13"/>
    <mergeCell ref="I13:J13"/>
    <mergeCell ref="K13:L13"/>
    <mergeCell ref="E14:L14"/>
    <mergeCell ref="A15:D16"/>
    <mergeCell ref="E15:L15"/>
    <mergeCell ref="M15:N15"/>
    <mergeCell ref="O15:P15"/>
    <mergeCell ref="Q15:R15"/>
    <mergeCell ref="S15:T15"/>
    <mergeCell ref="U15:V15"/>
    <mergeCell ref="W15:X15"/>
    <mergeCell ref="Y15:Z15"/>
    <mergeCell ref="AI15:AJ15"/>
    <mergeCell ref="AK15:AL15"/>
    <mergeCell ref="AM15:AN15"/>
    <mergeCell ref="AO15:AP15"/>
    <mergeCell ref="AQ15:AR15"/>
    <mergeCell ref="E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AE15:AF15"/>
    <mergeCell ref="AG15:AH15"/>
    <mergeCell ref="AH19:AJ19"/>
    <mergeCell ref="AK19:AM19"/>
    <mergeCell ref="AN19:AO19"/>
    <mergeCell ref="AP19:AR19"/>
    <mergeCell ref="I20:L20"/>
    <mergeCell ref="M20:O20"/>
    <mergeCell ref="P20:Q20"/>
    <mergeCell ref="R20:T20"/>
    <mergeCell ref="U20:W20"/>
    <mergeCell ref="X20:Y20"/>
    <mergeCell ref="Z20:AB20"/>
    <mergeCell ref="AC20:AE20"/>
    <mergeCell ref="AF20:AG20"/>
    <mergeCell ref="AH20:AJ20"/>
    <mergeCell ref="AK20:AM20"/>
    <mergeCell ref="AN20:AO20"/>
    <mergeCell ref="AP20:AR20"/>
    <mergeCell ref="I19:L19"/>
    <mergeCell ref="M19:O19"/>
    <mergeCell ref="P19:Q19"/>
    <mergeCell ref="R19:T19"/>
    <mergeCell ref="U19:W19"/>
    <mergeCell ref="X19:Y19"/>
    <mergeCell ref="Z19:AB19"/>
    <mergeCell ref="AH21:AJ21"/>
    <mergeCell ref="AK21:AM21"/>
    <mergeCell ref="AN21:AO21"/>
    <mergeCell ref="AP21:AR21"/>
    <mergeCell ref="A22:AR22"/>
    <mergeCell ref="A23:B23"/>
    <mergeCell ref="C23:D23"/>
    <mergeCell ref="E23:L23"/>
    <mergeCell ref="M23:T23"/>
    <mergeCell ref="U23:AB23"/>
    <mergeCell ref="AC23:AJ23"/>
    <mergeCell ref="AK23:AR23"/>
    <mergeCell ref="I21:L21"/>
    <mergeCell ref="M21:O21"/>
    <mergeCell ref="P21:Q21"/>
    <mergeCell ref="R21:T21"/>
    <mergeCell ref="U21:W21"/>
    <mergeCell ref="X21:Y21"/>
    <mergeCell ref="Z21:AB21"/>
    <mergeCell ref="AC21:AE21"/>
    <mergeCell ref="AF21:AG21"/>
    <mergeCell ref="A19:D21"/>
    <mergeCell ref="E19:H21"/>
    <mergeCell ref="AC19:AE19"/>
    <mergeCell ref="A26:AR26"/>
    <mergeCell ref="A27:D28"/>
    <mergeCell ref="E27:F27"/>
    <mergeCell ref="G27:H27"/>
    <mergeCell ref="I27:J27"/>
    <mergeCell ref="K27:L27"/>
    <mergeCell ref="M27:N28"/>
    <mergeCell ref="O27:Q28"/>
    <mergeCell ref="R27:T28"/>
    <mergeCell ref="U27:V28"/>
    <mergeCell ref="W27:Y28"/>
    <mergeCell ref="Z27:AB28"/>
    <mergeCell ref="AC27:AD28"/>
    <mergeCell ref="AE27:AG28"/>
    <mergeCell ref="AH27:AJ28"/>
    <mergeCell ref="AK27:AL28"/>
    <mergeCell ref="AM27:AO28"/>
    <mergeCell ref="AP27:AR28"/>
    <mergeCell ref="A54:D54"/>
    <mergeCell ref="A55:D55"/>
    <mergeCell ref="A56:D56"/>
    <mergeCell ref="M56:N56"/>
    <mergeCell ref="O56:Q56"/>
    <mergeCell ref="R56:T56"/>
    <mergeCell ref="U56:V56"/>
    <mergeCell ref="W56:Y56"/>
    <mergeCell ref="Z56:AB56"/>
    <mergeCell ref="M55:N55"/>
    <mergeCell ref="O55:Q55"/>
    <mergeCell ref="R55:T55"/>
    <mergeCell ref="U55:V55"/>
    <mergeCell ref="W55:Y55"/>
    <mergeCell ref="M54:N54"/>
    <mergeCell ref="O54:Q54"/>
    <mergeCell ref="R54:T54"/>
    <mergeCell ref="U54:V54"/>
    <mergeCell ref="W54:Y54"/>
    <mergeCell ref="Z54:AB54"/>
    <mergeCell ref="Z55:AB55"/>
    <mergeCell ref="AC56:AD56"/>
    <mergeCell ref="AE56:AG56"/>
    <mergeCell ref="AH56:AJ56"/>
    <mergeCell ref="AK56:AL56"/>
    <mergeCell ref="AM56:AO56"/>
    <mergeCell ref="AP56:AR56"/>
    <mergeCell ref="O43:Q43"/>
    <mergeCell ref="R43:T43"/>
    <mergeCell ref="U43:V43"/>
    <mergeCell ref="W43:Y43"/>
    <mergeCell ref="Z43:AB43"/>
    <mergeCell ref="AH54:AJ54"/>
    <mergeCell ref="AK54:AL54"/>
    <mergeCell ref="AM54:AO54"/>
    <mergeCell ref="AP54:AR54"/>
    <mergeCell ref="AP55:AR55"/>
    <mergeCell ref="AC54:AD54"/>
    <mergeCell ref="AE54:AG54"/>
    <mergeCell ref="AC55:AD55"/>
    <mergeCell ref="AE55:AG55"/>
    <mergeCell ref="AH55:AJ55"/>
    <mergeCell ref="AK55:AL55"/>
    <mergeCell ref="AM55:AO55"/>
    <mergeCell ref="AH52:AJ52"/>
    <mergeCell ref="AP57:AR57"/>
    <mergeCell ref="AH59:AJ59"/>
    <mergeCell ref="AK59:AL59"/>
    <mergeCell ref="AM59:AO59"/>
    <mergeCell ref="AP59:AR59"/>
    <mergeCell ref="A60:AR60"/>
    <mergeCell ref="A61:L61"/>
    <mergeCell ref="M61:T61"/>
    <mergeCell ref="U61:AB61"/>
    <mergeCell ref="AC61:AJ61"/>
    <mergeCell ref="AK61:AR61"/>
    <mergeCell ref="A59:L59"/>
    <mergeCell ref="M59:N59"/>
    <mergeCell ref="O59:Q59"/>
    <mergeCell ref="R59:T59"/>
    <mergeCell ref="U59:V59"/>
    <mergeCell ref="W59:Y59"/>
    <mergeCell ref="Z59:AB59"/>
    <mergeCell ref="AC59:AD59"/>
    <mergeCell ref="AE59:AG59"/>
    <mergeCell ref="A58:L58"/>
    <mergeCell ref="A57:D57"/>
    <mergeCell ref="AP58:AR58"/>
    <mergeCell ref="AK58:AL58"/>
    <mergeCell ref="AI6:AJ6"/>
    <mergeCell ref="AI7:AJ7"/>
    <mergeCell ref="AQ6:AR6"/>
    <mergeCell ref="AQ7:AR7"/>
    <mergeCell ref="W6:X6"/>
    <mergeCell ref="W7:X7"/>
    <mergeCell ref="AE6:AF6"/>
    <mergeCell ref="AE7:AF7"/>
    <mergeCell ref="AM6:AN6"/>
    <mergeCell ref="AM7:AN7"/>
    <mergeCell ref="AK6:AL6"/>
    <mergeCell ref="AK7:AL7"/>
  </mergeCells>
  <pageMargins left="0.19685039370078741" right="0.23622047244094491" top="0.19685039370078741" bottom="0.19685039370078741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1"/>
  <sheetViews>
    <sheetView topLeftCell="A22" zoomScaleNormal="100" workbookViewId="0">
      <selection activeCell="M13" sqref="M13:N13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4.42578125" style="2" customWidth="1"/>
    <col min="15" max="21" width="3.28515625" style="2" customWidth="1"/>
    <col min="22" max="22" width="4.42578125" style="2" customWidth="1"/>
    <col min="23" max="29" width="3.28515625" style="2" customWidth="1"/>
    <col min="30" max="30" width="4.140625" style="2" customWidth="1"/>
    <col min="31" max="37" width="3.28515625" style="2" customWidth="1"/>
    <col min="38" max="38" width="4.42578125" style="2" customWidth="1"/>
    <col min="39" max="44" width="3.28515625" style="2" customWidth="1"/>
    <col min="45" max="16384" width="9.140625" style="2"/>
  </cols>
  <sheetData>
    <row r="1" spans="1:44" ht="23.2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</row>
    <row r="2" spans="1:44" ht="21" customHeight="1" thickBot="1" x14ac:dyDescent="0.25">
      <c r="A2" s="81" t="s">
        <v>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2"/>
    </row>
    <row r="3" spans="1:44" ht="18.75" customHeight="1" thickBo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  <c r="M3" s="86">
        <v>0.70833333333333337</v>
      </c>
      <c r="N3" s="87"/>
      <c r="O3" s="87"/>
      <c r="P3" s="87"/>
      <c r="Q3" s="87"/>
      <c r="R3" s="87"/>
      <c r="S3" s="87"/>
      <c r="T3" s="87"/>
      <c r="U3" s="90">
        <v>0.75</v>
      </c>
      <c r="V3" s="91"/>
      <c r="W3" s="91"/>
      <c r="X3" s="91"/>
      <c r="Y3" s="91"/>
      <c r="Z3" s="91"/>
      <c r="AA3" s="91"/>
      <c r="AB3" s="91"/>
      <c r="AC3" s="86">
        <v>0.79166666666666696</v>
      </c>
      <c r="AD3" s="87"/>
      <c r="AE3" s="87"/>
      <c r="AF3" s="87"/>
      <c r="AG3" s="87"/>
      <c r="AH3" s="87"/>
      <c r="AI3" s="87"/>
      <c r="AJ3" s="87"/>
      <c r="AK3" s="90">
        <v>0.83333333333333304</v>
      </c>
      <c r="AL3" s="91"/>
      <c r="AM3" s="91"/>
      <c r="AN3" s="91"/>
      <c r="AO3" s="91"/>
      <c r="AP3" s="91"/>
      <c r="AQ3" s="91"/>
      <c r="AR3" s="91"/>
    </row>
    <row r="4" spans="1:44" ht="28.5" customHeight="1" thickBot="1" x14ac:dyDescent="0.2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</row>
    <row r="5" spans="1:44" ht="15.75" customHeight="1" thickBot="1" x14ac:dyDescent="0.3">
      <c r="A5" s="459" t="s">
        <v>74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1"/>
      <c r="M5" s="305" t="s">
        <v>10</v>
      </c>
      <c r="N5" s="310"/>
      <c r="O5" s="304" t="s">
        <v>11</v>
      </c>
      <c r="P5" s="310"/>
      <c r="Q5" s="304" t="s">
        <v>12</v>
      </c>
      <c r="R5" s="310"/>
      <c r="S5" s="304" t="s">
        <v>13</v>
      </c>
      <c r="T5" s="306"/>
      <c r="U5" s="309" t="s">
        <v>10</v>
      </c>
      <c r="V5" s="310"/>
      <c r="W5" s="304" t="s">
        <v>11</v>
      </c>
      <c r="X5" s="310"/>
      <c r="Y5" s="304" t="s">
        <v>12</v>
      </c>
      <c r="Z5" s="310"/>
      <c r="AA5" s="304" t="s">
        <v>13</v>
      </c>
      <c r="AB5" s="306"/>
      <c r="AC5" s="309" t="s">
        <v>10</v>
      </c>
      <c r="AD5" s="310"/>
      <c r="AE5" s="304" t="s">
        <v>11</v>
      </c>
      <c r="AF5" s="310"/>
      <c r="AG5" s="304" t="s">
        <v>12</v>
      </c>
      <c r="AH5" s="310"/>
      <c r="AI5" s="304" t="s">
        <v>13</v>
      </c>
      <c r="AJ5" s="306"/>
      <c r="AK5" s="309" t="s">
        <v>10</v>
      </c>
      <c r="AL5" s="310"/>
      <c r="AM5" s="304" t="s">
        <v>11</v>
      </c>
      <c r="AN5" s="310"/>
      <c r="AO5" s="304" t="s">
        <v>12</v>
      </c>
      <c r="AP5" s="310"/>
      <c r="AQ5" s="304" t="s">
        <v>13</v>
      </c>
      <c r="AR5" s="306"/>
    </row>
    <row r="6" spans="1:44" ht="15.75" thickBot="1" x14ac:dyDescent="0.25">
      <c r="A6" s="19"/>
      <c r="B6" s="20"/>
      <c r="C6" s="16"/>
      <c r="D6" s="21"/>
      <c r="E6" s="16"/>
      <c r="F6" s="21"/>
      <c r="G6" s="20"/>
      <c r="H6" s="462" t="s">
        <v>66</v>
      </c>
      <c r="I6" s="463"/>
      <c r="J6" s="463"/>
      <c r="K6" s="463"/>
      <c r="L6" s="464"/>
      <c r="M6" s="64">
        <f>M10+M30</f>
        <v>1143.5408602150537</v>
      </c>
      <c r="N6" s="65"/>
      <c r="O6" s="281">
        <f>M6*9.3/1000</f>
        <v>10.634930000000001</v>
      </c>
      <c r="P6" s="65"/>
      <c r="Q6" s="55"/>
      <c r="R6" s="56"/>
      <c r="S6" s="281">
        <v>0.85</v>
      </c>
      <c r="T6" s="282"/>
      <c r="U6" s="64">
        <f>U10+U30</f>
        <v>1136.6021505376343</v>
      </c>
      <c r="V6" s="65"/>
      <c r="W6" s="281">
        <f>U6*9.3/1000</f>
        <v>10.570399999999999</v>
      </c>
      <c r="X6" s="65"/>
      <c r="Y6" s="55"/>
      <c r="Z6" s="56"/>
      <c r="AA6" s="281">
        <v>0.85</v>
      </c>
      <c r="AB6" s="282"/>
      <c r="AC6" s="64">
        <f>AC10+AC30</f>
        <v>1116.8372043010752</v>
      </c>
      <c r="AD6" s="65"/>
      <c r="AE6" s="281">
        <f>AC6*9.3/1000</f>
        <v>10.386585999999999</v>
      </c>
      <c r="AF6" s="65"/>
      <c r="AG6" s="55"/>
      <c r="AH6" s="56"/>
      <c r="AI6" s="281">
        <v>0.85</v>
      </c>
      <c r="AJ6" s="282"/>
      <c r="AK6" s="64">
        <f>AK10+AK30</f>
        <v>1046.3539784946236</v>
      </c>
      <c r="AL6" s="65"/>
      <c r="AM6" s="281">
        <f>AK6*9.3/1000</f>
        <v>9.7310920000000003</v>
      </c>
      <c r="AN6" s="65"/>
      <c r="AO6" s="58"/>
      <c r="AP6" s="59"/>
      <c r="AQ6" s="281">
        <v>0.85</v>
      </c>
      <c r="AR6" s="282"/>
    </row>
    <row r="7" spans="1:44" ht="15.75" thickBot="1" x14ac:dyDescent="0.3">
      <c r="A7" s="22"/>
      <c r="B7" s="7"/>
      <c r="C7" s="12"/>
      <c r="D7" s="22"/>
      <c r="E7" s="12"/>
      <c r="F7" s="22"/>
      <c r="G7" s="7"/>
      <c r="H7" s="323" t="s">
        <v>67</v>
      </c>
      <c r="I7" s="324"/>
      <c r="J7" s="324"/>
      <c r="K7" s="324"/>
      <c r="L7" s="325"/>
      <c r="M7" s="68">
        <f>M13+M46</f>
        <v>1133.2229032258065</v>
      </c>
      <c r="N7" s="69"/>
      <c r="O7" s="281">
        <f>M7*9.3/1000</f>
        <v>10.538973000000002</v>
      </c>
      <c r="P7" s="65"/>
      <c r="Q7" s="55"/>
      <c r="R7" s="56"/>
      <c r="S7" s="281">
        <v>0.85</v>
      </c>
      <c r="T7" s="282"/>
      <c r="U7" s="68">
        <f>U13+U46</f>
        <v>1177.0424731182795</v>
      </c>
      <c r="V7" s="69"/>
      <c r="W7" s="281">
        <f>U7*9.3/1000</f>
        <v>10.946495000000001</v>
      </c>
      <c r="X7" s="65"/>
      <c r="Y7" s="55"/>
      <c r="Z7" s="56"/>
      <c r="AA7" s="281">
        <v>0.85</v>
      </c>
      <c r="AB7" s="282"/>
      <c r="AC7" s="68">
        <f>AC13+AC46</f>
        <v>1175.3713978494623</v>
      </c>
      <c r="AD7" s="69"/>
      <c r="AE7" s="281">
        <f>AC7*9.3/1000</f>
        <v>10.930954</v>
      </c>
      <c r="AF7" s="65"/>
      <c r="AG7" s="55"/>
      <c r="AH7" s="56"/>
      <c r="AI7" s="281">
        <v>0.85</v>
      </c>
      <c r="AJ7" s="282"/>
      <c r="AK7" s="68">
        <f>AK13+AK46</f>
        <v>1161.1945161290321</v>
      </c>
      <c r="AL7" s="69"/>
      <c r="AM7" s="281">
        <f>AK7*9.3/1000</f>
        <v>10.799108999999998</v>
      </c>
      <c r="AN7" s="65"/>
      <c r="AO7" s="60"/>
      <c r="AP7" s="59"/>
      <c r="AQ7" s="281">
        <v>0.85</v>
      </c>
      <c r="AR7" s="282"/>
    </row>
    <row r="8" spans="1:44" ht="13.5" thickBot="1" x14ac:dyDescent="0.25">
      <c r="A8" s="17" t="s">
        <v>2</v>
      </c>
      <c r="B8" s="18" t="s">
        <v>3</v>
      </c>
      <c r="C8" s="18" t="s">
        <v>4</v>
      </c>
      <c r="D8" s="15" t="s">
        <v>5</v>
      </c>
      <c r="E8" s="309" t="s">
        <v>6</v>
      </c>
      <c r="F8" s="310"/>
      <c r="G8" s="304" t="s">
        <v>7</v>
      </c>
      <c r="H8" s="310"/>
      <c r="I8" s="304" t="s">
        <v>8</v>
      </c>
      <c r="J8" s="310"/>
      <c r="K8" s="304" t="s">
        <v>9</v>
      </c>
      <c r="L8" s="306"/>
      <c r="M8" s="61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483"/>
      <c r="AD8" s="483"/>
      <c r="AE8" s="483"/>
      <c r="AF8" s="483"/>
      <c r="AG8" s="483"/>
      <c r="AH8" s="483"/>
      <c r="AI8" s="483"/>
      <c r="AJ8" s="483"/>
      <c r="AK8" s="483"/>
      <c r="AL8" s="483"/>
      <c r="AM8" s="483"/>
      <c r="AN8" s="483"/>
      <c r="AO8" s="483"/>
      <c r="AP8" s="483"/>
      <c r="AQ8" s="483"/>
      <c r="AR8" s="484"/>
    </row>
    <row r="9" spans="1:44" ht="13.5" thickBot="1" x14ac:dyDescent="0.25">
      <c r="A9" s="13" t="s">
        <v>14</v>
      </c>
      <c r="B9" s="11">
        <v>25</v>
      </c>
      <c r="C9" s="9">
        <v>3.0999999493360519E-2</v>
      </c>
      <c r="D9" s="3">
        <v>0.15000000596046448</v>
      </c>
      <c r="E9" s="381">
        <v>110</v>
      </c>
      <c r="F9" s="382"/>
      <c r="G9" s="383" t="s">
        <v>15</v>
      </c>
      <c r="H9" s="383"/>
      <c r="I9" s="384">
        <v>0.12200000137090683</v>
      </c>
      <c r="J9" s="384"/>
      <c r="K9" s="384">
        <v>10.800000190734863</v>
      </c>
      <c r="L9" s="385"/>
      <c r="M9" s="456"/>
      <c r="N9" s="434"/>
      <c r="O9" s="445"/>
      <c r="P9" s="445"/>
      <c r="Q9" s="445"/>
      <c r="R9" s="445"/>
      <c r="S9" s="445"/>
      <c r="T9" s="447"/>
      <c r="U9" s="433"/>
      <c r="V9" s="434"/>
      <c r="W9" s="445"/>
      <c r="X9" s="445"/>
      <c r="Y9" s="445"/>
      <c r="Z9" s="445"/>
      <c r="AA9" s="445"/>
      <c r="AB9" s="447"/>
      <c r="AC9" s="433"/>
      <c r="AD9" s="434"/>
      <c r="AE9" s="445"/>
      <c r="AF9" s="445"/>
      <c r="AG9" s="445"/>
      <c r="AH9" s="445"/>
      <c r="AI9" s="445"/>
      <c r="AJ9" s="447"/>
      <c r="AK9" s="433"/>
      <c r="AL9" s="434"/>
      <c r="AM9" s="445"/>
      <c r="AN9" s="445"/>
      <c r="AO9" s="445"/>
      <c r="AP9" s="445"/>
      <c r="AQ9" s="445"/>
      <c r="AR9" s="446"/>
    </row>
    <row r="10" spans="1:44" ht="15.75" thickBot="1" x14ac:dyDescent="0.25">
      <c r="A10" s="386"/>
      <c r="B10" s="387"/>
      <c r="C10" s="387"/>
      <c r="D10" s="388"/>
      <c r="E10" s="391">
        <v>6</v>
      </c>
      <c r="F10" s="392"/>
      <c r="G10" s="393" t="s">
        <v>16</v>
      </c>
      <c r="H10" s="393"/>
      <c r="I10" s="394">
        <f>I9</f>
        <v>0.12200000137090683</v>
      </c>
      <c r="J10" s="394"/>
      <c r="K10" s="394">
        <f>K9</f>
        <v>10.800000190734863</v>
      </c>
      <c r="L10" s="395"/>
      <c r="M10" s="64">
        <f>ABS(O10/9.3*1000)</f>
        <v>663.4408602150537</v>
      </c>
      <c r="N10" s="65"/>
      <c r="O10" s="281">
        <v>-6.17</v>
      </c>
      <c r="P10" s="65"/>
      <c r="Q10" s="116"/>
      <c r="R10" s="116"/>
      <c r="S10" s="281">
        <v>0.85</v>
      </c>
      <c r="T10" s="282"/>
      <c r="U10" s="115">
        <f>ABS(W10/9.3*1000)</f>
        <v>708.60215053763432</v>
      </c>
      <c r="V10" s="116"/>
      <c r="W10" s="116">
        <v>-6.59</v>
      </c>
      <c r="X10" s="116"/>
      <c r="Y10" s="116"/>
      <c r="Z10" s="116"/>
      <c r="AA10" s="281">
        <v>0.85</v>
      </c>
      <c r="AB10" s="282"/>
      <c r="AC10" s="115">
        <f>ABS(AE10/9.3*1000)</f>
        <v>668.81720430107521</v>
      </c>
      <c r="AD10" s="116"/>
      <c r="AE10" s="116">
        <v>-6.22</v>
      </c>
      <c r="AF10" s="116"/>
      <c r="AG10" s="116"/>
      <c r="AH10" s="116"/>
      <c r="AI10" s="281">
        <v>0.85</v>
      </c>
      <c r="AJ10" s="282"/>
      <c r="AK10" s="115">
        <f>ABS(AM10/9.3*1000)</f>
        <v>655.91397849462351</v>
      </c>
      <c r="AL10" s="116"/>
      <c r="AM10" s="116">
        <v>-6.1</v>
      </c>
      <c r="AN10" s="116"/>
      <c r="AO10" s="116"/>
      <c r="AP10" s="116"/>
      <c r="AQ10" s="281">
        <v>0.85</v>
      </c>
      <c r="AR10" s="282"/>
    </row>
    <row r="11" spans="1:44" ht="13.5" thickBot="1" x14ac:dyDescent="0.25">
      <c r="A11" s="389"/>
      <c r="B11" s="390"/>
      <c r="C11" s="390"/>
      <c r="D11" s="390"/>
      <c r="E11" s="396" t="s">
        <v>17</v>
      </c>
      <c r="F11" s="397"/>
      <c r="G11" s="397"/>
      <c r="H11" s="397"/>
      <c r="I11" s="397"/>
      <c r="J11" s="397"/>
      <c r="K11" s="397"/>
      <c r="L11" s="398"/>
      <c r="M11" s="109">
        <v>11</v>
      </c>
      <c r="N11" s="109"/>
      <c r="O11" s="109"/>
      <c r="P11" s="111"/>
      <c r="Q11" s="111"/>
      <c r="R11" s="112"/>
      <c r="S11" s="112"/>
      <c r="T11" s="113"/>
      <c r="U11" s="109">
        <v>11</v>
      </c>
      <c r="V11" s="109"/>
      <c r="W11" s="109"/>
      <c r="X11" s="111"/>
      <c r="Y11" s="111"/>
      <c r="Z11" s="112"/>
      <c r="AA11" s="112"/>
      <c r="AB11" s="113"/>
      <c r="AC11" s="109">
        <v>11</v>
      </c>
      <c r="AD11" s="109"/>
      <c r="AE11" s="109"/>
      <c r="AF11" s="111"/>
      <c r="AG11" s="111"/>
      <c r="AH11" s="112"/>
      <c r="AI11" s="112"/>
      <c r="AJ11" s="113"/>
      <c r="AK11" s="109">
        <v>11</v>
      </c>
      <c r="AL11" s="109"/>
      <c r="AM11" s="109"/>
      <c r="AN11" s="111"/>
      <c r="AO11" s="111"/>
      <c r="AP11" s="112"/>
      <c r="AQ11" s="112"/>
      <c r="AR11" s="134"/>
    </row>
    <row r="12" spans="1:44" ht="13.5" thickBot="1" x14ac:dyDescent="0.25">
      <c r="A12" s="13" t="s">
        <v>18</v>
      </c>
      <c r="B12" s="11">
        <v>25</v>
      </c>
      <c r="C12" s="9">
        <v>3.0000000260770321E-3</v>
      </c>
      <c r="D12" s="3">
        <v>0.15000000596046448</v>
      </c>
      <c r="E12" s="381">
        <v>110</v>
      </c>
      <c r="F12" s="382"/>
      <c r="G12" s="383" t="s">
        <v>15</v>
      </c>
      <c r="H12" s="383"/>
      <c r="I12" s="384">
        <v>0.12200000137090683</v>
      </c>
      <c r="J12" s="384"/>
      <c r="K12" s="384">
        <v>10.689999580383301</v>
      </c>
      <c r="L12" s="385"/>
      <c r="M12" s="133"/>
      <c r="N12" s="125"/>
      <c r="O12" s="126"/>
      <c r="P12" s="126"/>
      <c r="Q12" s="126"/>
      <c r="R12" s="126"/>
      <c r="S12" s="135"/>
      <c r="T12" s="137"/>
      <c r="U12" s="124"/>
      <c r="V12" s="125"/>
      <c r="W12" s="126"/>
      <c r="X12" s="126"/>
      <c r="Y12" s="126"/>
      <c r="Z12" s="126"/>
      <c r="AA12" s="135"/>
      <c r="AB12" s="137"/>
      <c r="AC12" s="124"/>
      <c r="AD12" s="125"/>
      <c r="AE12" s="126"/>
      <c r="AF12" s="126"/>
      <c r="AG12" s="126"/>
      <c r="AH12" s="126"/>
      <c r="AI12" s="135"/>
      <c r="AJ12" s="137"/>
      <c r="AK12" s="124"/>
      <c r="AL12" s="125"/>
      <c r="AM12" s="126"/>
      <c r="AN12" s="126"/>
      <c r="AO12" s="126"/>
      <c r="AP12" s="126"/>
      <c r="AQ12" s="135"/>
      <c r="AR12" s="136"/>
    </row>
    <row r="13" spans="1:44" ht="15.75" thickBot="1" x14ac:dyDescent="0.25">
      <c r="A13" s="386"/>
      <c r="B13" s="387"/>
      <c r="C13" s="387"/>
      <c r="D13" s="388"/>
      <c r="E13" s="391">
        <v>6</v>
      </c>
      <c r="F13" s="392"/>
      <c r="G13" s="393" t="s">
        <v>19</v>
      </c>
      <c r="H13" s="393"/>
      <c r="I13" s="394">
        <f>I12</f>
        <v>0.12200000137090683</v>
      </c>
      <c r="J13" s="394"/>
      <c r="K13" s="394">
        <f>K12</f>
        <v>10.689999580383301</v>
      </c>
      <c r="L13" s="395"/>
      <c r="M13" s="64">
        <f>ABS(O13/9.3*1000)</f>
        <v>751.61290322580646</v>
      </c>
      <c r="N13" s="65"/>
      <c r="O13" s="281">
        <v>-6.99</v>
      </c>
      <c r="P13" s="65"/>
      <c r="Q13" s="116"/>
      <c r="R13" s="116"/>
      <c r="S13" s="281">
        <v>0.85</v>
      </c>
      <c r="T13" s="282"/>
      <c r="U13" s="115">
        <f>ABS(W13/9.3*1000)</f>
        <v>769.89247311827955</v>
      </c>
      <c r="V13" s="116"/>
      <c r="W13" s="116">
        <v>-7.16</v>
      </c>
      <c r="X13" s="116"/>
      <c r="Y13" s="116"/>
      <c r="Z13" s="116"/>
      <c r="AA13" s="281">
        <v>0.85</v>
      </c>
      <c r="AB13" s="282"/>
      <c r="AC13" s="115">
        <f>ABS(AE13/9.3*1000)</f>
        <v>765.59139784946228</v>
      </c>
      <c r="AD13" s="116"/>
      <c r="AE13" s="116">
        <v>-7.12</v>
      </c>
      <c r="AF13" s="116"/>
      <c r="AG13" s="116"/>
      <c r="AH13" s="116"/>
      <c r="AI13" s="281">
        <v>0.85</v>
      </c>
      <c r="AJ13" s="282"/>
      <c r="AK13" s="115">
        <f>ABS(AM13/9.3*1000)</f>
        <v>758.06451612903209</v>
      </c>
      <c r="AL13" s="116"/>
      <c r="AM13" s="116">
        <v>-7.05</v>
      </c>
      <c r="AN13" s="116"/>
      <c r="AO13" s="116"/>
      <c r="AP13" s="116"/>
      <c r="AQ13" s="62">
        <v>0.85</v>
      </c>
      <c r="AR13" s="63"/>
    </row>
    <row r="14" spans="1:44" ht="13.5" thickBot="1" x14ac:dyDescent="0.25">
      <c r="A14" s="389"/>
      <c r="B14" s="390"/>
      <c r="C14" s="390"/>
      <c r="D14" s="390"/>
      <c r="E14" s="396" t="s">
        <v>17</v>
      </c>
      <c r="F14" s="397"/>
      <c r="G14" s="397"/>
      <c r="H14" s="397"/>
      <c r="I14" s="397"/>
      <c r="J14" s="397"/>
      <c r="K14" s="397"/>
      <c r="L14" s="398"/>
      <c r="M14" s="397">
        <v>11</v>
      </c>
      <c r="N14" s="397"/>
      <c r="O14" s="397"/>
      <c r="P14" s="425"/>
      <c r="Q14" s="425"/>
      <c r="R14" s="436"/>
      <c r="S14" s="436"/>
      <c r="T14" s="437"/>
      <c r="U14" s="397">
        <v>11</v>
      </c>
      <c r="V14" s="397"/>
      <c r="W14" s="397"/>
      <c r="X14" s="425"/>
      <c r="Y14" s="425"/>
      <c r="Z14" s="436"/>
      <c r="AA14" s="436"/>
      <c r="AB14" s="437"/>
      <c r="AC14" s="397">
        <v>11</v>
      </c>
      <c r="AD14" s="397"/>
      <c r="AE14" s="397"/>
      <c r="AF14" s="425"/>
      <c r="AG14" s="425"/>
      <c r="AH14" s="436"/>
      <c r="AI14" s="436"/>
      <c r="AJ14" s="437"/>
      <c r="AK14" s="109">
        <v>11</v>
      </c>
      <c r="AL14" s="109"/>
      <c r="AM14" s="109"/>
      <c r="AN14" s="111"/>
      <c r="AO14" s="111"/>
      <c r="AP14" s="112"/>
      <c r="AQ14" s="112"/>
      <c r="AR14" s="134"/>
    </row>
    <row r="15" spans="1:44" x14ac:dyDescent="0.2">
      <c r="A15" s="307" t="s">
        <v>20</v>
      </c>
      <c r="B15" s="302"/>
      <c r="C15" s="302"/>
      <c r="D15" s="302"/>
      <c r="E15" s="373" t="s">
        <v>21</v>
      </c>
      <c r="F15" s="374"/>
      <c r="G15" s="374"/>
      <c r="H15" s="374"/>
      <c r="I15" s="374"/>
      <c r="J15" s="374"/>
      <c r="K15" s="374"/>
      <c r="L15" s="375"/>
      <c r="M15" s="376">
        <f>SUM(M9,M12)</f>
        <v>0</v>
      </c>
      <c r="N15" s="357"/>
      <c r="O15" s="360">
        <f>SUM(O9,O12)</f>
        <v>0</v>
      </c>
      <c r="P15" s="357"/>
      <c r="Q15" s="360">
        <f>SUM(Q9,Q12)</f>
        <v>0</v>
      </c>
      <c r="R15" s="357"/>
      <c r="S15" s="357"/>
      <c r="T15" s="358"/>
      <c r="U15" s="359">
        <f>SUM(U9,U12)</f>
        <v>0</v>
      </c>
      <c r="V15" s="357"/>
      <c r="W15" s="360">
        <f>SUM(W9,W12)</f>
        <v>0</v>
      </c>
      <c r="X15" s="357"/>
      <c r="Y15" s="360">
        <f>SUM(Y9,Y12)</f>
        <v>0</v>
      </c>
      <c r="Z15" s="357"/>
      <c r="AA15" s="357"/>
      <c r="AB15" s="358"/>
      <c r="AC15" s="359">
        <f>SUM(AC9,AC12)</f>
        <v>0</v>
      </c>
      <c r="AD15" s="357"/>
      <c r="AE15" s="360">
        <f>SUM(AE9,AE12)</f>
        <v>0</v>
      </c>
      <c r="AF15" s="357"/>
      <c r="AG15" s="360">
        <f>SUM(AG9,AG12)</f>
        <v>0</v>
      </c>
      <c r="AH15" s="357"/>
      <c r="AI15" s="357"/>
      <c r="AJ15" s="358"/>
      <c r="AK15" s="359">
        <f>SUM(AK9,AK12)</f>
        <v>0</v>
      </c>
      <c r="AL15" s="357"/>
      <c r="AM15" s="360">
        <f>SUM(AM9,AM12)</f>
        <v>0</v>
      </c>
      <c r="AN15" s="357"/>
      <c r="AO15" s="360">
        <f>SUM(AO9,AO12)</f>
        <v>0</v>
      </c>
      <c r="AP15" s="357"/>
      <c r="AQ15" s="357"/>
      <c r="AR15" s="361"/>
    </row>
    <row r="16" spans="1:44" ht="12.75" customHeight="1" thickBot="1" x14ac:dyDescent="0.25">
      <c r="A16" s="309"/>
      <c r="B16" s="305"/>
      <c r="C16" s="305"/>
      <c r="D16" s="305"/>
      <c r="E16" s="377" t="s">
        <v>22</v>
      </c>
      <c r="F16" s="378"/>
      <c r="G16" s="378"/>
      <c r="H16" s="378"/>
      <c r="I16" s="378"/>
      <c r="J16" s="378"/>
      <c r="K16" s="378"/>
      <c r="L16" s="379"/>
      <c r="M16" s="380">
        <f>SUM(M10,M13)</f>
        <v>1415.0537634408602</v>
      </c>
      <c r="N16" s="363"/>
      <c r="O16" s="364">
        <f>SUM(O10,O13)</f>
        <v>-13.16</v>
      </c>
      <c r="P16" s="363"/>
      <c r="Q16" s="364">
        <f>SUM(Q10,Q13)</f>
        <v>0</v>
      </c>
      <c r="R16" s="363"/>
      <c r="S16" s="363"/>
      <c r="T16" s="365"/>
      <c r="U16" s="362">
        <f>SUM(U10,U13)</f>
        <v>1478.494623655914</v>
      </c>
      <c r="V16" s="363"/>
      <c r="W16" s="364">
        <f>SUM(W10,W13)</f>
        <v>-13.75</v>
      </c>
      <c r="X16" s="363"/>
      <c r="Y16" s="364">
        <f>SUM(Y10,Y13)</f>
        <v>0</v>
      </c>
      <c r="Z16" s="363"/>
      <c r="AA16" s="363"/>
      <c r="AB16" s="365"/>
      <c r="AC16" s="362">
        <f>SUM(AC10,AC13)</f>
        <v>1434.4086021505375</v>
      </c>
      <c r="AD16" s="363"/>
      <c r="AE16" s="364">
        <f>SUM(AE10,AE13)</f>
        <v>-13.34</v>
      </c>
      <c r="AF16" s="363"/>
      <c r="AG16" s="364">
        <f>SUM(AG10,AG13)</f>
        <v>0</v>
      </c>
      <c r="AH16" s="363"/>
      <c r="AI16" s="363"/>
      <c r="AJ16" s="365"/>
      <c r="AK16" s="362">
        <f>SUM(AK10,AK13)</f>
        <v>1413.9784946236555</v>
      </c>
      <c r="AL16" s="363"/>
      <c r="AM16" s="364">
        <f>SUM(AM10,AM13)</f>
        <v>-13.149999999999999</v>
      </c>
      <c r="AN16" s="363"/>
      <c r="AO16" s="364">
        <f>SUM(AO10,AO13)</f>
        <v>0</v>
      </c>
      <c r="AP16" s="363"/>
      <c r="AQ16" s="363"/>
      <c r="AR16" s="366"/>
    </row>
    <row r="17" spans="1:44" x14ac:dyDescent="0.2">
      <c r="A17" s="307" t="s">
        <v>23</v>
      </c>
      <c r="B17" s="302"/>
      <c r="C17" s="302"/>
      <c r="D17" s="302"/>
      <c r="E17" s="302" t="s">
        <v>24</v>
      </c>
      <c r="F17" s="302"/>
      <c r="G17" s="302"/>
      <c r="H17" s="302"/>
      <c r="I17" s="354" t="s">
        <v>14</v>
      </c>
      <c r="J17" s="355"/>
      <c r="K17" s="355"/>
      <c r="L17" s="356"/>
      <c r="M17" s="427">
        <f>I9*(POWER(O10,2)+POWER(Q10,2))/POWER(B9,2)</f>
        <v>7.4310493635022642E-3</v>
      </c>
      <c r="N17" s="427"/>
      <c r="O17" s="427"/>
      <c r="P17" s="428" t="s">
        <v>25</v>
      </c>
      <c r="Q17" s="428"/>
      <c r="R17" s="429">
        <f>K9*(POWER(O10,2)+POWER(Q10,2))/(100*B9)</f>
        <v>0.16445765090442657</v>
      </c>
      <c r="S17" s="429"/>
      <c r="T17" s="430"/>
      <c r="U17" s="431">
        <f>I9*(POWER(W10,2)+POWER(Y10,2))/POWER(B9,2)</f>
        <v>8.4771652152574057E-3</v>
      </c>
      <c r="V17" s="427"/>
      <c r="W17" s="427"/>
      <c r="X17" s="428" t="s">
        <v>25</v>
      </c>
      <c r="Y17" s="428"/>
      <c r="Z17" s="429">
        <f>K9*(POWER(W10,2)+POWER(Y10,2))/(100*B9)</f>
        <v>0.18760939531330109</v>
      </c>
      <c r="AA17" s="429"/>
      <c r="AB17" s="430"/>
      <c r="AC17" s="431">
        <f>I9*(POWER(AE10,2)+POWER(AG10,2))/POWER(B9,2)</f>
        <v>7.5519757648611066E-3</v>
      </c>
      <c r="AD17" s="427"/>
      <c r="AE17" s="427"/>
      <c r="AF17" s="428" t="s">
        <v>25</v>
      </c>
      <c r="AG17" s="428"/>
      <c r="AH17" s="429">
        <f>K9*(POWER(AE10,2)+POWER(AG10,2))/(100*B9)</f>
        <v>0.16713389095169065</v>
      </c>
      <c r="AI17" s="429"/>
      <c r="AJ17" s="430"/>
      <c r="AK17" s="431">
        <f>I9*(POWER(AM10,2)+POWER(AO10,2))/POWER(B9,2)</f>
        <v>7.2633920816183081E-3</v>
      </c>
      <c r="AL17" s="427"/>
      <c r="AM17" s="427"/>
      <c r="AN17" s="428" t="s">
        <v>25</v>
      </c>
      <c r="AO17" s="428"/>
      <c r="AP17" s="429">
        <f>K9*(POWER(AM10,2)+POWER(AO10,2))/(100*B9)</f>
        <v>0.16074720283889768</v>
      </c>
      <c r="AQ17" s="429"/>
      <c r="AR17" s="435"/>
    </row>
    <row r="18" spans="1:44" ht="13.5" thickBot="1" x14ac:dyDescent="0.25">
      <c r="A18" s="309"/>
      <c r="B18" s="305"/>
      <c r="C18" s="305"/>
      <c r="D18" s="305"/>
      <c r="E18" s="305"/>
      <c r="F18" s="305"/>
      <c r="G18" s="305"/>
      <c r="H18" s="305"/>
      <c r="I18" s="424" t="s">
        <v>18</v>
      </c>
      <c r="J18" s="425"/>
      <c r="K18" s="425"/>
      <c r="L18" s="426"/>
      <c r="M18" s="371">
        <f>I12*(POWER(O13,2)+POWER(Q13,2))/POWER(B12,2)</f>
        <v>9.5374916271722329E-3</v>
      </c>
      <c r="N18" s="371"/>
      <c r="O18" s="371"/>
      <c r="P18" s="372" t="s">
        <v>25</v>
      </c>
      <c r="Q18" s="372"/>
      <c r="R18" s="367">
        <f>K12*(POWER(O13,2)+POWER(Q13,2))/(100*B12)</f>
        <v>0.20892577939899448</v>
      </c>
      <c r="S18" s="367"/>
      <c r="T18" s="369"/>
      <c r="U18" s="370">
        <f>I12*(POWER(W13,2)+POWER(Y13,2))/POWER(B12,2)</f>
        <v>1.0007045232448577E-2</v>
      </c>
      <c r="V18" s="371"/>
      <c r="W18" s="371"/>
      <c r="X18" s="372" t="s">
        <v>25</v>
      </c>
      <c r="Y18" s="372"/>
      <c r="Z18" s="367">
        <f>K12*(POWER(W13,2)+POWER(Y13,2))/(100*B12)</f>
        <v>0.21921169699523926</v>
      </c>
      <c r="AA18" s="367"/>
      <c r="AB18" s="369"/>
      <c r="AC18" s="370">
        <f>I12*(POWER(AE13,2)+POWER(AG13,2))/POWER(B12,2)</f>
        <v>9.8955469911956792E-3</v>
      </c>
      <c r="AD18" s="371"/>
      <c r="AE18" s="371"/>
      <c r="AF18" s="372" t="s">
        <v>25</v>
      </c>
      <c r="AG18" s="372"/>
      <c r="AH18" s="367">
        <f>K12*(POWER(AE13,2)+POWER(AG13,2))/(100*B12)</f>
        <v>0.21676924589111327</v>
      </c>
      <c r="AI18" s="367"/>
      <c r="AJ18" s="369"/>
      <c r="AK18" s="370">
        <f>I12*(POWER(AM13,2)+POWER(AO13,2))/POWER(B12,2)</f>
        <v>9.7019281090199947E-3</v>
      </c>
      <c r="AL18" s="371"/>
      <c r="AM18" s="371"/>
      <c r="AN18" s="372" t="s">
        <v>25</v>
      </c>
      <c r="AO18" s="372"/>
      <c r="AP18" s="367">
        <f>K12*(POWER(AM13,2)+POWER(AO13,2))/(100*B12)</f>
        <v>0.21252788165760039</v>
      </c>
      <c r="AQ18" s="367"/>
      <c r="AR18" s="368"/>
    </row>
    <row r="19" spans="1:44" ht="30" customHeight="1" x14ac:dyDescent="0.2">
      <c r="A19" s="332" t="s">
        <v>26</v>
      </c>
      <c r="B19" s="333"/>
      <c r="C19" s="333"/>
      <c r="D19" s="333"/>
      <c r="E19" s="302" t="s">
        <v>27</v>
      </c>
      <c r="F19" s="302"/>
      <c r="G19" s="302"/>
      <c r="H19" s="302"/>
      <c r="I19" s="354" t="s">
        <v>14</v>
      </c>
      <c r="J19" s="355"/>
      <c r="K19" s="355"/>
      <c r="L19" s="356"/>
      <c r="M19" s="340">
        <f>SUM(O10:P10)+C9+M17</f>
        <v>-6.1315689511431373</v>
      </c>
      <c r="N19" s="340"/>
      <c r="O19" s="340"/>
      <c r="P19" s="343" t="s">
        <v>25</v>
      </c>
      <c r="Q19" s="343"/>
      <c r="R19" s="341">
        <f>SUM(Q10:R10)+D9+R17</f>
        <v>0.31445765686489102</v>
      </c>
      <c r="S19" s="341"/>
      <c r="T19" s="342"/>
      <c r="U19" s="339">
        <f>SUM(W10:X10)+C9+U17</f>
        <v>-6.5505228352913818</v>
      </c>
      <c r="V19" s="340"/>
      <c r="W19" s="340"/>
      <c r="X19" s="343" t="s">
        <v>25</v>
      </c>
      <c r="Y19" s="343"/>
      <c r="Z19" s="341">
        <f>SUM(Y10:Z10)+D9+Z17</f>
        <v>0.3376094012737656</v>
      </c>
      <c r="AA19" s="341"/>
      <c r="AB19" s="342"/>
      <c r="AC19" s="339">
        <f>SUM(AE10:AF10)+C9+AC17</f>
        <v>-6.181448024741778</v>
      </c>
      <c r="AD19" s="340"/>
      <c r="AE19" s="340"/>
      <c r="AF19" s="343" t="s">
        <v>25</v>
      </c>
      <c r="AG19" s="343"/>
      <c r="AH19" s="341">
        <f>SUM(AG10:AH10)+D9+AH17</f>
        <v>0.3171338969121551</v>
      </c>
      <c r="AI19" s="341"/>
      <c r="AJ19" s="342"/>
      <c r="AK19" s="339">
        <f>SUM(AM10:AN10)+C9+AK17</f>
        <v>-6.0617366084250204</v>
      </c>
      <c r="AL19" s="340"/>
      <c r="AM19" s="340"/>
      <c r="AN19" s="343" t="s">
        <v>25</v>
      </c>
      <c r="AO19" s="343"/>
      <c r="AP19" s="341">
        <f>SUM(AO10:AP10)+D9+AP17</f>
        <v>0.31074720879936213</v>
      </c>
      <c r="AQ19" s="341"/>
      <c r="AR19" s="344"/>
    </row>
    <row r="20" spans="1:44" ht="15.75" customHeight="1" x14ac:dyDescent="0.2">
      <c r="A20" s="334"/>
      <c r="B20" s="335"/>
      <c r="C20" s="335"/>
      <c r="D20" s="335"/>
      <c r="E20" s="338"/>
      <c r="F20" s="338"/>
      <c r="G20" s="338"/>
      <c r="H20" s="338"/>
      <c r="I20" s="345" t="s">
        <v>18</v>
      </c>
      <c r="J20" s="346"/>
      <c r="K20" s="346"/>
      <c r="L20" s="347"/>
      <c r="M20" s="348">
        <f>SUM(O13:P13)+C12+M18</f>
        <v>-6.9774625083467505</v>
      </c>
      <c r="N20" s="348"/>
      <c r="O20" s="348"/>
      <c r="P20" s="349" t="s">
        <v>25</v>
      </c>
      <c r="Q20" s="349"/>
      <c r="R20" s="350">
        <f>SUM(Q13:R13)+D12+R18</f>
        <v>0.35892578535945896</v>
      </c>
      <c r="S20" s="350"/>
      <c r="T20" s="351"/>
      <c r="U20" s="352">
        <f>SUM(W13:X13)+C12+U18</f>
        <v>-7.1469929547414743</v>
      </c>
      <c r="V20" s="348"/>
      <c r="W20" s="348"/>
      <c r="X20" s="349" t="s">
        <v>25</v>
      </c>
      <c r="Y20" s="349"/>
      <c r="Z20" s="350">
        <f>SUM(Y13:Z13)+D12+Z18</f>
        <v>0.36921170295570371</v>
      </c>
      <c r="AA20" s="350"/>
      <c r="AB20" s="351"/>
      <c r="AC20" s="352">
        <f>SUM(AE13:AF13)+C12+AC18</f>
        <v>-7.1071044529827274</v>
      </c>
      <c r="AD20" s="348"/>
      <c r="AE20" s="348"/>
      <c r="AF20" s="349" t="s">
        <v>25</v>
      </c>
      <c r="AG20" s="349"/>
      <c r="AH20" s="350">
        <f>SUM(AG13:AH13)+D12+AH18</f>
        <v>0.36676925185157772</v>
      </c>
      <c r="AI20" s="350"/>
      <c r="AJ20" s="351"/>
      <c r="AK20" s="352">
        <f>SUM(AM13:AN13)+C12+AK18</f>
        <v>-7.0372980718649032</v>
      </c>
      <c r="AL20" s="348"/>
      <c r="AM20" s="348"/>
      <c r="AN20" s="349" t="s">
        <v>25</v>
      </c>
      <c r="AO20" s="349"/>
      <c r="AP20" s="350">
        <f>SUM(AO13:AP13)+D12+AP18</f>
        <v>0.36252788761806487</v>
      </c>
      <c r="AQ20" s="350"/>
      <c r="AR20" s="353"/>
    </row>
    <row r="21" spans="1:44" ht="13.5" thickBot="1" x14ac:dyDescent="0.25">
      <c r="A21" s="336"/>
      <c r="B21" s="337"/>
      <c r="C21" s="337"/>
      <c r="D21" s="337"/>
      <c r="E21" s="305"/>
      <c r="F21" s="305"/>
      <c r="G21" s="305"/>
      <c r="H21" s="305"/>
      <c r="I21" s="326" t="s">
        <v>28</v>
      </c>
      <c r="J21" s="327"/>
      <c r="K21" s="327"/>
      <c r="L21" s="328"/>
      <c r="M21" s="316">
        <f>SUM(M19,M20)</f>
        <v>-13.109031459489888</v>
      </c>
      <c r="N21" s="316"/>
      <c r="O21" s="316"/>
      <c r="P21" s="317" t="s">
        <v>25</v>
      </c>
      <c r="Q21" s="317"/>
      <c r="R21" s="313">
        <f>SUM(R19,R20)</f>
        <v>0.67338344222434998</v>
      </c>
      <c r="S21" s="313"/>
      <c r="T21" s="314"/>
      <c r="U21" s="315">
        <f>SUM(U19,U20)</f>
        <v>-13.697515790032856</v>
      </c>
      <c r="V21" s="316"/>
      <c r="W21" s="316"/>
      <c r="X21" s="317" t="s">
        <v>25</v>
      </c>
      <c r="Y21" s="317"/>
      <c r="Z21" s="313">
        <f>SUM(Z19,Z20)</f>
        <v>0.70682110422946931</v>
      </c>
      <c r="AA21" s="313"/>
      <c r="AB21" s="314"/>
      <c r="AC21" s="315">
        <f>SUM(AC19,AC20)</f>
        <v>-13.288552477724505</v>
      </c>
      <c r="AD21" s="316"/>
      <c r="AE21" s="316"/>
      <c r="AF21" s="317" t="s">
        <v>25</v>
      </c>
      <c r="AG21" s="317"/>
      <c r="AH21" s="313">
        <f>SUM(AH19,AH20)</f>
        <v>0.68390314876373282</v>
      </c>
      <c r="AI21" s="313"/>
      <c r="AJ21" s="314"/>
      <c r="AK21" s="315">
        <f>SUM(AK19,AK20)</f>
        <v>-13.099034680289924</v>
      </c>
      <c r="AL21" s="316"/>
      <c r="AM21" s="316"/>
      <c r="AN21" s="317" t="s">
        <v>25</v>
      </c>
      <c r="AO21" s="317"/>
      <c r="AP21" s="313">
        <f>SUM(AP19,AP20)</f>
        <v>0.673275096417427</v>
      </c>
      <c r="AQ21" s="313"/>
      <c r="AR21" s="318"/>
    </row>
    <row r="22" spans="1:44" ht="16.5" thickBot="1" x14ac:dyDescent="0.25">
      <c r="A22" s="319" t="s">
        <v>29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</row>
    <row r="23" spans="1:44" ht="30" customHeight="1" thickBot="1" x14ac:dyDescent="0.25">
      <c r="A23" s="320" t="s">
        <v>6</v>
      </c>
      <c r="B23" s="321"/>
      <c r="C23" s="321" t="s">
        <v>2</v>
      </c>
      <c r="D23" s="321"/>
      <c r="E23" s="321" t="s">
        <v>30</v>
      </c>
      <c r="F23" s="321"/>
      <c r="G23" s="321"/>
      <c r="H23" s="321"/>
      <c r="I23" s="321"/>
      <c r="J23" s="321"/>
      <c r="K23" s="321"/>
      <c r="L23" s="322"/>
      <c r="M23" s="323" t="s">
        <v>31</v>
      </c>
      <c r="N23" s="324"/>
      <c r="O23" s="324"/>
      <c r="P23" s="324"/>
      <c r="Q23" s="324"/>
      <c r="R23" s="324"/>
      <c r="S23" s="324"/>
      <c r="T23" s="325"/>
      <c r="U23" s="323" t="s">
        <v>31</v>
      </c>
      <c r="V23" s="324"/>
      <c r="W23" s="324"/>
      <c r="X23" s="324"/>
      <c r="Y23" s="324"/>
      <c r="Z23" s="324"/>
      <c r="AA23" s="324"/>
      <c r="AB23" s="325"/>
      <c r="AC23" s="323" t="s">
        <v>31</v>
      </c>
      <c r="AD23" s="324"/>
      <c r="AE23" s="324"/>
      <c r="AF23" s="324"/>
      <c r="AG23" s="324"/>
      <c r="AH23" s="324"/>
      <c r="AI23" s="324"/>
      <c r="AJ23" s="325"/>
      <c r="AK23" s="323" t="s">
        <v>31</v>
      </c>
      <c r="AL23" s="324"/>
      <c r="AM23" s="324"/>
      <c r="AN23" s="324"/>
      <c r="AO23" s="324"/>
      <c r="AP23" s="324"/>
      <c r="AQ23" s="324"/>
      <c r="AR23" s="325"/>
    </row>
    <row r="24" spans="1:44" ht="15" customHeight="1" x14ac:dyDescent="0.2">
      <c r="A24" s="413">
        <v>6</v>
      </c>
      <c r="B24" s="382"/>
      <c r="C24" s="382" t="s">
        <v>16</v>
      </c>
      <c r="D24" s="382"/>
      <c r="E24" s="374" t="s">
        <v>32</v>
      </c>
      <c r="F24" s="374"/>
      <c r="G24" s="374"/>
      <c r="H24" s="374"/>
      <c r="I24" s="374"/>
      <c r="J24" s="374"/>
      <c r="K24" s="374"/>
      <c r="L24" s="414"/>
      <c r="M24" s="415">
        <v>6.17</v>
      </c>
      <c r="N24" s="416"/>
      <c r="O24" s="416"/>
      <c r="P24" s="416"/>
      <c r="Q24" s="416"/>
      <c r="R24" s="416"/>
      <c r="S24" s="416"/>
      <c r="T24" s="417"/>
      <c r="U24" s="415">
        <v>6.16</v>
      </c>
      <c r="V24" s="416"/>
      <c r="W24" s="416"/>
      <c r="X24" s="416"/>
      <c r="Y24" s="416"/>
      <c r="Z24" s="416"/>
      <c r="AA24" s="416"/>
      <c r="AB24" s="417"/>
      <c r="AC24" s="415">
        <v>6.17</v>
      </c>
      <c r="AD24" s="416"/>
      <c r="AE24" s="416"/>
      <c r="AF24" s="416"/>
      <c r="AG24" s="416"/>
      <c r="AH24" s="416"/>
      <c r="AI24" s="416"/>
      <c r="AJ24" s="417"/>
      <c r="AK24" s="415">
        <v>6.21</v>
      </c>
      <c r="AL24" s="416"/>
      <c r="AM24" s="416"/>
      <c r="AN24" s="416"/>
      <c r="AO24" s="416"/>
      <c r="AP24" s="416"/>
      <c r="AQ24" s="416"/>
      <c r="AR24" s="417"/>
    </row>
    <row r="25" spans="1:44" ht="15.75" customHeight="1" thickBot="1" x14ac:dyDescent="0.25">
      <c r="A25" s="418">
        <v>6</v>
      </c>
      <c r="B25" s="419"/>
      <c r="C25" s="419" t="s">
        <v>19</v>
      </c>
      <c r="D25" s="419"/>
      <c r="E25" s="378" t="s">
        <v>33</v>
      </c>
      <c r="F25" s="378"/>
      <c r="G25" s="378"/>
      <c r="H25" s="378"/>
      <c r="I25" s="378"/>
      <c r="J25" s="378"/>
      <c r="K25" s="378"/>
      <c r="L25" s="420"/>
      <c r="M25" s="421">
        <v>6.19</v>
      </c>
      <c r="N25" s="422"/>
      <c r="O25" s="422"/>
      <c r="P25" s="422"/>
      <c r="Q25" s="422"/>
      <c r="R25" s="422"/>
      <c r="S25" s="422"/>
      <c r="T25" s="423"/>
      <c r="U25" s="421">
        <v>6.18</v>
      </c>
      <c r="V25" s="422"/>
      <c r="W25" s="422"/>
      <c r="X25" s="422"/>
      <c r="Y25" s="422"/>
      <c r="Z25" s="422"/>
      <c r="AA25" s="422"/>
      <c r="AB25" s="423"/>
      <c r="AC25" s="421">
        <v>6.19</v>
      </c>
      <c r="AD25" s="422"/>
      <c r="AE25" s="422"/>
      <c r="AF25" s="422"/>
      <c r="AG25" s="422"/>
      <c r="AH25" s="422"/>
      <c r="AI25" s="422"/>
      <c r="AJ25" s="423"/>
      <c r="AK25" s="421">
        <v>6.22</v>
      </c>
      <c r="AL25" s="422"/>
      <c r="AM25" s="422"/>
      <c r="AN25" s="422"/>
      <c r="AO25" s="422"/>
      <c r="AP25" s="422"/>
      <c r="AQ25" s="422"/>
      <c r="AR25" s="423"/>
    </row>
    <row r="26" spans="1:44" ht="16.5" thickBot="1" x14ac:dyDescent="0.25">
      <c r="A26" s="319" t="s">
        <v>34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</row>
    <row r="27" spans="1:44" x14ac:dyDescent="0.2">
      <c r="A27" s="329" t="s">
        <v>2</v>
      </c>
      <c r="B27" s="311"/>
      <c r="C27" s="311"/>
      <c r="D27" s="311"/>
      <c r="E27" s="311" t="s">
        <v>35</v>
      </c>
      <c r="F27" s="311"/>
      <c r="G27" s="311" t="s">
        <v>36</v>
      </c>
      <c r="H27" s="311"/>
      <c r="I27" s="311" t="s">
        <v>37</v>
      </c>
      <c r="J27" s="311"/>
      <c r="K27" s="311" t="s">
        <v>38</v>
      </c>
      <c r="L27" s="312"/>
      <c r="M27" s="307" t="s">
        <v>10</v>
      </c>
      <c r="N27" s="308"/>
      <c r="O27" s="301" t="s">
        <v>11</v>
      </c>
      <c r="P27" s="302"/>
      <c r="Q27" s="308"/>
      <c r="R27" s="301" t="s">
        <v>12</v>
      </c>
      <c r="S27" s="302"/>
      <c r="T27" s="303"/>
      <c r="U27" s="307" t="s">
        <v>10</v>
      </c>
      <c r="V27" s="308"/>
      <c r="W27" s="301" t="s">
        <v>11</v>
      </c>
      <c r="X27" s="302"/>
      <c r="Y27" s="308"/>
      <c r="Z27" s="301" t="s">
        <v>12</v>
      </c>
      <c r="AA27" s="302"/>
      <c r="AB27" s="303"/>
      <c r="AC27" s="307" t="s">
        <v>10</v>
      </c>
      <c r="AD27" s="308"/>
      <c r="AE27" s="301" t="s">
        <v>11</v>
      </c>
      <c r="AF27" s="302"/>
      <c r="AG27" s="308"/>
      <c r="AH27" s="301" t="s">
        <v>12</v>
      </c>
      <c r="AI27" s="302"/>
      <c r="AJ27" s="303"/>
      <c r="AK27" s="307" t="s">
        <v>10</v>
      </c>
      <c r="AL27" s="308"/>
      <c r="AM27" s="301" t="s">
        <v>11</v>
      </c>
      <c r="AN27" s="302"/>
      <c r="AO27" s="308"/>
      <c r="AP27" s="301" t="s">
        <v>12</v>
      </c>
      <c r="AQ27" s="302"/>
      <c r="AR27" s="303"/>
    </row>
    <row r="28" spans="1:44" ht="13.5" thickBot="1" x14ac:dyDescent="0.25">
      <c r="A28" s="330"/>
      <c r="B28" s="331"/>
      <c r="C28" s="331"/>
      <c r="D28" s="331"/>
      <c r="E28" s="14" t="s">
        <v>39</v>
      </c>
      <c r="F28" s="14" t="s">
        <v>40</v>
      </c>
      <c r="G28" s="14" t="s">
        <v>39</v>
      </c>
      <c r="H28" s="14" t="s">
        <v>40</v>
      </c>
      <c r="I28" s="14" t="s">
        <v>39</v>
      </c>
      <c r="J28" s="14" t="s">
        <v>40</v>
      </c>
      <c r="K28" s="14" t="s">
        <v>39</v>
      </c>
      <c r="L28" s="4" t="s">
        <v>40</v>
      </c>
      <c r="M28" s="309"/>
      <c r="N28" s="310"/>
      <c r="O28" s="304"/>
      <c r="P28" s="305"/>
      <c r="Q28" s="310"/>
      <c r="R28" s="304"/>
      <c r="S28" s="305"/>
      <c r="T28" s="306"/>
      <c r="U28" s="309"/>
      <c r="V28" s="310"/>
      <c r="W28" s="304"/>
      <c r="X28" s="305"/>
      <c r="Y28" s="310"/>
      <c r="Z28" s="304"/>
      <c r="AA28" s="305"/>
      <c r="AB28" s="306"/>
      <c r="AC28" s="309"/>
      <c r="AD28" s="310"/>
      <c r="AE28" s="304"/>
      <c r="AF28" s="305"/>
      <c r="AG28" s="310"/>
      <c r="AH28" s="304"/>
      <c r="AI28" s="305"/>
      <c r="AJ28" s="306"/>
      <c r="AK28" s="309"/>
      <c r="AL28" s="310"/>
      <c r="AM28" s="304"/>
      <c r="AN28" s="305"/>
      <c r="AO28" s="310"/>
      <c r="AP28" s="304"/>
      <c r="AQ28" s="305"/>
      <c r="AR28" s="306"/>
    </row>
    <row r="29" spans="1:44" x14ac:dyDescent="0.2">
      <c r="A29" s="232" t="s">
        <v>41</v>
      </c>
      <c r="B29" s="233"/>
      <c r="C29" s="233"/>
      <c r="D29" s="233"/>
      <c r="E29" s="234"/>
      <c r="F29" s="234"/>
      <c r="G29" s="234"/>
      <c r="H29" s="234"/>
      <c r="I29" s="234"/>
      <c r="J29" s="234"/>
      <c r="K29" s="234"/>
      <c r="L29" s="235"/>
      <c r="M29" s="236"/>
      <c r="N29" s="237"/>
      <c r="O29" s="238"/>
      <c r="P29" s="238"/>
      <c r="Q29" s="238"/>
      <c r="R29" s="238"/>
      <c r="S29" s="238"/>
      <c r="T29" s="239"/>
      <c r="U29" s="236"/>
      <c r="V29" s="237"/>
      <c r="W29" s="238"/>
      <c r="X29" s="238"/>
      <c r="Y29" s="238"/>
      <c r="Z29" s="238"/>
      <c r="AA29" s="238"/>
      <c r="AB29" s="239"/>
      <c r="AC29" s="236"/>
      <c r="AD29" s="237"/>
      <c r="AE29" s="238"/>
      <c r="AF29" s="238"/>
      <c r="AG29" s="238"/>
      <c r="AH29" s="238"/>
      <c r="AI29" s="238"/>
      <c r="AJ29" s="239"/>
      <c r="AK29" s="236"/>
      <c r="AL29" s="237"/>
      <c r="AM29" s="238"/>
      <c r="AN29" s="238"/>
      <c r="AO29" s="238"/>
      <c r="AP29" s="238"/>
      <c r="AQ29" s="238"/>
      <c r="AR29" s="240"/>
    </row>
    <row r="30" spans="1:44" x14ac:dyDescent="0.2">
      <c r="A30" s="75" t="s">
        <v>42</v>
      </c>
      <c r="B30" s="76"/>
      <c r="C30" s="76"/>
      <c r="D30" s="76"/>
      <c r="E30" s="52"/>
      <c r="F30" s="52"/>
      <c r="G30" s="52"/>
      <c r="H30" s="52"/>
      <c r="I30" s="52"/>
      <c r="J30" s="52"/>
      <c r="K30" s="52"/>
      <c r="L30" s="53"/>
      <c r="M30" s="231">
        <f>SUM(M31:N43)</f>
        <v>480.1</v>
      </c>
      <c r="N30" s="229"/>
      <c r="O30" s="229"/>
      <c r="P30" s="229"/>
      <c r="Q30" s="229"/>
      <c r="R30" s="229"/>
      <c r="S30" s="229"/>
      <c r="T30" s="230"/>
      <c r="U30" s="231">
        <f>SUM(U31:V43)</f>
        <v>428</v>
      </c>
      <c r="V30" s="229"/>
      <c r="W30" s="229"/>
      <c r="X30" s="229"/>
      <c r="Y30" s="229"/>
      <c r="Z30" s="229"/>
      <c r="AA30" s="229"/>
      <c r="AB30" s="230"/>
      <c r="AC30" s="231">
        <f>SUM(AC31:AD43)</f>
        <v>448.02</v>
      </c>
      <c r="AD30" s="229"/>
      <c r="AE30" s="229"/>
      <c r="AF30" s="229"/>
      <c r="AG30" s="229"/>
      <c r="AH30" s="229"/>
      <c r="AI30" s="229"/>
      <c r="AJ30" s="230"/>
      <c r="AK30" s="231">
        <f>SUM(AK31:AL43)</f>
        <v>390.44</v>
      </c>
      <c r="AL30" s="229"/>
      <c r="AM30" s="229"/>
      <c r="AN30" s="229"/>
      <c r="AO30" s="229"/>
      <c r="AP30" s="229"/>
      <c r="AQ30" s="229"/>
      <c r="AR30" s="241"/>
    </row>
    <row r="31" spans="1:44" x14ac:dyDescent="0.2">
      <c r="A31" s="75" t="s">
        <v>43</v>
      </c>
      <c r="B31" s="76"/>
      <c r="C31" s="76"/>
      <c r="D31" s="76"/>
      <c r="E31" s="52"/>
      <c r="F31" s="52"/>
      <c r="G31" s="52"/>
      <c r="H31" s="52"/>
      <c r="I31" s="52"/>
      <c r="J31" s="52"/>
      <c r="K31" s="52"/>
      <c r="L31" s="53"/>
      <c r="M31" s="242">
        <v>51.3</v>
      </c>
      <c r="N31" s="243"/>
      <c r="O31" s="72"/>
      <c r="P31" s="72"/>
      <c r="Q31" s="72"/>
      <c r="R31" s="72"/>
      <c r="S31" s="72"/>
      <c r="T31" s="73"/>
      <c r="U31" s="242">
        <v>52.3</v>
      </c>
      <c r="V31" s="243"/>
      <c r="W31" s="72"/>
      <c r="X31" s="72"/>
      <c r="Y31" s="72"/>
      <c r="Z31" s="72"/>
      <c r="AA31" s="72"/>
      <c r="AB31" s="73"/>
      <c r="AC31" s="242">
        <v>52.1</v>
      </c>
      <c r="AD31" s="243"/>
      <c r="AE31" s="72"/>
      <c r="AF31" s="72"/>
      <c r="AG31" s="72"/>
      <c r="AH31" s="72"/>
      <c r="AI31" s="72"/>
      <c r="AJ31" s="73"/>
      <c r="AK31" s="242">
        <v>53.1</v>
      </c>
      <c r="AL31" s="243"/>
      <c r="AM31" s="72"/>
      <c r="AN31" s="72"/>
      <c r="AO31" s="72"/>
      <c r="AP31" s="72"/>
      <c r="AQ31" s="72"/>
      <c r="AR31" s="74"/>
    </row>
    <row r="32" spans="1:44" x14ac:dyDescent="0.2">
      <c r="A32" s="75" t="s">
        <v>44</v>
      </c>
      <c r="B32" s="76"/>
      <c r="C32" s="76"/>
      <c r="D32" s="76"/>
      <c r="E32" s="52"/>
      <c r="F32" s="52"/>
      <c r="G32" s="52"/>
      <c r="H32" s="52"/>
      <c r="I32" s="52"/>
      <c r="J32" s="52"/>
      <c r="K32" s="52"/>
      <c r="L32" s="53"/>
      <c r="M32" s="242">
        <v>24.8</v>
      </c>
      <c r="N32" s="243"/>
      <c r="O32" s="72"/>
      <c r="P32" s="72"/>
      <c r="Q32" s="72"/>
      <c r="R32" s="72"/>
      <c r="S32" s="72"/>
      <c r="T32" s="73"/>
      <c r="U32" s="242">
        <v>23.6</v>
      </c>
      <c r="V32" s="243"/>
      <c r="W32" s="72"/>
      <c r="X32" s="72"/>
      <c r="Y32" s="72"/>
      <c r="Z32" s="72"/>
      <c r="AA32" s="72"/>
      <c r="AB32" s="73"/>
      <c r="AC32" s="242">
        <v>25.4</v>
      </c>
      <c r="AD32" s="243"/>
      <c r="AE32" s="72"/>
      <c r="AF32" s="72"/>
      <c r="AG32" s="72"/>
      <c r="AH32" s="72"/>
      <c r="AI32" s="72"/>
      <c r="AJ32" s="73"/>
      <c r="AK32" s="242">
        <v>21.8</v>
      </c>
      <c r="AL32" s="243"/>
      <c r="AM32" s="72"/>
      <c r="AN32" s="72"/>
      <c r="AO32" s="72"/>
      <c r="AP32" s="72"/>
      <c r="AQ32" s="72"/>
      <c r="AR32" s="74"/>
    </row>
    <row r="33" spans="1:44" x14ac:dyDescent="0.2">
      <c r="A33" s="75" t="s">
        <v>45</v>
      </c>
      <c r="B33" s="76"/>
      <c r="C33" s="76"/>
      <c r="D33" s="76"/>
      <c r="E33" s="52">
        <v>48.3</v>
      </c>
      <c r="F33" s="52">
        <v>0.5</v>
      </c>
      <c r="G33" s="52">
        <v>48.9</v>
      </c>
      <c r="H33" s="52">
        <v>25</v>
      </c>
      <c r="I33" s="52"/>
      <c r="J33" s="52"/>
      <c r="K33" s="52"/>
      <c r="L33" s="53"/>
      <c r="M33" s="242">
        <v>18.600000000000001</v>
      </c>
      <c r="N33" s="243"/>
      <c r="O33" s="72"/>
      <c r="P33" s="72"/>
      <c r="Q33" s="72"/>
      <c r="R33" s="72"/>
      <c r="S33" s="72"/>
      <c r="T33" s="73"/>
      <c r="U33" s="242">
        <v>11.3</v>
      </c>
      <c r="V33" s="243"/>
      <c r="W33" s="72"/>
      <c r="X33" s="72"/>
      <c r="Y33" s="72"/>
      <c r="Z33" s="72"/>
      <c r="AA33" s="72"/>
      <c r="AB33" s="73"/>
      <c r="AC33" s="242">
        <v>9.31</v>
      </c>
      <c r="AD33" s="243"/>
      <c r="AE33" s="72"/>
      <c r="AF33" s="72"/>
      <c r="AG33" s="72"/>
      <c r="AH33" s="72"/>
      <c r="AI33" s="72"/>
      <c r="AJ33" s="73"/>
      <c r="AK33" s="242">
        <v>11.04</v>
      </c>
      <c r="AL33" s="243"/>
      <c r="AM33" s="72"/>
      <c r="AN33" s="72"/>
      <c r="AO33" s="72"/>
      <c r="AP33" s="72"/>
      <c r="AQ33" s="72"/>
      <c r="AR33" s="74"/>
    </row>
    <row r="34" spans="1:44" ht="15" x14ac:dyDescent="0.25">
      <c r="A34" s="75" t="s">
        <v>46</v>
      </c>
      <c r="B34" s="76"/>
      <c r="C34" s="76"/>
      <c r="D34" s="76"/>
      <c r="E34" s="52">
        <v>48.3</v>
      </c>
      <c r="F34" s="52">
        <v>0.5</v>
      </c>
      <c r="G34" s="52">
        <v>48.9</v>
      </c>
      <c r="H34" s="52">
        <v>25</v>
      </c>
      <c r="I34" s="52"/>
      <c r="J34" s="52"/>
      <c r="K34" s="52"/>
      <c r="L34" s="53"/>
      <c r="M34" s="68" t="s">
        <v>76</v>
      </c>
      <c r="N34" s="69"/>
      <c r="O34" s="72"/>
      <c r="P34" s="72"/>
      <c r="Q34" s="72"/>
      <c r="R34" s="72"/>
      <c r="S34" s="72"/>
      <c r="T34" s="73"/>
      <c r="U34" s="68" t="s">
        <v>76</v>
      </c>
      <c r="V34" s="69"/>
      <c r="W34" s="72"/>
      <c r="X34" s="72"/>
      <c r="Y34" s="72"/>
      <c r="Z34" s="72"/>
      <c r="AA34" s="72"/>
      <c r="AB34" s="73"/>
      <c r="AC34" s="68" t="s">
        <v>76</v>
      </c>
      <c r="AD34" s="69"/>
      <c r="AE34" s="72"/>
      <c r="AF34" s="72"/>
      <c r="AG34" s="72"/>
      <c r="AH34" s="72"/>
      <c r="AI34" s="72"/>
      <c r="AJ34" s="73"/>
      <c r="AK34" s="68" t="s">
        <v>76</v>
      </c>
      <c r="AL34" s="69"/>
      <c r="AM34" s="72"/>
      <c r="AN34" s="72"/>
      <c r="AO34" s="72"/>
      <c r="AP34" s="72"/>
      <c r="AQ34" s="72"/>
      <c r="AR34" s="74"/>
    </row>
    <row r="35" spans="1:44" x14ac:dyDescent="0.2">
      <c r="A35" s="75" t="s">
        <v>47</v>
      </c>
      <c r="B35" s="76"/>
      <c r="C35" s="76"/>
      <c r="D35" s="76"/>
      <c r="E35" s="52"/>
      <c r="F35" s="52"/>
      <c r="G35" s="52"/>
      <c r="H35" s="52"/>
      <c r="I35" s="52"/>
      <c r="J35" s="52"/>
      <c r="K35" s="52"/>
      <c r="L35" s="53"/>
      <c r="M35" s="242">
        <v>110</v>
      </c>
      <c r="N35" s="243"/>
      <c r="O35" s="72"/>
      <c r="P35" s="72"/>
      <c r="Q35" s="72"/>
      <c r="R35" s="72"/>
      <c r="S35" s="72"/>
      <c r="T35" s="73"/>
      <c r="U35" s="242">
        <v>110</v>
      </c>
      <c r="V35" s="243"/>
      <c r="W35" s="72"/>
      <c r="X35" s="72"/>
      <c r="Y35" s="72"/>
      <c r="Z35" s="72"/>
      <c r="AA35" s="72"/>
      <c r="AB35" s="73"/>
      <c r="AC35" s="242">
        <v>110</v>
      </c>
      <c r="AD35" s="243"/>
      <c r="AE35" s="72"/>
      <c r="AF35" s="72"/>
      <c r="AG35" s="72"/>
      <c r="AH35" s="72"/>
      <c r="AI35" s="72"/>
      <c r="AJ35" s="73"/>
      <c r="AK35" s="242">
        <v>110</v>
      </c>
      <c r="AL35" s="243"/>
      <c r="AM35" s="72"/>
      <c r="AN35" s="72"/>
      <c r="AO35" s="72"/>
      <c r="AP35" s="72"/>
      <c r="AQ35" s="72"/>
      <c r="AR35" s="74"/>
    </row>
    <row r="36" spans="1:44" ht="15" x14ac:dyDescent="0.25">
      <c r="A36" s="75" t="s">
        <v>48</v>
      </c>
      <c r="B36" s="76"/>
      <c r="C36" s="76"/>
      <c r="D36" s="76"/>
      <c r="E36" s="52">
        <v>48.3</v>
      </c>
      <c r="F36" s="52">
        <v>0.5</v>
      </c>
      <c r="G36" s="52">
        <v>48.9</v>
      </c>
      <c r="H36" s="52">
        <v>25</v>
      </c>
      <c r="I36" s="52"/>
      <c r="J36" s="52"/>
      <c r="K36" s="52"/>
      <c r="L36" s="53"/>
      <c r="M36" s="68">
        <v>10</v>
      </c>
      <c r="N36" s="69"/>
      <c r="O36" s="72"/>
      <c r="P36" s="72"/>
      <c r="Q36" s="72"/>
      <c r="R36" s="72"/>
      <c r="S36" s="72"/>
      <c r="T36" s="73"/>
      <c r="U36" s="68">
        <v>10</v>
      </c>
      <c r="V36" s="69"/>
      <c r="W36" s="72"/>
      <c r="X36" s="72"/>
      <c r="Y36" s="72"/>
      <c r="Z36" s="72"/>
      <c r="AA36" s="72"/>
      <c r="AB36" s="73"/>
      <c r="AC36" s="68">
        <v>10</v>
      </c>
      <c r="AD36" s="69"/>
      <c r="AE36" s="72"/>
      <c r="AF36" s="72"/>
      <c r="AG36" s="72"/>
      <c r="AH36" s="72"/>
      <c r="AI36" s="72"/>
      <c r="AJ36" s="73"/>
      <c r="AK36" s="68">
        <v>10</v>
      </c>
      <c r="AL36" s="69"/>
      <c r="AM36" s="72"/>
      <c r="AN36" s="72"/>
      <c r="AO36" s="72"/>
      <c r="AP36" s="72"/>
      <c r="AQ36" s="72"/>
      <c r="AR36" s="74"/>
    </row>
    <row r="37" spans="1:44" ht="15" x14ac:dyDescent="0.25">
      <c r="A37" s="75" t="s">
        <v>69</v>
      </c>
      <c r="B37" s="76"/>
      <c r="C37" s="76"/>
      <c r="D37" s="76"/>
      <c r="E37" s="52">
        <v>48.3</v>
      </c>
      <c r="F37" s="52">
        <v>0.5</v>
      </c>
      <c r="G37" s="52">
        <v>48.9</v>
      </c>
      <c r="H37" s="52">
        <v>25</v>
      </c>
      <c r="I37" s="52"/>
      <c r="J37" s="52"/>
      <c r="K37" s="52"/>
      <c r="L37" s="53"/>
      <c r="M37" s="68" t="s">
        <v>76</v>
      </c>
      <c r="N37" s="69"/>
      <c r="O37" s="72"/>
      <c r="P37" s="72"/>
      <c r="Q37" s="72"/>
      <c r="R37" s="72"/>
      <c r="S37" s="72"/>
      <c r="T37" s="73"/>
      <c r="U37" s="68" t="s">
        <v>76</v>
      </c>
      <c r="V37" s="69"/>
      <c r="W37" s="72"/>
      <c r="X37" s="72"/>
      <c r="Y37" s="72"/>
      <c r="Z37" s="72"/>
      <c r="AA37" s="72"/>
      <c r="AB37" s="73"/>
      <c r="AC37" s="68" t="s">
        <v>76</v>
      </c>
      <c r="AD37" s="69"/>
      <c r="AE37" s="72"/>
      <c r="AF37" s="72"/>
      <c r="AG37" s="72"/>
      <c r="AH37" s="72"/>
      <c r="AI37" s="72"/>
      <c r="AJ37" s="73"/>
      <c r="AK37" s="68" t="s">
        <v>76</v>
      </c>
      <c r="AL37" s="69"/>
      <c r="AM37" s="72"/>
      <c r="AN37" s="72"/>
      <c r="AO37" s="72"/>
      <c r="AP37" s="72"/>
      <c r="AQ37" s="72"/>
      <c r="AR37" s="74"/>
    </row>
    <row r="38" spans="1:44" ht="15" x14ac:dyDescent="0.25">
      <c r="A38" s="75" t="s">
        <v>49</v>
      </c>
      <c r="B38" s="76"/>
      <c r="C38" s="76"/>
      <c r="D38" s="76"/>
      <c r="E38" s="52"/>
      <c r="F38" s="52"/>
      <c r="G38" s="52"/>
      <c r="H38" s="52"/>
      <c r="I38" s="52"/>
      <c r="J38" s="52"/>
      <c r="K38" s="52"/>
      <c r="L38" s="53"/>
      <c r="M38" s="68" t="s">
        <v>77</v>
      </c>
      <c r="N38" s="69"/>
      <c r="O38" s="72"/>
      <c r="P38" s="72"/>
      <c r="Q38" s="72"/>
      <c r="R38" s="72"/>
      <c r="S38" s="72"/>
      <c r="T38" s="73"/>
      <c r="U38" s="68" t="s">
        <v>77</v>
      </c>
      <c r="V38" s="69"/>
      <c r="W38" s="72"/>
      <c r="X38" s="72"/>
      <c r="Y38" s="72"/>
      <c r="Z38" s="72"/>
      <c r="AA38" s="72"/>
      <c r="AB38" s="73"/>
      <c r="AC38" s="68" t="s">
        <v>77</v>
      </c>
      <c r="AD38" s="69"/>
      <c r="AE38" s="72"/>
      <c r="AF38" s="72"/>
      <c r="AG38" s="72"/>
      <c r="AH38" s="72"/>
      <c r="AI38" s="72"/>
      <c r="AJ38" s="73"/>
      <c r="AK38" s="68" t="s">
        <v>77</v>
      </c>
      <c r="AL38" s="69"/>
      <c r="AM38" s="72"/>
      <c r="AN38" s="72"/>
      <c r="AO38" s="72"/>
      <c r="AP38" s="72"/>
      <c r="AQ38" s="72"/>
      <c r="AR38" s="74"/>
    </row>
    <row r="39" spans="1:44" x14ac:dyDescent="0.2">
      <c r="A39" s="75" t="s">
        <v>50</v>
      </c>
      <c r="B39" s="76"/>
      <c r="C39" s="76"/>
      <c r="D39" s="76"/>
      <c r="E39" s="52"/>
      <c r="F39" s="52"/>
      <c r="G39" s="52"/>
      <c r="H39" s="52"/>
      <c r="I39" s="52"/>
      <c r="J39" s="52"/>
      <c r="K39" s="52"/>
      <c r="L39" s="53"/>
      <c r="M39" s="242">
        <v>41.2</v>
      </c>
      <c r="N39" s="243"/>
      <c r="O39" s="72"/>
      <c r="P39" s="72"/>
      <c r="Q39" s="72"/>
      <c r="R39" s="72"/>
      <c r="S39" s="72"/>
      <c r="T39" s="73"/>
      <c r="U39" s="242">
        <v>36.4</v>
      </c>
      <c r="V39" s="243"/>
      <c r="W39" s="72"/>
      <c r="X39" s="72"/>
      <c r="Y39" s="72"/>
      <c r="Z39" s="72"/>
      <c r="AA39" s="72"/>
      <c r="AB39" s="73"/>
      <c r="AC39" s="242">
        <v>35.1</v>
      </c>
      <c r="AD39" s="243"/>
      <c r="AE39" s="72"/>
      <c r="AF39" s="72"/>
      <c r="AG39" s="72"/>
      <c r="AH39" s="72"/>
      <c r="AI39" s="72"/>
      <c r="AJ39" s="73"/>
      <c r="AK39" s="242">
        <v>41.4</v>
      </c>
      <c r="AL39" s="243"/>
      <c r="AM39" s="72"/>
      <c r="AN39" s="72"/>
      <c r="AO39" s="72"/>
      <c r="AP39" s="72"/>
      <c r="AQ39" s="72"/>
      <c r="AR39" s="74"/>
    </row>
    <row r="40" spans="1:44" x14ac:dyDescent="0.2">
      <c r="A40" s="75" t="s">
        <v>73</v>
      </c>
      <c r="B40" s="76"/>
      <c r="C40" s="76"/>
      <c r="D40" s="76"/>
      <c r="E40" s="52"/>
      <c r="F40" s="52"/>
      <c r="G40" s="52"/>
      <c r="H40" s="52"/>
      <c r="I40" s="52"/>
      <c r="J40" s="52"/>
      <c r="K40" s="52"/>
      <c r="L40" s="53"/>
      <c r="M40" s="242">
        <v>143.1</v>
      </c>
      <c r="N40" s="243"/>
      <c r="O40" s="72"/>
      <c r="P40" s="72"/>
      <c r="Q40" s="72"/>
      <c r="R40" s="72"/>
      <c r="S40" s="72"/>
      <c r="T40" s="73"/>
      <c r="U40" s="242">
        <v>118.1</v>
      </c>
      <c r="V40" s="243"/>
      <c r="W40" s="72"/>
      <c r="X40" s="72"/>
      <c r="Y40" s="72"/>
      <c r="Z40" s="72"/>
      <c r="AA40" s="72"/>
      <c r="AB40" s="73"/>
      <c r="AC40" s="242">
        <v>148.1</v>
      </c>
      <c r="AD40" s="243"/>
      <c r="AE40" s="72"/>
      <c r="AF40" s="72"/>
      <c r="AG40" s="72"/>
      <c r="AH40" s="72"/>
      <c r="AI40" s="72"/>
      <c r="AJ40" s="73"/>
      <c r="AK40" s="242">
        <v>98.3</v>
      </c>
      <c r="AL40" s="243"/>
      <c r="AM40" s="72"/>
      <c r="AN40" s="72"/>
      <c r="AO40" s="72"/>
      <c r="AP40" s="72"/>
      <c r="AQ40" s="72"/>
      <c r="AR40" s="74"/>
    </row>
    <row r="41" spans="1:44" x14ac:dyDescent="0.2">
      <c r="A41" s="75" t="s">
        <v>51</v>
      </c>
      <c r="B41" s="76"/>
      <c r="C41" s="76"/>
      <c r="D41" s="76"/>
      <c r="E41" s="52">
        <v>48.3</v>
      </c>
      <c r="F41" s="52">
        <v>0.5</v>
      </c>
      <c r="G41" s="52">
        <v>48.9</v>
      </c>
      <c r="H41" s="52">
        <v>25</v>
      </c>
      <c r="I41" s="52"/>
      <c r="J41" s="52"/>
      <c r="K41" s="52"/>
      <c r="L41" s="53"/>
      <c r="M41" s="242">
        <v>61.1</v>
      </c>
      <c r="N41" s="243"/>
      <c r="O41" s="72"/>
      <c r="P41" s="72"/>
      <c r="Q41" s="72"/>
      <c r="R41" s="72"/>
      <c r="S41" s="72"/>
      <c r="T41" s="73"/>
      <c r="U41" s="242">
        <v>46.3</v>
      </c>
      <c r="V41" s="243"/>
      <c r="W41" s="72"/>
      <c r="X41" s="72"/>
      <c r="Y41" s="72"/>
      <c r="Z41" s="72"/>
      <c r="AA41" s="72"/>
      <c r="AB41" s="73"/>
      <c r="AC41" s="242">
        <v>38.01</v>
      </c>
      <c r="AD41" s="243"/>
      <c r="AE41" s="72"/>
      <c r="AF41" s="72"/>
      <c r="AG41" s="72"/>
      <c r="AH41" s="72"/>
      <c r="AI41" s="72"/>
      <c r="AJ41" s="73"/>
      <c r="AK41" s="242">
        <v>24.8</v>
      </c>
      <c r="AL41" s="243"/>
      <c r="AM41" s="72"/>
      <c r="AN41" s="72"/>
      <c r="AO41" s="72"/>
      <c r="AP41" s="72"/>
      <c r="AQ41" s="72"/>
      <c r="AR41" s="74"/>
    </row>
    <row r="42" spans="1:44" ht="15" x14ac:dyDescent="0.25">
      <c r="A42" s="75" t="s">
        <v>68</v>
      </c>
      <c r="B42" s="76"/>
      <c r="C42" s="76"/>
      <c r="D42" s="76"/>
      <c r="E42" s="52">
        <v>48.3</v>
      </c>
      <c r="F42" s="52">
        <v>0.5</v>
      </c>
      <c r="G42" s="52">
        <v>48.9</v>
      </c>
      <c r="H42" s="52">
        <v>25</v>
      </c>
      <c r="I42" s="52"/>
      <c r="J42" s="52"/>
      <c r="K42" s="52"/>
      <c r="L42" s="53"/>
      <c r="M42" s="68">
        <v>0</v>
      </c>
      <c r="N42" s="69"/>
      <c r="O42" s="72"/>
      <c r="P42" s="72"/>
      <c r="Q42" s="72"/>
      <c r="R42" s="72"/>
      <c r="S42" s="72"/>
      <c r="T42" s="73"/>
      <c r="U42" s="68">
        <v>0</v>
      </c>
      <c r="V42" s="69"/>
      <c r="W42" s="72"/>
      <c r="X42" s="72"/>
      <c r="Y42" s="72"/>
      <c r="Z42" s="72"/>
      <c r="AA42" s="72"/>
      <c r="AB42" s="73"/>
      <c r="AC42" s="68">
        <v>0</v>
      </c>
      <c r="AD42" s="69"/>
      <c r="AE42" s="72"/>
      <c r="AF42" s="72"/>
      <c r="AG42" s="72"/>
      <c r="AH42" s="72"/>
      <c r="AI42" s="72"/>
      <c r="AJ42" s="73"/>
      <c r="AK42" s="68">
        <v>0</v>
      </c>
      <c r="AL42" s="69"/>
      <c r="AM42" s="72"/>
      <c r="AN42" s="72"/>
      <c r="AO42" s="72"/>
      <c r="AP42" s="72"/>
      <c r="AQ42" s="72"/>
      <c r="AR42" s="74"/>
    </row>
    <row r="43" spans="1:44" ht="15" x14ac:dyDescent="0.25">
      <c r="A43" s="75" t="s">
        <v>52</v>
      </c>
      <c r="B43" s="76"/>
      <c r="C43" s="76"/>
      <c r="D43" s="76"/>
      <c r="E43" s="52">
        <v>48.3</v>
      </c>
      <c r="F43" s="52">
        <v>0.5</v>
      </c>
      <c r="G43" s="52">
        <v>48.9</v>
      </c>
      <c r="H43" s="52">
        <v>25</v>
      </c>
      <c r="I43" s="52"/>
      <c r="J43" s="52"/>
      <c r="K43" s="52"/>
      <c r="L43" s="53"/>
      <c r="M43" s="68">
        <v>20</v>
      </c>
      <c r="N43" s="69"/>
      <c r="O43" s="72"/>
      <c r="P43" s="72"/>
      <c r="Q43" s="72"/>
      <c r="R43" s="72"/>
      <c r="S43" s="72"/>
      <c r="T43" s="73"/>
      <c r="U43" s="68">
        <v>20</v>
      </c>
      <c r="V43" s="69"/>
      <c r="W43" s="72"/>
      <c r="X43" s="72"/>
      <c r="Y43" s="72"/>
      <c r="Z43" s="72"/>
      <c r="AA43" s="72"/>
      <c r="AB43" s="73"/>
      <c r="AC43" s="68">
        <v>20</v>
      </c>
      <c r="AD43" s="69"/>
      <c r="AE43" s="72"/>
      <c r="AF43" s="72"/>
      <c r="AG43" s="72"/>
      <c r="AH43" s="72"/>
      <c r="AI43" s="72"/>
      <c r="AJ43" s="73"/>
      <c r="AK43" s="68">
        <v>20</v>
      </c>
      <c r="AL43" s="69"/>
      <c r="AM43" s="72"/>
      <c r="AN43" s="72"/>
      <c r="AO43" s="72"/>
      <c r="AP43" s="72"/>
      <c r="AQ43" s="72"/>
      <c r="AR43" s="74"/>
    </row>
    <row r="44" spans="1:44" ht="13.5" thickBot="1" x14ac:dyDescent="0.25">
      <c r="A44" s="254" t="s">
        <v>53</v>
      </c>
      <c r="B44" s="255"/>
      <c r="C44" s="255"/>
      <c r="D44" s="255"/>
      <c r="E44" s="256"/>
      <c r="F44" s="256"/>
      <c r="G44" s="256"/>
      <c r="H44" s="256"/>
      <c r="I44" s="256"/>
      <c r="J44" s="256"/>
      <c r="K44" s="256"/>
      <c r="L44" s="257"/>
      <c r="M44" s="154"/>
      <c r="N44" s="252"/>
      <c r="O44" s="152"/>
      <c r="P44" s="152"/>
      <c r="Q44" s="152"/>
      <c r="R44" s="152"/>
      <c r="S44" s="152"/>
      <c r="T44" s="251"/>
      <c r="U44" s="154"/>
      <c r="V44" s="252"/>
      <c r="W44" s="152"/>
      <c r="X44" s="152"/>
      <c r="Y44" s="152"/>
      <c r="Z44" s="152"/>
      <c r="AA44" s="152"/>
      <c r="AB44" s="251"/>
      <c r="AC44" s="154"/>
      <c r="AD44" s="252"/>
      <c r="AE44" s="152"/>
      <c r="AF44" s="152"/>
      <c r="AG44" s="152"/>
      <c r="AH44" s="152"/>
      <c r="AI44" s="152"/>
      <c r="AJ44" s="251"/>
      <c r="AK44" s="154"/>
      <c r="AL44" s="252"/>
      <c r="AM44" s="152"/>
      <c r="AN44" s="152"/>
      <c r="AO44" s="152"/>
      <c r="AP44" s="152"/>
      <c r="AQ44" s="152"/>
      <c r="AR44" s="253"/>
    </row>
    <row r="45" spans="1:44" x14ac:dyDescent="0.2">
      <c r="A45" s="399" t="s">
        <v>54</v>
      </c>
      <c r="B45" s="400"/>
      <c r="C45" s="400"/>
      <c r="D45" s="400"/>
      <c r="E45" s="288"/>
      <c r="F45" s="288"/>
      <c r="G45" s="288"/>
      <c r="H45" s="288"/>
      <c r="I45" s="288"/>
      <c r="J45" s="288"/>
      <c r="K45" s="288"/>
      <c r="L45" s="407"/>
      <c r="M45" s="408"/>
      <c r="N45" s="409"/>
      <c r="O45" s="410"/>
      <c r="P45" s="410"/>
      <c r="Q45" s="410"/>
      <c r="R45" s="410"/>
      <c r="S45" s="410"/>
      <c r="T45" s="411"/>
      <c r="U45" s="408"/>
      <c r="V45" s="409"/>
      <c r="W45" s="410"/>
      <c r="X45" s="410"/>
      <c r="Y45" s="410"/>
      <c r="Z45" s="410"/>
      <c r="AA45" s="410"/>
      <c r="AB45" s="411"/>
      <c r="AC45" s="408"/>
      <c r="AD45" s="409"/>
      <c r="AE45" s="410"/>
      <c r="AF45" s="410"/>
      <c r="AG45" s="410"/>
      <c r="AH45" s="410"/>
      <c r="AI45" s="410"/>
      <c r="AJ45" s="411"/>
      <c r="AK45" s="408"/>
      <c r="AL45" s="409"/>
      <c r="AM45" s="410"/>
      <c r="AN45" s="410"/>
      <c r="AO45" s="410"/>
      <c r="AP45" s="410"/>
      <c r="AQ45" s="410"/>
      <c r="AR45" s="412"/>
    </row>
    <row r="46" spans="1:44" x14ac:dyDescent="0.2">
      <c r="A46" s="299" t="s">
        <v>55</v>
      </c>
      <c r="B46" s="300"/>
      <c r="C46" s="300"/>
      <c r="D46" s="300"/>
      <c r="E46" s="8"/>
      <c r="F46" s="8"/>
      <c r="G46" s="8"/>
      <c r="H46" s="8"/>
      <c r="I46" s="8"/>
      <c r="J46" s="8"/>
      <c r="K46" s="8"/>
      <c r="L46" s="5"/>
      <c r="M46" s="231">
        <f>SUM(M47:N56)</f>
        <v>381.61</v>
      </c>
      <c r="N46" s="229"/>
      <c r="O46" s="229"/>
      <c r="P46" s="229"/>
      <c r="Q46" s="229"/>
      <c r="R46" s="229"/>
      <c r="S46" s="229"/>
      <c r="T46" s="230"/>
      <c r="U46" s="231">
        <f>SUM(U47:V56)</f>
        <v>407.15000000000003</v>
      </c>
      <c r="V46" s="229"/>
      <c r="W46" s="229"/>
      <c r="X46" s="229"/>
      <c r="Y46" s="229"/>
      <c r="Z46" s="229"/>
      <c r="AA46" s="229"/>
      <c r="AB46" s="230"/>
      <c r="AC46" s="231">
        <f>SUM(AC47:AD56)</f>
        <v>409.78000000000003</v>
      </c>
      <c r="AD46" s="229"/>
      <c r="AE46" s="229"/>
      <c r="AF46" s="229"/>
      <c r="AG46" s="229"/>
      <c r="AH46" s="229"/>
      <c r="AI46" s="229"/>
      <c r="AJ46" s="230"/>
      <c r="AK46" s="231">
        <f>SUM(AK47:AL56)</f>
        <v>403.13</v>
      </c>
      <c r="AL46" s="229"/>
      <c r="AM46" s="229"/>
      <c r="AN46" s="229"/>
      <c r="AO46" s="229"/>
      <c r="AP46" s="481"/>
      <c r="AQ46" s="481"/>
      <c r="AR46" s="482"/>
    </row>
    <row r="47" spans="1:44" x14ac:dyDescent="0.2">
      <c r="A47" s="299" t="s">
        <v>56</v>
      </c>
      <c r="B47" s="300"/>
      <c r="C47" s="300"/>
      <c r="D47" s="300"/>
      <c r="E47" s="8">
        <v>48.3</v>
      </c>
      <c r="F47" s="8">
        <v>0.5</v>
      </c>
      <c r="G47" s="8">
        <v>48.9</v>
      </c>
      <c r="H47" s="8">
        <v>25</v>
      </c>
      <c r="I47" s="8"/>
      <c r="J47" s="8"/>
      <c r="K47" s="8"/>
      <c r="L47" s="5"/>
      <c r="M47" s="242">
        <v>52.6</v>
      </c>
      <c r="N47" s="243"/>
      <c r="O47" s="72"/>
      <c r="P47" s="72"/>
      <c r="Q47" s="72"/>
      <c r="R47" s="72"/>
      <c r="S47" s="72"/>
      <c r="T47" s="73"/>
      <c r="U47" s="242">
        <v>71.8</v>
      </c>
      <c r="V47" s="243"/>
      <c r="W47" s="72"/>
      <c r="X47" s="72"/>
      <c r="Y47" s="72"/>
      <c r="Z47" s="72"/>
      <c r="AA47" s="72"/>
      <c r="AB47" s="73"/>
      <c r="AC47" s="242">
        <v>70.8</v>
      </c>
      <c r="AD47" s="243"/>
      <c r="AE47" s="72"/>
      <c r="AF47" s="72"/>
      <c r="AG47" s="72"/>
      <c r="AH47" s="72"/>
      <c r="AI47" s="72"/>
      <c r="AJ47" s="73"/>
      <c r="AK47" s="242">
        <v>40.1</v>
      </c>
      <c r="AL47" s="243"/>
      <c r="AM47" s="72"/>
      <c r="AN47" s="72"/>
      <c r="AO47" s="72"/>
      <c r="AP47" s="477"/>
      <c r="AQ47" s="477"/>
      <c r="AR47" s="478"/>
    </row>
    <row r="48" spans="1:44" ht="15" x14ac:dyDescent="0.25">
      <c r="A48" s="299" t="s">
        <v>57</v>
      </c>
      <c r="B48" s="300"/>
      <c r="C48" s="300"/>
      <c r="D48" s="300"/>
      <c r="E48" s="8"/>
      <c r="F48" s="8"/>
      <c r="G48" s="8"/>
      <c r="H48" s="8"/>
      <c r="I48" s="8"/>
      <c r="J48" s="8"/>
      <c r="K48" s="8"/>
      <c r="L48" s="5"/>
      <c r="M48" s="68" t="s">
        <v>77</v>
      </c>
      <c r="N48" s="69"/>
      <c r="O48" s="72"/>
      <c r="P48" s="72"/>
      <c r="Q48" s="72"/>
      <c r="R48" s="72"/>
      <c r="S48" s="72"/>
      <c r="T48" s="73"/>
      <c r="U48" s="68" t="s">
        <v>77</v>
      </c>
      <c r="V48" s="69"/>
      <c r="W48" s="72"/>
      <c r="X48" s="72"/>
      <c r="Y48" s="72"/>
      <c r="Z48" s="72"/>
      <c r="AA48" s="72"/>
      <c r="AB48" s="73"/>
      <c r="AC48" s="68" t="s">
        <v>77</v>
      </c>
      <c r="AD48" s="69"/>
      <c r="AE48" s="72"/>
      <c r="AF48" s="72"/>
      <c r="AG48" s="72"/>
      <c r="AH48" s="72"/>
      <c r="AI48" s="72"/>
      <c r="AJ48" s="73"/>
      <c r="AK48" s="68" t="s">
        <v>77</v>
      </c>
      <c r="AL48" s="69"/>
      <c r="AM48" s="72"/>
      <c r="AN48" s="72"/>
      <c r="AO48" s="72"/>
      <c r="AP48" s="477"/>
      <c r="AQ48" s="477"/>
      <c r="AR48" s="478"/>
    </row>
    <row r="49" spans="1:44" x14ac:dyDescent="0.2">
      <c r="A49" s="299" t="s">
        <v>58</v>
      </c>
      <c r="B49" s="300"/>
      <c r="C49" s="300"/>
      <c r="D49" s="300"/>
      <c r="E49" s="8">
        <v>48.3</v>
      </c>
      <c r="F49" s="8">
        <v>0.5</v>
      </c>
      <c r="G49" s="8">
        <v>48.9</v>
      </c>
      <c r="H49" s="8">
        <v>25</v>
      </c>
      <c r="I49" s="8"/>
      <c r="J49" s="8"/>
      <c r="K49" s="8"/>
      <c r="L49" s="5"/>
      <c r="M49" s="242">
        <v>4.8099999999999996</v>
      </c>
      <c r="N49" s="243"/>
      <c r="O49" s="72"/>
      <c r="P49" s="72"/>
      <c r="Q49" s="72"/>
      <c r="R49" s="72"/>
      <c r="S49" s="72"/>
      <c r="T49" s="73"/>
      <c r="U49" s="242">
        <v>4.95</v>
      </c>
      <c r="V49" s="243"/>
      <c r="W49" s="72"/>
      <c r="X49" s="72"/>
      <c r="Y49" s="72"/>
      <c r="Z49" s="72"/>
      <c r="AA49" s="72"/>
      <c r="AB49" s="73"/>
      <c r="AC49" s="242">
        <v>4.58</v>
      </c>
      <c r="AD49" s="243"/>
      <c r="AE49" s="72"/>
      <c r="AF49" s="72"/>
      <c r="AG49" s="72"/>
      <c r="AH49" s="72"/>
      <c r="AI49" s="72"/>
      <c r="AJ49" s="73"/>
      <c r="AK49" s="242">
        <v>5.13</v>
      </c>
      <c r="AL49" s="243"/>
      <c r="AM49" s="72"/>
      <c r="AN49" s="72"/>
      <c r="AO49" s="72"/>
      <c r="AP49" s="477"/>
      <c r="AQ49" s="477"/>
      <c r="AR49" s="478"/>
    </row>
    <row r="50" spans="1:44" x14ac:dyDescent="0.2">
      <c r="A50" s="299" t="s">
        <v>59</v>
      </c>
      <c r="B50" s="300"/>
      <c r="C50" s="300"/>
      <c r="D50" s="300"/>
      <c r="E50" s="8">
        <v>48.3</v>
      </c>
      <c r="F50" s="8">
        <v>0.5</v>
      </c>
      <c r="G50" s="8">
        <v>48.9</v>
      </c>
      <c r="H50" s="8">
        <v>25</v>
      </c>
      <c r="I50" s="8"/>
      <c r="J50" s="8"/>
      <c r="K50" s="8"/>
      <c r="L50" s="5"/>
      <c r="M50" s="242">
        <v>129.1</v>
      </c>
      <c r="N50" s="243"/>
      <c r="O50" s="72"/>
      <c r="P50" s="72"/>
      <c r="Q50" s="72"/>
      <c r="R50" s="72"/>
      <c r="S50" s="72"/>
      <c r="T50" s="73"/>
      <c r="U50" s="242">
        <v>135.6</v>
      </c>
      <c r="V50" s="243"/>
      <c r="W50" s="72"/>
      <c r="X50" s="72"/>
      <c r="Y50" s="72"/>
      <c r="Z50" s="72"/>
      <c r="AA50" s="72"/>
      <c r="AB50" s="73"/>
      <c r="AC50" s="242">
        <v>141.30000000000001</v>
      </c>
      <c r="AD50" s="243"/>
      <c r="AE50" s="72"/>
      <c r="AF50" s="72"/>
      <c r="AG50" s="72"/>
      <c r="AH50" s="72"/>
      <c r="AI50" s="72"/>
      <c r="AJ50" s="73"/>
      <c r="AK50" s="242">
        <v>163.1</v>
      </c>
      <c r="AL50" s="243"/>
      <c r="AM50" s="72"/>
      <c r="AN50" s="72"/>
      <c r="AO50" s="72"/>
      <c r="AP50" s="477"/>
      <c r="AQ50" s="477"/>
      <c r="AR50" s="478"/>
    </row>
    <row r="51" spans="1:44" x14ac:dyDescent="0.2">
      <c r="A51" s="299" t="s">
        <v>60</v>
      </c>
      <c r="B51" s="300"/>
      <c r="C51" s="300"/>
      <c r="D51" s="300"/>
      <c r="E51" s="8"/>
      <c r="F51" s="8"/>
      <c r="G51" s="8"/>
      <c r="H51" s="8"/>
      <c r="I51" s="8"/>
      <c r="J51" s="8"/>
      <c r="K51" s="8"/>
      <c r="L51" s="5"/>
      <c r="M51" s="242">
        <v>150</v>
      </c>
      <c r="N51" s="243"/>
      <c r="O51" s="72"/>
      <c r="P51" s="72"/>
      <c r="Q51" s="72"/>
      <c r="R51" s="72"/>
      <c r="S51" s="72"/>
      <c r="T51" s="73"/>
      <c r="U51" s="242">
        <v>150</v>
      </c>
      <c r="V51" s="243"/>
      <c r="W51" s="72"/>
      <c r="X51" s="72"/>
      <c r="Y51" s="72"/>
      <c r="Z51" s="72"/>
      <c r="AA51" s="72"/>
      <c r="AB51" s="73"/>
      <c r="AC51" s="242">
        <v>150</v>
      </c>
      <c r="AD51" s="243"/>
      <c r="AE51" s="72"/>
      <c r="AF51" s="72"/>
      <c r="AG51" s="72"/>
      <c r="AH51" s="72"/>
      <c r="AI51" s="72"/>
      <c r="AJ51" s="73"/>
      <c r="AK51" s="242">
        <v>150</v>
      </c>
      <c r="AL51" s="243"/>
      <c r="AM51" s="72"/>
      <c r="AN51" s="72"/>
      <c r="AO51" s="72"/>
      <c r="AP51" s="477"/>
      <c r="AQ51" s="477"/>
      <c r="AR51" s="478"/>
    </row>
    <row r="52" spans="1:44" ht="15" x14ac:dyDescent="0.25">
      <c r="A52" s="299" t="s">
        <v>70</v>
      </c>
      <c r="B52" s="300"/>
      <c r="C52" s="300"/>
      <c r="D52" s="300"/>
      <c r="E52" s="8">
        <v>48.3</v>
      </c>
      <c r="F52" s="8">
        <v>0.5</v>
      </c>
      <c r="G52" s="8">
        <v>48.9</v>
      </c>
      <c r="H52" s="8">
        <v>25</v>
      </c>
      <c r="I52" s="8"/>
      <c r="J52" s="8"/>
      <c r="K52" s="8"/>
      <c r="L52" s="5"/>
      <c r="M52" s="68" t="s">
        <v>76</v>
      </c>
      <c r="N52" s="69"/>
      <c r="O52" s="72"/>
      <c r="P52" s="72"/>
      <c r="Q52" s="72"/>
      <c r="R52" s="72"/>
      <c r="S52" s="72"/>
      <c r="T52" s="73"/>
      <c r="U52" s="68" t="s">
        <v>76</v>
      </c>
      <c r="V52" s="69"/>
      <c r="W52" s="72"/>
      <c r="X52" s="72"/>
      <c r="Y52" s="72"/>
      <c r="Z52" s="72"/>
      <c r="AA52" s="72"/>
      <c r="AB52" s="73"/>
      <c r="AC52" s="68" t="s">
        <v>76</v>
      </c>
      <c r="AD52" s="69"/>
      <c r="AE52" s="72"/>
      <c r="AF52" s="72"/>
      <c r="AG52" s="72"/>
      <c r="AH52" s="72"/>
      <c r="AI52" s="72"/>
      <c r="AJ52" s="73"/>
      <c r="AK52" s="68" t="s">
        <v>76</v>
      </c>
      <c r="AL52" s="69"/>
      <c r="AM52" s="72"/>
      <c r="AN52" s="72"/>
      <c r="AO52" s="72"/>
      <c r="AP52" s="477"/>
      <c r="AQ52" s="477"/>
      <c r="AR52" s="478"/>
    </row>
    <row r="53" spans="1:44" x14ac:dyDescent="0.2">
      <c r="A53" s="299" t="s">
        <v>71</v>
      </c>
      <c r="B53" s="300"/>
      <c r="C53" s="300"/>
      <c r="D53" s="300"/>
      <c r="E53" s="8"/>
      <c r="F53" s="8"/>
      <c r="G53" s="8"/>
      <c r="H53" s="8"/>
      <c r="I53" s="8"/>
      <c r="J53" s="8"/>
      <c r="K53" s="8"/>
      <c r="L53" s="5"/>
      <c r="M53" s="242">
        <v>20</v>
      </c>
      <c r="N53" s="243"/>
      <c r="O53" s="72"/>
      <c r="P53" s="72"/>
      <c r="Q53" s="72"/>
      <c r="R53" s="72"/>
      <c r="S53" s="72"/>
      <c r="T53" s="73"/>
      <c r="U53" s="242">
        <v>20</v>
      </c>
      <c r="V53" s="243"/>
      <c r="W53" s="72"/>
      <c r="X53" s="72"/>
      <c r="Y53" s="72"/>
      <c r="Z53" s="72"/>
      <c r="AA53" s="72"/>
      <c r="AB53" s="73"/>
      <c r="AC53" s="242">
        <v>20</v>
      </c>
      <c r="AD53" s="243"/>
      <c r="AE53" s="72"/>
      <c r="AF53" s="72"/>
      <c r="AG53" s="72"/>
      <c r="AH53" s="72"/>
      <c r="AI53" s="72"/>
      <c r="AJ53" s="73"/>
      <c r="AK53" s="242">
        <v>20</v>
      </c>
      <c r="AL53" s="243"/>
      <c r="AM53" s="72"/>
      <c r="AN53" s="72"/>
      <c r="AO53" s="72"/>
      <c r="AP53" s="477"/>
      <c r="AQ53" s="477"/>
      <c r="AR53" s="478"/>
    </row>
    <row r="54" spans="1:44" x14ac:dyDescent="0.2">
      <c r="A54" s="299" t="s">
        <v>61</v>
      </c>
      <c r="B54" s="300"/>
      <c r="C54" s="300"/>
      <c r="D54" s="300"/>
      <c r="E54" s="8">
        <v>48.3</v>
      </c>
      <c r="F54" s="8">
        <v>0.5</v>
      </c>
      <c r="G54" s="8">
        <v>48.9</v>
      </c>
      <c r="H54" s="8">
        <v>25</v>
      </c>
      <c r="I54" s="8"/>
      <c r="J54" s="8"/>
      <c r="K54" s="8"/>
      <c r="L54" s="5"/>
      <c r="M54" s="242">
        <v>5</v>
      </c>
      <c r="N54" s="243"/>
      <c r="O54" s="72"/>
      <c r="P54" s="72"/>
      <c r="Q54" s="72"/>
      <c r="R54" s="72"/>
      <c r="S54" s="72"/>
      <c r="T54" s="73"/>
      <c r="U54" s="242">
        <v>5</v>
      </c>
      <c r="V54" s="243"/>
      <c r="W54" s="72"/>
      <c r="X54" s="72"/>
      <c r="Y54" s="72"/>
      <c r="Z54" s="72"/>
      <c r="AA54" s="72"/>
      <c r="AB54" s="73"/>
      <c r="AC54" s="242">
        <v>5</v>
      </c>
      <c r="AD54" s="243"/>
      <c r="AE54" s="72"/>
      <c r="AF54" s="72"/>
      <c r="AG54" s="72"/>
      <c r="AH54" s="72"/>
      <c r="AI54" s="72"/>
      <c r="AJ54" s="73"/>
      <c r="AK54" s="242">
        <v>5</v>
      </c>
      <c r="AL54" s="243"/>
      <c r="AM54" s="72"/>
      <c r="AN54" s="72"/>
      <c r="AO54" s="72"/>
      <c r="AP54" s="477"/>
      <c r="AQ54" s="477"/>
      <c r="AR54" s="478"/>
    </row>
    <row r="55" spans="1:44" x14ac:dyDescent="0.2">
      <c r="A55" s="299" t="s">
        <v>62</v>
      </c>
      <c r="B55" s="300"/>
      <c r="C55" s="300"/>
      <c r="D55" s="300"/>
      <c r="E55" s="8">
        <v>48.3</v>
      </c>
      <c r="F55" s="8">
        <v>0.5</v>
      </c>
      <c r="G55" s="8">
        <v>48.9</v>
      </c>
      <c r="H55" s="8">
        <v>25</v>
      </c>
      <c r="I55" s="8"/>
      <c r="J55" s="8"/>
      <c r="K55" s="8"/>
      <c r="L55" s="5"/>
      <c r="M55" s="242">
        <v>15.1</v>
      </c>
      <c r="N55" s="243"/>
      <c r="O55" s="72"/>
      <c r="P55" s="72"/>
      <c r="Q55" s="72"/>
      <c r="R55" s="72"/>
      <c r="S55" s="72"/>
      <c r="T55" s="73"/>
      <c r="U55" s="242">
        <v>14.8</v>
      </c>
      <c r="V55" s="243"/>
      <c r="W55" s="72"/>
      <c r="X55" s="72"/>
      <c r="Y55" s="72"/>
      <c r="Z55" s="72"/>
      <c r="AA55" s="72"/>
      <c r="AB55" s="73"/>
      <c r="AC55" s="242">
        <v>13.1</v>
      </c>
      <c r="AD55" s="243"/>
      <c r="AE55" s="72"/>
      <c r="AF55" s="72"/>
      <c r="AG55" s="72"/>
      <c r="AH55" s="72"/>
      <c r="AI55" s="72"/>
      <c r="AJ55" s="73"/>
      <c r="AK55" s="242">
        <v>14.8</v>
      </c>
      <c r="AL55" s="243"/>
      <c r="AM55" s="72"/>
      <c r="AN55" s="72"/>
      <c r="AO55" s="72"/>
      <c r="AP55" s="477"/>
      <c r="AQ55" s="477"/>
      <c r="AR55" s="478"/>
    </row>
    <row r="56" spans="1:44" x14ac:dyDescent="0.2">
      <c r="A56" s="299" t="s">
        <v>72</v>
      </c>
      <c r="B56" s="300"/>
      <c r="C56" s="300"/>
      <c r="D56" s="300"/>
      <c r="E56" s="8">
        <v>48.3</v>
      </c>
      <c r="F56" s="8">
        <v>0.5</v>
      </c>
      <c r="G56" s="8">
        <v>48.9</v>
      </c>
      <c r="H56" s="8">
        <v>25</v>
      </c>
      <c r="I56" s="8"/>
      <c r="J56" s="8"/>
      <c r="K56" s="8"/>
      <c r="L56" s="5"/>
      <c r="M56" s="242">
        <v>5</v>
      </c>
      <c r="N56" s="243"/>
      <c r="O56" s="72"/>
      <c r="P56" s="72"/>
      <c r="Q56" s="72"/>
      <c r="R56" s="72"/>
      <c r="S56" s="72"/>
      <c r="T56" s="73"/>
      <c r="U56" s="242">
        <v>5</v>
      </c>
      <c r="V56" s="243"/>
      <c r="W56" s="72"/>
      <c r="X56" s="72"/>
      <c r="Y56" s="72"/>
      <c r="Z56" s="72"/>
      <c r="AA56" s="72"/>
      <c r="AB56" s="73"/>
      <c r="AC56" s="242">
        <v>5</v>
      </c>
      <c r="AD56" s="243"/>
      <c r="AE56" s="72"/>
      <c r="AF56" s="72"/>
      <c r="AG56" s="72"/>
      <c r="AH56" s="72"/>
      <c r="AI56" s="72"/>
      <c r="AJ56" s="73"/>
      <c r="AK56" s="242">
        <v>5</v>
      </c>
      <c r="AL56" s="243"/>
      <c r="AM56" s="72"/>
      <c r="AN56" s="72"/>
      <c r="AO56" s="72"/>
      <c r="AP56" s="477"/>
      <c r="AQ56" s="477"/>
      <c r="AR56" s="478"/>
    </row>
    <row r="57" spans="1:44" s="6" customFormat="1" ht="15" x14ac:dyDescent="0.25">
      <c r="A57" s="299" t="s">
        <v>75</v>
      </c>
      <c r="B57" s="300"/>
      <c r="C57" s="300"/>
      <c r="D57" s="300"/>
      <c r="E57" s="25"/>
      <c r="F57" s="25"/>
      <c r="G57" s="25"/>
      <c r="H57" s="25"/>
      <c r="I57" s="25"/>
      <c r="J57" s="25"/>
      <c r="K57" s="25"/>
      <c r="L57" s="5"/>
      <c r="M57" s="68" t="s">
        <v>76</v>
      </c>
      <c r="N57" s="69"/>
      <c r="O57" s="72"/>
      <c r="P57" s="72"/>
      <c r="Q57" s="72"/>
      <c r="R57" s="72"/>
      <c r="S57" s="72"/>
      <c r="T57" s="73"/>
      <c r="U57" s="68" t="s">
        <v>76</v>
      </c>
      <c r="V57" s="69"/>
      <c r="W57" s="72"/>
      <c r="X57" s="72"/>
      <c r="Y57" s="72"/>
      <c r="Z57" s="72"/>
      <c r="AA57" s="72"/>
      <c r="AB57" s="73"/>
      <c r="AC57" s="68" t="s">
        <v>76</v>
      </c>
      <c r="AD57" s="69"/>
      <c r="AE57" s="72"/>
      <c r="AF57" s="72"/>
      <c r="AG57" s="72"/>
      <c r="AH57" s="72"/>
      <c r="AI57" s="72"/>
      <c r="AJ57" s="73"/>
      <c r="AK57" s="68" t="s">
        <v>76</v>
      </c>
      <c r="AL57" s="69"/>
      <c r="AM57" s="72"/>
      <c r="AN57" s="72"/>
      <c r="AO57" s="72"/>
      <c r="AP57" s="477"/>
      <c r="AQ57" s="477"/>
      <c r="AR57" s="478"/>
    </row>
    <row r="58" spans="1:44" ht="13.5" thickBot="1" x14ac:dyDescent="0.25">
      <c r="A58" s="295" t="s">
        <v>63</v>
      </c>
      <c r="B58" s="296"/>
      <c r="C58" s="296"/>
      <c r="D58" s="296"/>
      <c r="E58" s="297"/>
      <c r="F58" s="297"/>
      <c r="G58" s="297"/>
      <c r="H58" s="297"/>
      <c r="I58" s="297"/>
      <c r="J58" s="297"/>
      <c r="K58" s="297"/>
      <c r="L58" s="298"/>
      <c r="M58" s="472"/>
      <c r="N58" s="473"/>
      <c r="O58" s="474"/>
      <c r="P58" s="474"/>
      <c r="Q58" s="474"/>
      <c r="R58" s="474"/>
      <c r="S58" s="474"/>
      <c r="T58" s="475"/>
      <c r="U58" s="260"/>
      <c r="V58" s="261"/>
      <c r="W58" s="258"/>
      <c r="X58" s="258"/>
      <c r="Y58" s="258"/>
      <c r="Z58" s="258"/>
      <c r="AA58" s="258"/>
      <c r="AB58" s="259"/>
      <c r="AC58" s="260"/>
      <c r="AD58" s="261"/>
      <c r="AE58" s="258"/>
      <c r="AF58" s="258"/>
      <c r="AG58" s="258"/>
      <c r="AH58" s="258"/>
      <c r="AI58" s="258"/>
      <c r="AJ58" s="259"/>
      <c r="AK58" s="472"/>
      <c r="AL58" s="473"/>
      <c r="AM58" s="474"/>
      <c r="AN58" s="474"/>
      <c r="AO58" s="474"/>
      <c r="AP58" s="474"/>
      <c r="AQ58" s="474"/>
      <c r="AR58" s="485"/>
    </row>
    <row r="59" spans="1:44" ht="13.5" thickBot="1" x14ac:dyDescent="0.25">
      <c r="A59" s="292" t="s">
        <v>64</v>
      </c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4"/>
      <c r="M59" s="285"/>
      <c r="N59" s="286"/>
      <c r="O59" s="283"/>
      <c r="P59" s="283"/>
      <c r="Q59" s="283"/>
      <c r="R59" s="283"/>
      <c r="S59" s="283"/>
      <c r="T59" s="284"/>
      <c r="U59" s="285"/>
      <c r="V59" s="286"/>
      <c r="W59" s="283"/>
      <c r="X59" s="283"/>
      <c r="Y59" s="283"/>
      <c r="Z59" s="283"/>
      <c r="AA59" s="283"/>
      <c r="AB59" s="284"/>
      <c r="AC59" s="285"/>
      <c r="AD59" s="286"/>
      <c r="AE59" s="283"/>
      <c r="AF59" s="283"/>
      <c r="AG59" s="283"/>
      <c r="AH59" s="283"/>
      <c r="AI59" s="283"/>
      <c r="AJ59" s="284"/>
      <c r="AK59" s="285"/>
      <c r="AL59" s="286"/>
      <c r="AM59" s="283"/>
      <c r="AN59" s="283"/>
      <c r="AO59" s="283"/>
      <c r="AP59" s="283"/>
      <c r="AQ59" s="283"/>
      <c r="AR59" s="287"/>
    </row>
    <row r="60" spans="1:44" ht="13.5" thickBot="1" x14ac:dyDescent="0.25">
      <c r="A60" s="288"/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  <c r="AI60" s="288"/>
      <c r="AJ60" s="288"/>
      <c r="AK60" s="288"/>
      <c r="AL60" s="288"/>
      <c r="AM60" s="288"/>
      <c r="AN60" s="288"/>
      <c r="AO60" s="288"/>
      <c r="AP60" s="288"/>
      <c r="AQ60" s="288"/>
      <c r="AR60" s="288"/>
    </row>
    <row r="61" spans="1:44" ht="13.5" thickBot="1" x14ac:dyDescent="0.25">
      <c r="A61" s="289" t="s">
        <v>65</v>
      </c>
      <c r="B61" s="290"/>
      <c r="C61" s="290"/>
      <c r="D61" s="290"/>
      <c r="E61" s="290"/>
      <c r="F61" s="290"/>
      <c r="G61" s="290"/>
      <c r="H61" s="290"/>
      <c r="I61" s="290"/>
      <c r="J61" s="290"/>
      <c r="K61" s="290"/>
      <c r="L61" s="291"/>
      <c r="M61" s="83" t="s">
        <v>83</v>
      </c>
      <c r="N61" s="84"/>
      <c r="O61" s="84"/>
      <c r="P61" s="84"/>
      <c r="Q61" s="84"/>
      <c r="R61" s="84"/>
      <c r="S61" s="84"/>
      <c r="T61" s="85"/>
      <c r="U61" s="83" t="s">
        <v>83</v>
      </c>
      <c r="V61" s="84"/>
      <c r="W61" s="84"/>
      <c r="X61" s="84"/>
      <c r="Y61" s="84"/>
      <c r="Z61" s="84"/>
      <c r="AA61" s="84"/>
      <c r="AB61" s="85"/>
      <c r="AC61" s="83" t="s">
        <v>83</v>
      </c>
      <c r="AD61" s="84"/>
      <c r="AE61" s="84"/>
      <c r="AF61" s="84"/>
      <c r="AG61" s="84"/>
      <c r="AH61" s="84"/>
      <c r="AI61" s="84"/>
      <c r="AJ61" s="85"/>
      <c r="AK61" s="83" t="s">
        <v>83</v>
      </c>
      <c r="AL61" s="84"/>
      <c r="AM61" s="84"/>
      <c r="AN61" s="84"/>
      <c r="AO61" s="84"/>
      <c r="AP61" s="84"/>
      <c r="AQ61" s="84"/>
      <c r="AR61" s="85"/>
    </row>
  </sheetData>
  <mergeCells count="695">
    <mergeCell ref="A1:AR1"/>
    <mergeCell ref="A2:AR2"/>
    <mergeCell ref="A3:L3"/>
    <mergeCell ref="M3:T3"/>
    <mergeCell ref="U3:AB3"/>
    <mergeCell ref="AC3:AJ3"/>
    <mergeCell ref="AK3:AR3"/>
    <mergeCell ref="A4:AR4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  <mergeCell ref="H7:L7"/>
    <mergeCell ref="M7:N7"/>
    <mergeCell ref="O7:P7"/>
    <mergeCell ref="O6:P6"/>
    <mergeCell ref="M6:N6"/>
    <mergeCell ref="W5:X5"/>
    <mergeCell ref="Y5:Z5"/>
    <mergeCell ref="AA5:AB5"/>
    <mergeCell ref="AC5:AD5"/>
    <mergeCell ref="A5:L5"/>
    <mergeCell ref="H6:L6"/>
    <mergeCell ref="U6:V6"/>
    <mergeCell ref="AC6:AD6"/>
    <mergeCell ref="S6:T6"/>
    <mergeCell ref="S7:T7"/>
    <mergeCell ref="AA6:AB6"/>
    <mergeCell ref="AA7:AB7"/>
    <mergeCell ref="U7:V7"/>
    <mergeCell ref="AC7:AD7"/>
    <mergeCell ref="AM9:AN9"/>
    <mergeCell ref="AO9:AP9"/>
    <mergeCell ref="AQ9:AR9"/>
    <mergeCell ref="AE9:AF9"/>
    <mergeCell ref="AG9:AH9"/>
    <mergeCell ref="AI9:AJ9"/>
    <mergeCell ref="AK9:AL9"/>
    <mergeCell ref="E8:F8"/>
    <mergeCell ref="G8:H8"/>
    <mergeCell ref="I8:J8"/>
    <mergeCell ref="K8:L8"/>
    <mergeCell ref="N8:AR8"/>
    <mergeCell ref="A10:D11"/>
    <mergeCell ref="E10:F10"/>
    <mergeCell ref="G10:H10"/>
    <mergeCell ref="I10:J10"/>
    <mergeCell ref="K10:L10"/>
    <mergeCell ref="M10:N10"/>
    <mergeCell ref="O10:P10"/>
    <mergeCell ref="AA9:AB9"/>
    <mergeCell ref="AC9:AD9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AO10:AP10"/>
    <mergeCell ref="AQ10:AR10"/>
    <mergeCell ref="E11:L11"/>
    <mergeCell ref="M11:O11"/>
    <mergeCell ref="P11:Q11"/>
    <mergeCell ref="R11:T11"/>
    <mergeCell ref="U11:W11"/>
    <mergeCell ref="X11:Y11"/>
    <mergeCell ref="Z11:AB11"/>
    <mergeCell ref="AC11:AE11"/>
    <mergeCell ref="AC10:AD10"/>
    <mergeCell ref="AE10:AF10"/>
    <mergeCell ref="AG10:AH10"/>
    <mergeCell ref="AI10:AJ10"/>
    <mergeCell ref="AK10:AL10"/>
    <mergeCell ref="AM10:AN10"/>
    <mergeCell ref="Q10:R10"/>
    <mergeCell ref="S10:T10"/>
    <mergeCell ref="U10:V10"/>
    <mergeCell ref="W10:X10"/>
    <mergeCell ref="Y10:Z10"/>
    <mergeCell ref="AA10:AB10"/>
    <mergeCell ref="AF11:AG11"/>
    <mergeCell ref="AH11:AJ11"/>
    <mergeCell ref="AK11:AM11"/>
    <mergeCell ref="AN11:AO11"/>
    <mergeCell ref="AP11:AR11"/>
    <mergeCell ref="M12:N12"/>
    <mergeCell ref="O12:P12"/>
    <mergeCell ref="Q12:R12"/>
    <mergeCell ref="AQ12:AR12"/>
    <mergeCell ref="M13:N13"/>
    <mergeCell ref="O13:P13"/>
    <mergeCell ref="Q13:R13"/>
    <mergeCell ref="S13:T13"/>
    <mergeCell ref="U13:V13"/>
    <mergeCell ref="W13:X13"/>
    <mergeCell ref="Y13:Z13"/>
    <mergeCell ref="AA13:AB13"/>
    <mergeCell ref="AE12:AF12"/>
    <mergeCell ref="AG12:AH12"/>
    <mergeCell ref="AI12:AJ12"/>
    <mergeCell ref="AK12:AL12"/>
    <mergeCell ref="AM12:AN12"/>
    <mergeCell ref="AO12:AP12"/>
    <mergeCell ref="S12:T12"/>
    <mergeCell ref="U12:V12"/>
    <mergeCell ref="W12:X12"/>
    <mergeCell ref="Y12:Z12"/>
    <mergeCell ref="AA12:AB12"/>
    <mergeCell ref="AC12:AD12"/>
    <mergeCell ref="AO13:AP13"/>
    <mergeCell ref="AQ13:AR13"/>
    <mergeCell ref="M14:O14"/>
    <mergeCell ref="P14:Q14"/>
    <mergeCell ref="R14:T14"/>
    <mergeCell ref="U14:W14"/>
    <mergeCell ref="X14:Y14"/>
    <mergeCell ref="AC13:AD13"/>
    <mergeCell ref="AE13:AF13"/>
    <mergeCell ref="AG13:AH13"/>
    <mergeCell ref="AI13:AJ13"/>
    <mergeCell ref="AK13:AL13"/>
    <mergeCell ref="AM13:AN13"/>
    <mergeCell ref="AP14:AR14"/>
    <mergeCell ref="A17:D18"/>
    <mergeCell ref="E17:H18"/>
    <mergeCell ref="AF19:AG19"/>
    <mergeCell ref="AF17:AG17"/>
    <mergeCell ref="AH17:AJ17"/>
    <mergeCell ref="AK17:AM17"/>
    <mergeCell ref="AN17:AO17"/>
    <mergeCell ref="AP17:AR17"/>
    <mergeCell ref="AH14:AJ14"/>
    <mergeCell ref="AK14:AM14"/>
    <mergeCell ref="AN14:AO14"/>
    <mergeCell ref="I17:L17"/>
    <mergeCell ref="M17:O17"/>
    <mergeCell ref="P17:Q17"/>
    <mergeCell ref="R17:T17"/>
    <mergeCell ref="U17:W17"/>
    <mergeCell ref="X17:Y17"/>
    <mergeCell ref="Z17:AB17"/>
    <mergeCell ref="AC17:AE17"/>
    <mergeCell ref="Z14:AB14"/>
    <mergeCell ref="AC14:AE14"/>
    <mergeCell ref="AF14:AG14"/>
    <mergeCell ref="AA15:AB15"/>
    <mergeCell ref="AC15:AD15"/>
    <mergeCell ref="AP18:AR18"/>
    <mergeCell ref="Z18:AB18"/>
    <mergeCell ref="AC18:AE18"/>
    <mergeCell ref="AF18:AG18"/>
    <mergeCell ref="AH18:AJ18"/>
    <mergeCell ref="AK18:AM18"/>
    <mergeCell ref="AN18:AO18"/>
    <mergeCell ref="I18:L18"/>
    <mergeCell ref="M18:O18"/>
    <mergeCell ref="P18:Q18"/>
    <mergeCell ref="R18:T18"/>
    <mergeCell ref="U18:W18"/>
    <mergeCell ref="X18:Y18"/>
    <mergeCell ref="AC30:AD30"/>
    <mergeCell ref="AE30:AG30"/>
    <mergeCell ref="A29:D29"/>
    <mergeCell ref="E29:AR29"/>
    <mergeCell ref="A24:B24"/>
    <mergeCell ref="C24:D24"/>
    <mergeCell ref="E24:L24"/>
    <mergeCell ref="M24:T24"/>
    <mergeCell ref="U24:AB24"/>
    <mergeCell ref="AC24:AJ24"/>
    <mergeCell ref="AK24:AR24"/>
    <mergeCell ref="A25:B25"/>
    <mergeCell ref="C25:D25"/>
    <mergeCell ref="E25:L25"/>
    <mergeCell ref="M25:T25"/>
    <mergeCell ref="U25:AB25"/>
    <mergeCell ref="AC25:AJ25"/>
    <mergeCell ref="AK25:AR25"/>
    <mergeCell ref="AH30:AJ30"/>
    <mergeCell ref="AK30:AL30"/>
    <mergeCell ref="AM30:AO30"/>
    <mergeCell ref="AP30:AR30"/>
    <mergeCell ref="A30:D30"/>
    <mergeCell ref="M30:N30"/>
    <mergeCell ref="A31:D31"/>
    <mergeCell ref="M31:N31"/>
    <mergeCell ref="O31:Q31"/>
    <mergeCell ref="R31:T31"/>
    <mergeCell ref="U31:V31"/>
    <mergeCell ref="W31:Y31"/>
    <mergeCell ref="AP31:AR31"/>
    <mergeCell ref="Z31:AB31"/>
    <mergeCell ref="AC31:AD31"/>
    <mergeCell ref="AE31:AG31"/>
    <mergeCell ref="AH31:AJ31"/>
    <mergeCell ref="AK31:AL31"/>
    <mergeCell ref="AM31:AO31"/>
    <mergeCell ref="O30:Q30"/>
    <mergeCell ref="R30:T30"/>
    <mergeCell ref="U30:V30"/>
    <mergeCell ref="W30:Y30"/>
    <mergeCell ref="Z30:AB30"/>
    <mergeCell ref="AP32:AR32"/>
    <mergeCell ref="A33:D33"/>
    <mergeCell ref="M33:N33"/>
    <mergeCell ref="O33:Q33"/>
    <mergeCell ref="R33:T33"/>
    <mergeCell ref="U33:V33"/>
    <mergeCell ref="W33:Y33"/>
    <mergeCell ref="AP33:AR33"/>
    <mergeCell ref="Z33:AB33"/>
    <mergeCell ref="AC33:AD33"/>
    <mergeCell ref="AE33:AG33"/>
    <mergeCell ref="AH33:AJ33"/>
    <mergeCell ref="AK33:AL33"/>
    <mergeCell ref="AM33:AO33"/>
    <mergeCell ref="A32:D32"/>
    <mergeCell ref="M32:N32"/>
    <mergeCell ref="O32:Q32"/>
    <mergeCell ref="R32:T32"/>
    <mergeCell ref="U32:V32"/>
    <mergeCell ref="AH32:AJ32"/>
    <mergeCell ref="AK32:AL32"/>
    <mergeCell ref="AM32:AO32"/>
    <mergeCell ref="W36:Y36"/>
    <mergeCell ref="Z36:AB36"/>
    <mergeCell ref="AC36:AD36"/>
    <mergeCell ref="AE36:AG36"/>
    <mergeCell ref="AH34:AJ34"/>
    <mergeCell ref="AK34:AL34"/>
    <mergeCell ref="AM34:AO34"/>
    <mergeCell ref="W32:Y32"/>
    <mergeCell ref="Z32:AB32"/>
    <mergeCell ref="AC32:AD32"/>
    <mergeCell ref="AE32:AG32"/>
    <mergeCell ref="W34:Y34"/>
    <mergeCell ref="Z34:AB34"/>
    <mergeCell ref="AC34:AD34"/>
    <mergeCell ref="AE34:AG34"/>
    <mergeCell ref="U36:V36"/>
    <mergeCell ref="AP34:AR34"/>
    <mergeCell ref="A35:D35"/>
    <mergeCell ref="M35:N35"/>
    <mergeCell ref="O35:Q35"/>
    <mergeCell ref="R35:T35"/>
    <mergeCell ref="U35:V35"/>
    <mergeCell ref="W35:Y35"/>
    <mergeCell ref="AP35:AR35"/>
    <mergeCell ref="Z35:AB35"/>
    <mergeCell ref="AC35:AD35"/>
    <mergeCell ref="AE35:AG35"/>
    <mergeCell ref="AH35:AJ35"/>
    <mergeCell ref="AK35:AL35"/>
    <mergeCell ref="AM35:AO35"/>
    <mergeCell ref="A34:D34"/>
    <mergeCell ref="M34:N34"/>
    <mergeCell ref="O34:Q34"/>
    <mergeCell ref="R34:T34"/>
    <mergeCell ref="U34:V34"/>
    <mergeCell ref="Z38:AB38"/>
    <mergeCell ref="AC38:AD38"/>
    <mergeCell ref="AE38:AG38"/>
    <mergeCell ref="AH36:AJ36"/>
    <mergeCell ref="AK36:AL36"/>
    <mergeCell ref="AM36:AO36"/>
    <mergeCell ref="AP36:AR36"/>
    <mergeCell ref="A37:D37"/>
    <mergeCell ref="M37:N37"/>
    <mergeCell ref="O37:Q37"/>
    <mergeCell ref="R37:T37"/>
    <mergeCell ref="U37:V37"/>
    <mergeCell ref="W37:Y37"/>
    <mergeCell ref="AP37:AR37"/>
    <mergeCell ref="Z37:AB37"/>
    <mergeCell ref="AC37:AD37"/>
    <mergeCell ref="AE37:AG37"/>
    <mergeCell ref="AH37:AJ37"/>
    <mergeCell ref="AK37:AL37"/>
    <mergeCell ref="AM37:AO37"/>
    <mergeCell ref="A36:D36"/>
    <mergeCell ref="M36:N36"/>
    <mergeCell ref="O36:Q36"/>
    <mergeCell ref="R36:T36"/>
    <mergeCell ref="AC43:AD43"/>
    <mergeCell ref="AH38:AJ38"/>
    <mergeCell ref="AK38:AL38"/>
    <mergeCell ref="AM38:AO38"/>
    <mergeCell ref="AP38:AR38"/>
    <mergeCell ref="A39:D39"/>
    <mergeCell ref="M39:N39"/>
    <mergeCell ref="O39:Q39"/>
    <mergeCell ref="R39:T39"/>
    <mergeCell ref="U39:V39"/>
    <mergeCell ref="W39:Y39"/>
    <mergeCell ref="AP39:AR39"/>
    <mergeCell ref="Z39:AB39"/>
    <mergeCell ref="AC39:AD39"/>
    <mergeCell ref="AE39:AG39"/>
    <mergeCell ref="AH39:AJ39"/>
    <mergeCell ref="AK39:AL39"/>
    <mergeCell ref="AM39:AO39"/>
    <mergeCell ref="A38:D38"/>
    <mergeCell ref="M38:N38"/>
    <mergeCell ref="O38:Q38"/>
    <mergeCell ref="R38:T38"/>
    <mergeCell ref="U38:V38"/>
    <mergeCell ref="W38:Y38"/>
    <mergeCell ref="AH42:AJ42"/>
    <mergeCell ref="AK42:AL42"/>
    <mergeCell ref="AM42:AO42"/>
    <mergeCell ref="AM40:AO40"/>
    <mergeCell ref="AP40:AR40"/>
    <mergeCell ref="A41:D41"/>
    <mergeCell ref="M41:N41"/>
    <mergeCell ref="O41:Q41"/>
    <mergeCell ref="R41:T41"/>
    <mergeCell ref="U41:V41"/>
    <mergeCell ref="W41:Y41"/>
    <mergeCell ref="A40:D40"/>
    <mergeCell ref="M40:N40"/>
    <mergeCell ref="O40:Q40"/>
    <mergeCell ref="R40:T40"/>
    <mergeCell ref="U40:V40"/>
    <mergeCell ref="W40:Y40"/>
    <mergeCell ref="Z40:AB40"/>
    <mergeCell ref="AC40:AD40"/>
    <mergeCell ref="AE40:AG40"/>
    <mergeCell ref="AH40:AJ40"/>
    <mergeCell ref="AK40:AL40"/>
    <mergeCell ref="AE43:AG43"/>
    <mergeCell ref="AH43:AJ43"/>
    <mergeCell ref="AK43:AL43"/>
    <mergeCell ref="AM43:AO43"/>
    <mergeCell ref="AP42:AR42"/>
    <mergeCell ref="A43:D43"/>
    <mergeCell ref="AP41:AR41"/>
    <mergeCell ref="M42:N42"/>
    <mergeCell ref="O42:Q42"/>
    <mergeCell ref="R42:T42"/>
    <mergeCell ref="U42:V42"/>
    <mergeCell ref="W42:Y42"/>
    <mergeCell ref="Z42:AB42"/>
    <mergeCell ref="AC42:AD42"/>
    <mergeCell ref="AE42:AG42"/>
    <mergeCell ref="Z41:AB41"/>
    <mergeCell ref="AC41:AD41"/>
    <mergeCell ref="AE41:AG41"/>
    <mergeCell ref="AH41:AJ41"/>
    <mergeCell ref="AK41:AL41"/>
    <mergeCell ref="AM41:AO41"/>
    <mergeCell ref="A42:D42"/>
    <mergeCell ref="M43:N43"/>
    <mergeCell ref="AP43:AR43"/>
    <mergeCell ref="A46:D46"/>
    <mergeCell ref="M46:N46"/>
    <mergeCell ref="O46:Q46"/>
    <mergeCell ref="R46:T46"/>
    <mergeCell ref="U46:V46"/>
    <mergeCell ref="AP44:AR44"/>
    <mergeCell ref="A45:D45"/>
    <mergeCell ref="M44:N44"/>
    <mergeCell ref="O44:Q44"/>
    <mergeCell ref="R44:T44"/>
    <mergeCell ref="U44:V44"/>
    <mergeCell ref="W44:Y44"/>
    <mergeCell ref="Z44:AB44"/>
    <mergeCell ref="AC44:AD44"/>
    <mergeCell ref="AE44:AG44"/>
    <mergeCell ref="A44:L44"/>
    <mergeCell ref="E45:AR45"/>
    <mergeCell ref="AH44:AJ44"/>
    <mergeCell ref="AK44:AL44"/>
    <mergeCell ref="W46:Y46"/>
    <mergeCell ref="Z46:AB46"/>
    <mergeCell ref="AC46:AD46"/>
    <mergeCell ref="AE46:AG46"/>
    <mergeCell ref="AM44:AO44"/>
    <mergeCell ref="A47:D47"/>
    <mergeCell ref="M47:N47"/>
    <mergeCell ref="O47:Q47"/>
    <mergeCell ref="R47:T47"/>
    <mergeCell ref="U47:V47"/>
    <mergeCell ref="W47:Y47"/>
    <mergeCell ref="AP47:AR47"/>
    <mergeCell ref="Z47:AB47"/>
    <mergeCell ref="AC47:AD47"/>
    <mergeCell ref="AE47:AG47"/>
    <mergeCell ref="AH47:AJ47"/>
    <mergeCell ref="AK47:AL47"/>
    <mergeCell ref="AM47:AO47"/>
    <mergeCell ref="U48:V48"/>
    <mergeCell ref="W48:Y48"/>
    <mergeCell ref="Z48:AB48"/>
    <mergeCell ref="AC48:AD48"/>
    <mergeCell ref="AE48:AG48"/>
    <mergeCell ref="AH46:AJ46"/>
    <mergeCell ref="AK46:AL46"/>
    <mergeCell ref="AM46:AO46"/>
    <mergeCell ref="AP46:AR46"/>
    <mergeCell ref="Z50:AB50"/>
    <mergeCell ref="AC50:AD50"/>
    <mergeCell ref="AE50:AG50"/>
    <mergeCell ref="AH48:AJ48"/>
    <mergeCell ref="AK48:AL48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48:D48"/>
    <mergeCell ref="M48:N48"/>
    <mergeCell ref="O48:Q48"/>
    <mergeCell ref="R48:T48"/>
    <mergeCell ref="AE52:AG52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P51:AR51"/>
    <mergeCell ref="Z51:AB51"/>
    <mergeCell ref="AC51:AD51"/>
    <mergeCell ref="AE51:AG51"/>
    <mergeCell ref="AH51:AJ51"/>
    <mergeCell ref="AK51:AL51"/>
    <mergeCell ref="AM51:AO51"/>
    <mergeCell ref="A50:D50"/>
    <mergeCell ref="M50:N50"/>
    <mergeCell ref="O50:Q50"/>
    <mergeCell ref="R50:T50"/>
    <mergeCell ref="U50:V50"/>
    <mergeCell ref="W50:Y50"/>
    <mergeCell ref="AK52:AL52"/>
    <mergeCell ref="AM52:AO52"/>
    <mergeCell ref="AP52:AR52"/>
    <mergeCell ref="A53:D53"/>
    <mergeCell ref="M53:N53"/>
    <mergeCell ref="O53:Q53"/>
    <mergeCell ref="R53:T53"/>
    <mergeCell ref="U53:V53"/>
    <mergeCell ref="W53:Y53"/>
    <mergeCell ref="AP53:AR53"/>
    <mergeCell ref="Z53:AB53"/>
    <mergeCell ref="AC53:AD53"/>
    <mergeCell ref="AE53:AG53"/>
    <mergeCell ref="AH53:AJ53"/>
    <mergeCell ref="AK53:AL53"/>
    <mergeCell ref="AM53:AO53"/>
    <mergeCell ref="A52:D52"/>
    <mergeCell ref="M52:N52"/>
    <mergeCell ref="O52:Q52"/>
    <mergeCell ref="R52:T52"/>
    <mergeCell ref="U52:V52"/>
    <mergeCell ref="W52:Y52"/>
    <mergeCell ref="Z52:AB52"/>
    <mergeCell ref="AC52:AD52"/>
    <mergeCell ref="AM58:AO58"/>
    <mergeCell ref="M57:N57"/>
    <mergeCell ref="O57:Q57"/>
    <mergeCell ref="R57:T57"/>
    <mergeCell ref="U57:V57"/>
    <mergeCell ref="W57:Y57"/>
    <mergeCell ref="Z57:AB57"/>
    <mergeCell ref="AC57:AD57"/>
    <mergeCell ref="AM57:AO57"/>
    <mergeCell ref="M58:N58"/>
    <mergeCell ref="O58:Q58"/>
    <mergeCell ref="R58:T58"/>
    <mergeCell ref="U58:V58"/>
    <mergeCell ref="W58:Y58"/>
    <mergeCell ref="Z58:AB58"/>
    <mergeCell ref="AC58:AD58"/>
    <mergeCell ref="AE58:AG58"/>
    <mergeCell ref="AH58:AJ58"/>
    <mergeCell ref="AE57:AG57"/>
    <mergeCell ref="AH57:AJ57"/>
    <mergeCell ref="AK57:AL57"/>
    <mergeCell ref="E12:F12"/>
    <mergeCell ref="G12:H12"/>
    <mergeCell ref="I12:J12"/>
    <mergeCell ref="K12:L12"/>
    <mergeCell ref="A13:D14"/>
    <mergeCell ref="E13:F13"/>
    <mergeCell ref="G13:H13"/>
    <mergeCell ref="I13:J13"/>
    <mergeCell ref="K13:L13"/>
    <mergeCell ref="E14:L14"/>
    <mergeCell ref="A15:D16"/>
    <mergeCell ref="E15:L15"/>
    <mergeCell ref="M15:N15"/>
    <mergeCell ref="O15:P15"/>
    <mergeCell ref="Q15:R15"/>
    <mergeCell ref="S15:T15"/>
    <mergeCell ref="U15:V15"/>
    <mergeCell ref="W15:X15"/>
    <mergeCell ref="Y15:Z15"/>
    <mergeCell ref="AI15:AJ15"/>
    <mergeCell ref="AK15:AL15"/>
    <mergeCell ref="AM15:AN15"/>
    <mergeCell ref="AO15:AP15"/>
    <mergeCell ref="AQ15:AR15"/>
    <mergeCell ref="E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AE15:AF15"/>
    <mergeCell ref="AG15:AH15"/>
    <mergeCell ref="AH19:AJ19"/>
    <mergeCell ref="AK19:AM19"/>
    <mergeCell ref="AN19:AO19"/>
    <mergeCell ref="AP19:AR19"/>
    <mergeCell ref="I20:L20"/>
    <mergeCell ref="M20:O20"/>
    <mergeCell ref="P20:Q20"/>
    <mergeCell ref="R20:T20"/>
    <mergeCell ref="U20:W20"/>
    <mergeCell ref="X20:Y20"/>
    <mergeCell ref="Z20:AB20"/>
    <mergeCell ref="AC20:AE20"/>
    <mergeCell ref="AF20:AG20"/>
    <mergeCell ref="AH20:AJ20"/>
    <mergeCell ref="AK20:AM20"/>
    <mergeCell ref="AN20:AO20"/>
    <mergeCell ref="AP20:AR20"/>
    <mergeCell ref="I19:L19"/>
    <mergeCell ref="M19:O19"/>
    <mergeCell ref="P19:Q19"/>
    <mergeCell ref="R19:T19"/>
    <mergeCell ref="U19:W19"/>
    <mergeCell ref="X19:Y19"/>
    <mergeCell ref="Z19:AB19"/>
    <mergeCell ref="AH21:AJ21"/>
    <mergeCell ref="AK21:AM21"/>
    <mergeCell ref="AN21:AO21"/>
    <mergeCell ref="AP21:AR21"/>
    <mergeCell ref="A22:AR22"/>
    <mergeCell ref="A23:B23"/>
    <mergeCell ref="C23:D23"/>
    <mergeCell ref="E23:L23"/>
    <mergeCell ref="M23:T23"/>
    <mergeCell ref="U23:AB23"/>
    <mergeCell ref="AC23:AJ23"/>
    <mergeCell ref="AK23:AR23"/>
    <mergeCell ref="I21:L21"/>
    <mergeCell ref="M21:O21"/>
    <mergeCell ref="P21:Q21"/>
    <mergeCell ref="R21:T21"/>
    <mergeCell ref="U21:W21"/>
    <mergeCell ref="X21:Y21"/>
    <mergeCell ref="Z21:AB21"/>
    <mergeCell ref="AC21:AE21"/>
    <mergeCell ref="AF21:AG21"/>
    <mergeCell ref="A19:D21"/>
    <mergeCell ref="E19:H21"/>
    <mergeCell ref="AC19:AE19"/>
    <mergeCell ref="A26:AR26"/>
    <mergeCell ref="A27:D28"/>
    <mergeCell ref="E27:F27"/>
    <mergeCell ref="G27:H27"/>
    <mergeCell ref="I27:J27"/>
    <mergeCell ref="K27:L27"/>
    <mergeCell ref="M27:N28"/>
    <mergeCell ref="O27:Q28"/>
    <mergeCell ref="R27:T28"/>
    <mergeCell ref="U27:V28"/>
    <mergeCell ref="W27:Y28"/>
    <mergeCell ref="Z27:AB28"/>
    <mergeCell ref="AC27:AD28"/>
    <mergeCell ref="AE27:AG28"/>
    <mergeCell ref="AH27:AJ28"/>
    <mergeCell ref="AK27:AL28"/>
    <mergeCell ref="AM27:AO28"/>
    <mergeCell ref="AP27:AR28"/>
    <mergeCell ref="A54:D54"/>
    <mergeCell ref="A55:D55"/>
    <mergeCell ref="A56:D56"/>
    <mergeCell ref="M56:N56"/>
    <mergeCell ref="O56:Q56"/>
    <mergeCell ref="R56:T56"/>
    <mergeCell ref="U56:V56"/>
    <mergeCell ref="W56:Y56"/>
    <mergeCell ref="Z56:AB56"/>
    <mergeCell ref="M55:N55"/>
    <mergeCell ref="O55:Q55"/>
    <mergeCell ref="R55:T55"/>
    <mergeCell ref="U55:V55"/>
    <mergeCell ref="W55:Y55"/>
    <mergeCell ref="M54:N54"/>
    <mergeCell ref="O54:Q54"/>
    <mergeCell ref="R54:T54"/>
    <mergeCell ref="U54:V54"/>
    <mergeCell ref="W54:Y54"/>
    <mergeCell ref="Z54:AB54"/>
    <mergeCell ref="Z55:AB55"/>
    <mergeCell ref="AC56:AD56"/>
    <mergeCell ref="AE56:AG56"/>
    <mergeCell ref="AH56:AJ56"/>
    <mergeCell ref="AK56:AL56"/>
    <mergeCell ref="AM56:AO56"/>
    <mergeCell ref="AP56:AR56"/>
    <mergeCell ref="O43:Q43"/>
    <mergeCell ref="R43:T43"/>
    <mergeCell ref="U43:V43"/>
    <mergeCell ref="W43:Y43"/>
    <mergeCell ref="Z43:AB43"/>
    <mergeCell ref="AH54:AJ54"/>
    <mergeCell ref="AK54:AL54"/>
    <mergeCell ref="AM54:AO54"/>
    <mergeCell ref="AP54:AR54"/>
    <mergeCell ref="AP55:AR55"/>
    <mergeCell ref="AC54:AD54"/>
    <mergeCell ref="AE54:AG54"/>
    <mergeCell ref="AC55:AD55"/>
    <mergeCell ref="AE55:AG55"/>
    <mergeCell ref="AH55:AJ55"/>
    <mergeCell ref="AK55:AL55"/>
    <mergeCell ref="AM55:AO55"/>
    <mergeCell ref="AH52:AJ52"/>
    <mergeCell ref="AP57:AR57"/>
    <mergeCell ref="AH59:AJ59"/>
    <mergeCell ref="AK59:AL59"/>
    <mergeCell ref="AM59:AO59"/>
    <mergeCell ref="AP59:AR59"/>
    <mergeCell ref="A60:AR60"/>
    <mergeCell ref="A61:L61"/>
    <mergeCell ref="M61:T61"/>
    <mergeCell ref="U61:AB61"/>
    <mergeCell ref="AC61:AJ61"/>
    <mergeCell ref="AK61:AR61"/>
    <mergeCell ref="A59:L59"/>
    <mergeCell ref="M59:N59"/>
    <mergeCell ref="O59:Q59"/>
    <mergeCell ref="R59:T59"/>
    <mergeCell ref="U59:V59"/>
    <mergeCell ref="W59:Y59"/>
    <mergeCell ref="Z59:AB59"/>
    <mergeCell ref="AC59:AD59"/>
    <mergeCell ref="AE59:AG59"/>
    <mergeCell ref="A58:L58"/>
    <mergeCell ref="A57:D57"/>
    <mergeCell ref="AP58:AR58"/>
    <mergeCell ref="AK58:AL58"/>
    <mergeCell ref="AI6:AJ6"/>
    <mergeCell ref="AI7:AJ7"/>
    <mergeCell ref="AQ6:AR6"/>
    <mergeCell ref="AQ7:AR7"/>
    <mergeCell ref="W6:X6"/>
    <mergeCell ref="W7:X7"/>
    <mergeCell ref="AE6:AF6"/>
    <mergeCell ref="AE7:AF7"/>
    <mergeCell ref="AM6:AN6"/>
    <mergeCell ref="AM7:AN7"/>
    <mergeCell ref="AK6:AL6"/>
    <mergeCell ref="AK7:AL7"/>
  </mergeCells>
  <pageMargins left="0.23622047244094491" right="0.23622047244094491" top="0.19685039370078741" bottom="0.19685039370078741" header="0.31496062992125984" footer="0.31496062992125984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6"/>
  <sheetViews>
    <sheetView tabSelected="1" topLeftCell="A16" zoomScaleNormal="100" workbookViewId="0">
      <selection activeCell="AY56" sqref="AY56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4.85546875" style="2" customWidth="1"/>
    <col min="15" max="15" width="3.42578125" style="2" customWidth="1"/>
    <col min="16" max="21" width="3.28515625" style="2" customWidth="1"/>
    <col min="22" max="22" width="4.85546875" style="2" customWidth="1"/>
    <col min="23" max="23" width="3.42578125" style="2" customWidth="1"/>
    <col min="24" max="29" width="3.28515625" style="2" customWidth="1"/>
    <col min="30" max="30" width="4.42578125" style="2" customWidth="1"/>
    <col min="31" max="37" width="3.28515625" style="2" customWidth="1"/>
    <col min="38" max="38" width="4.7109375" style="2" customWidth="1"/>
    <col min="39" max="44" width="3.28515625" style="2" customWidth="1"/>
    <col min="45" max="16384" width="9.140625" style="2"/>
  </cols>
  <sheetData>
    <row r="1" spans="1:44" ht="22.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</row>
    <row r="2" spans="1:44" ht="21.75" customHeight="1" thickBot="1" x14ac:dyDescent="0.25">
      <c r="A2" s="81" t="s">
        <v>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2"/>
    </row>
    <row r="3" spans="1:44" ht="20.25" customHeight="1" thickBo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  <c r="M3" s="487">
        <v>0.875</v>
      </c>
      <c r="N3" s="488"/>
      <c r="O3" s="488"/>
      <c r="P3" s="488"/>
      <c r="Q3" s="488"/>
      <c r="R3" s="488"/>
      <c r="S3" s="488"/>
      <c r="T3" s="489"/>
      <c r="U3" s="487">
        <v>0.91666666666666663</v>
      </c>
      <c r="V3" s="488"/>
      <c r="W3" s="488"/>
      <c r="X3" s="488"/>
      <c r="Y3" s="488"/>
      <c r="Z3" s="488"/>
      <c r="AA3" s="488"/>
      <c r="AB3" s="489"/>
      <c r="AC3" s="487">
        <v>0.95833333333333337</v>
      </c>
      <c r="AD3" s="488"/>
      <c r="AE3" s="488"/>
      <c r="AF3" s="488"/>
      <c r="AG3" s="488"/>
      <c r="AH3" s="488"/>
      <c r="AI3" s="488"/>
      <c r="AJ3" s="489"/>
      <c r="AK3" s="487">
        <v>1</v>
      </c>
      <c r="AL3" s="488"/>
      <c r="AM3" s="488"/>
      <c r="AN3" s="488"/>
      <c r="AO3" s="488"/>
      <c r="AP3" s="488"/>
      <c r="AQ3" s="488"/>
      <c r="AR3" s="489"/>
    </row>
    <row r="4" spans="1:44" ht="19.5" customHeight="1" thickBot="1" x14ac:dyDescent="0.2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</row>
    <row r="5" spans="1:44" ht="15.75" customHeight="1" thickBot="1" x14ac:dyDescent="0.3">
      <c r="A5" s="459" t="s">
        <v>74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1"/>
      <c r="M5" s="305" t="s">
        <v>10</v>
      </c>
      <c r="N5" s="310"/>
      <c r="O5" s="304" t="s">
        <v>11</v>
      </c>
      <c r="P5" s="310"/>
      <c r="Q5" s="304" t="s">
        <v>12</v>
      </c>
      <c r="R5" s="310"/>
      <c r="S5" s="304" t="s">
        <v>13</v>
      </c>
      <c r="T5" s="306"/>
      <c r="U5" s="309" t="s">
        <v>10</v>
      </c>
      <c r="V5" s="310"/>
      <c r="W5" s="304" t="s">
        <v>11</v>
      </c>
      <c r="X5" s="310"/>
      <c r="Y5" s="304" t="s">
        <v>12</v>
      </c>
      <c r="Z5" s="310"/>
      <c r="AA5" s="304" t="s">
        <v>13</v>
      </c>
      <c r="AB5" s="306"/>
      <c r="AC5" s="309" t="s">
        <v>10</v>
      </c>
      <c r="AD5" s="310"/>
      <c r="AE5" s="304" t="s">
        <v>11</v>
      </c>
      <c r="AF5" s="310"/>
      <c r="AG5" s="304" t="s">
        <v>12</v>
      </c>
      <c r="AH5" s="310"/>
      <c r="AI5" s="304" t="s">
        <v>13</v>
      </c>
      <c r="AJ5" s="306"/>
      <c r="AK5" s="309" t="s">
        <v>10</v>
      </c>
      <c r="AL5" s="310"/>
      <c r="AM5" s="304" t="s">
        <v>11</v>
      </c>
      <c r="AN5" s="310"/>
      <c r="AO5" s="304" t="s">
        <v>12</v>
      </c>
      <c r="AP5" s="310"/>
      <c r="AQ5" s="304" t="s">
        <v>13</v>
      </c>
      <c r="AR5" s="306"/>
    </row>
    <row r="6" spans="1:44" ht="15.75" thickBot="1" x14ac:dyDescent="0.25">
      <c r="A6" s="19"/>
      <c r="B6" s="20"/>
      <c r="C6" s="16"/>
      <c r="D6" s="21"/>
      <c r="E6" s="16"/>
      <c r="F6" s="21"/>
      <c r="G6" s="20"/>
      <c r="H6" s="462" t="s">
        <v>66</v>
      </c>
      <c r="I6" s="463"/>
      <c r="J6" s="463"/>
      <c r="K6" s="463"/>
      <c r="L6" s="464"/>
      <c r="M6" s="64">
        <f>M10+M30</f>
        <v>1148.0430107526881</v>
      </c>
      <c r="N6" s="65"/>
      <c r="O6" s="281">
        <f>M6*9.3/1000</f>
        <v>10.676800000000002</v>
      </c>
      <c r="P6" s="65"/>
      <c r="Q6" s="55"/>
      <c r="R6" s="56"/>
      <c r="S6" s="281">
        <v>0.85</v>
      </c>
      <c r="T6" s="282"/>
      <c r="U6" s="64">
        <f>U10+U30</f>
        <v>1178.8172043010752</v>
      </c>
      <c r="V6" s="65"/>
      <c r="W6" s="281">
        <f>U6*9.3/1000</f>
        <v>10.962999999999999</v>
      </c>
      <c r="X6" s="65"/>
      <c r="Y6" s="55"/>
      <c r="Z6" s="56"/>
      <c r="AA6" s="281">
        <v>0.85</v>
      </c>
      <c r="AB6" s="282"/>
      <c r="AC6" s="64">
        <f>AC10+AC30</f>
        <v>1239.5483870967741</v>
      </c>
      <c r="AD6" s="65"/>
      <c r="AE6" s="281">
        <f>AC6*9.3/1000</f>
        <v>11.527800000000001</v>
      </c>
      <c r="AF6" s="65"/>
      <c r="AG6" s="55"/>
      <c r="AH6" s="56"/>
      <c r="AI6" s="281">
        <v>0.85</v>
      </c>
      <c r="AJ6" s="282"/>
      <c r="AK6" s="64">
        <f>AK10+AK30</f>
        <v>1156.9247311827958</v>
      </c>
      <c r="AL6" s="65"/>
      <c r="AM6" s="281">
        <f>AK6*9.3/1000</f>
        <v>10.759400000000001</v>
      </c>
      <c r="AN6" s="65"/>
      <c r="AO6" s="58"/>
      <c r="AP6" s="59"/>
      <c r="AQ6" s="281">
        <v>0.85</v>
      </c>
      <c r="AR6" s="282"/>
    </row>
    <row r="7" spans="1:44" ht="15.75" thickBot="1" x14ac:dyDescent="0.3">
      <c r="A7" s="22"/>
      <c r="B7" s="29"/>
      <c r="C7" s="28"/>
      <c r="D7" s="22"/>
      <c r="E7" s="28"/>
      <c r="F7" s="22"/>
      <c r="G7" s="29"/>
      <c r="H7" s="323" t="s">
        <v>67</v>
      </c>
      <c r="I7" s="324"/>
      <c r="J7" s="324"/>
      <c r="K7" s="324"/>
      <c r="L7" s="325"/>
      <c r="M7" s="68">
        <f>M13+M46</f>
        <v>1133.494623655914</v>
      </c>
      <c r="N7" s="69"/>
      <c r="O7" s="281">
        <f>M7*9.3/1000</f>
        <v>10.541499999999999</v>
      </c>
      <c r="P7" s="65"/>
      <c r="Q7" s="55"/>
      <c r="R7" s="56"/>
      <c r="S7" s="281">
        <v>0.85</v>
      </c>
      <c r="T7" s="282"/>
      <c r="U7" s="68">
        <f>U13+U46</f>
        <v>1192.741935483871</v>
      </c>
      <c r="V7" s="69"/>
      <c r="W7" s="281">
        <f>U7*9.3/1000</f>
        <v>11.092500000000001</v>
      </c>
      <c r="X7" s="65"/>
      <c r="Y7" s="55"/>
      <c r="Z7" s="56"/>
      <c r="AA7" s="281">
        <v>0.85</v>
      </c>
      <c r="AB7" s="282"/>
      <c r="AC7" s="68">
        <f>AC13+AC46</f>
        <v>1164.3763440860214</v>
      </c>
      <c r="AD7" s="69"/>
      <c r="AE7" s="281">
        <f>AC7*9.3/1000</f>
        <v>10.8287</v>
      </c>
      <c r="AF7" s="65"/>
      <c r="AG7" s="55"/>
      <c r="AH7" s="56"/>
      <c r="AI7" s="281">
        <v>0.85</v>
      </c>
      <c r="AJ7" s="282"/>
      <c r="AK7" s="68">
        <f>AK13+AK46</f>
        <v>1180.6021505376343</v>
      </c>
      <c r="AL7" s="69"/>
      <c r="AM7" s="281">
        <f>AK7*9.3/1000</f>
        <v>10.9796</v>
      </c>
      <c r="AN7" s="65"/>
      <c r="AO7" s="60"/>
      <c r="AP7" s="59"/>
      <c r="AQ7" s="281">
        <v>0.85</v>
      </c>
      <c r="AR7" s="282"/>
    </row>
    <row r="8" spans="1:44" ht="13.5" thickBot="1" x14ac:dyDescent="0.25">
      <c r="A8" s="17" t="s">
        <v>2</v>
      </c>
      <c r="B8" s="18" t="s">
        <v>3</v>
      </c>
      <c r="C8" s="18" t="s">
        <v>4</v>
      </c>
      <c r="D8" s="26" t="s">
        <v>5</v>
      </c>
      <c r="E8" s="309" t="s">
        <v>6</v>
      </c>
      <c r="F8" s="310"/>
      <c r="G8" s="304" t="s">
        <v>7</v>
      </c>
      <c r="H8" s="310"/>
      <c r="I8" s="304" t="s">
        <v>8</v>
      </c>
      <c r="J8" s="310"/>
      <c r="K8" s="304" t="s">
        <v>9</v>
      </c>
      <c r="L8" s="306"/>
      <c r="M8" s="61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483"/>
      <c r="AD8" s="483"/>
      <c r="AE8" s="483"/>
      <c r="AF8" s="483"/>
      <c r="AG8" s="483"/>
      <c r="AH8" s="483"/>
      <c r="AI8" s="483"/>
      <c r="AJ8" s="483"/>
      <c r="AK8" s="483"/>
      <c r="AL8" s="483"/>
      <c r="AM8" s="483"/>
      <c r="AN8" s="483"/>
      <c r="AO8" s="483"/>
      <c r="AP8" s="483"/>
      <c r="AQ8" s="483"/>
      <c r="AR8" s="484"/>
    </row>
    <row r="9" spans="1:44" ht="13.5" thickBot="1" x14ac:dyDescent="0.25">
      <c r="A9" s="30" t="s">
        <v>14</v>
      </c>
      <c r="B9" s="31">
        <v>25</v>
      </c>
      <c r="C9" s="33">
        <v>3.0999999493360519E-2</v>
      </c>
      <c r="D9" s="3">
        <v>0.15000000596046448</v>
      </c>
      <c r="E9" s="381">
        <v>110</v>
      </c>
      <c r="F9" s="382"/>
      <c r="G9" s="383" t="s">
        <v>15</v>
      </c>
      <c r="H9" s="383"/>
      <c r="I9" s="384">
        <v>0.12200000137090683</v>
      </c>
      <c r="J9" s="384"/>
      <c r="K9" s="384">
        <v>10.800000190734863</v>
      </c>
      <c r="L9" s="385"/>
      <c r="M9" s="456"/>
      <c r="N9" s="434"/>
      <c r="O9" s="445"/>
      <c r="P9" s="445"/>
      <c r="Q9" s="445"/>
      <c r="R9" s="445"/>
      <c r="S9" s="445"/>
      <c r="T9" s="447"/>
      <c r="U9" s="433"/>
      <c r="V9" s="434"/>
      <c r="W9" s="445"/>
      <c r="X9" s="445"/>
      <c r="Y9" s="445"/>
      <c r="Z9" s="445"/>
      <c r="AA9" s="445"/>
      <c r="AB9" s="447"/>
      <c r="AC9" s="433"/>
      <c r="AD9" s="434"/>
      <c r="AE9" s="445"/>
      <c r="AF9" s="445"/>
      <c r="AG9" s="445"/>
      <c r="AH9" s="445"/>
      <c r="AI9" s="445"/>
      <c r="AJ9" s="447"/>
      <c r="AK9" s="433"/>
      <c r="AL9" s="434"/>
      <c r="AM9" s="445"/>
      <c r="AN9" s="445"/>
      <c r="AO9" s="445"/>
      <c r="AP9" s="445"/>
      <c r="AQ9" s="445"/>
      <c r="AR9" s="446"/>
    </row>
    <row r="10" spans="1:44" ht="15.75" thickBot="1" x14ac:dyDescent="0.25">
      <c r="A10" s="386"/>
      <c r="B10" s="387"/>
      <c r="C10" s="387"/>
      <c r="D10" s="388"/>
      <c r="E10" s="391">
        <v>6</v>
      </c>
      <c r="F10" s="392"/>
      <c r="G10" s="393" t="s">
        <v>16</v>
      </c>
      <c r="H10" s="393"/>
      <c r="I10" s="394">
        <f>I9</f>
        <v>0.12200000137090683</v>
      </c>
      <c r="J10" s="394"/>
      <c r="K10" s="394">
        <f>K9</f>
        <v>10.800000190734863</v>
      </c>
      <c r="L10" s="395"/>
      <c r="M10" s="132">
        <f>ABS(O10/9.3*1000)</f>
        <v>672.04301075268813</v>
      </c>
      <c r="N10" s="116"/>
      <c r="O10" s="116">
        <v>-6.25</v>
      </c>
      <c r="P10" s="116"/>
      <c r="Q10" s="116"/>
      <c r="R10" s="116"/>
      <c r="S10" s="281">
        <v>0.85</v>
      </c>
      <c r="T10" s="282"/>
      <c r="U10" s="115">
        <f>ABS(W10/9.3*1000)</f>
        <v>668.81720430107521</v>
      </c>
      <c r="V10" s="116"/>
      <c r="W10" s="116">
        <v>-6.22</v>
      </c>
      <c r="X10" s="116"/>
      <c r="Y10" s="116"/>
      <c r="Z10" s="116"/>
      <c r="AA10" s="281">
        <v>0.85</v>
      </c>
      <c r="AB10" s="282"/>
      <c r="AC10" s="115">
        <f>ABS(AE10/9.3*1000)</f>
        <v>693.54838709677415</v>
      </c>
      <c r="AD10" s="116"/>
      <c r="AE10" s="116">
        <v>-6.45</v>
      </c>
      <c r="AF10" s="116"/>
      <c r="AG10" s="116"/>
      <c r="AH10" s="116"/>
      <c r="AI10" s="281">
        <v>0.85</v>
      </c>
      <c r="AJ10" s="282"/>
      <c r="AK10" s="115">
        <f>ABS(AM10/9.3*1000)</f>
        <v>698.92473118279565</v>
      </c>
      <c r="AL10" s="116"/>
      <c r="AM10" s="116">
        <v>-6.5</v>
      </c>
      <c r="AN10" s="116"/>
      <c r="AO10" s="116"/>
      <c r="AP10" s="116"/>
      <c r="AQ10" s="281">
        <v>0.85</v>
      </c>
      <c r="AR10" s="282"/>
    </row>
    <row r="11" spans="1:44" ht="13.5" thickBot="1" x14ac:dyDescent="0.25">
      <c r="A11" s="389"/>
      <c r="B11" s="390"/>
      <c r="C11" s="390"/>
      <c r="D11" s="390"/>
      <c r="E11" s="396" t="s">
        <v>17</v>
      </c>
      <c r="F11" s="397"/>
      <c r="G11" s="397"/>
      <c r="H11" s="397"/>
      <c r="I11" s="397"/>
      <c r="J11" s="397"/>
      <c r="K11" s="397"/>
      <c r="L11" s="398"/>
      <c r="M11" s="109">
        <v>11</v>
      </c>
      <c r="N11" s="109"/>
      <c r="O11" s="109"/>
      <c r="P11" s="111"/>
      <c r="Q11" s="111"/>
      <c r="R11" s="112"/>
      <c r="S11" s="112"/>
      <c r="T11" s="113"/>
      <c r="U11" s="109">
        <v>11</v>
      </c>
      <c r="V11" s="109"/>
      <c r="W11" s="109"/>
      <c r="X11" s="111"/>
      <c r="Y11" s="111"/>
      <c r="Z11" s="112"/>
      <c r="AA11" s="112"/>
      <c r="AB11" s="113"/>
      <c r="AC11" s="109">
        <v>11</v>
      </c>
      <c r="AD11" s="109"/>
      <c r="AE11" s="109"/>
      <c r="AF11" s="111"/>
      <c r="AG11" s="111"/>
      <c r="AH11" s="112"/>
      <c r="AI11" s="112"/>
      <c r="AJ11" s="113"/>
      <c r="AK11" s="109">
        <v>11</v>
      </c>
      <c r="AL11" s="109"/>
      <c r="AM11" s="109"/>
      <c r="AN11" s="111"/>
      <c r="AO11" s="111"/>
      <c r="AP11" s="112"/>
      <c r="AQ11" s="112"/>
      <c r="AR11" s="134"/>
    </row>
    <row r="12" spans="1:44" ht="13.5" thickBot="1" x14ac:dyDescent="0.25">
      <c r="A12" s="30" t="s">
        <v>18</v>
      </c>
      <c r="B12" s="31">
        <v>25</v>
      </c>
      <c r="C12" s="33">
        <v>3.0000000260770321E-3</v>
      </c>
      <c r="D12" s="3">
        <v>0.15000000596046448</v>
      </c>
      <c r="E12" s="381">
        <v>110</v>
      </c>
      <c r="F12" s="382"/>
      <c r="G12" s="383" t="s">
        <v>15</v>
      </c>
      <c r="H12" s="383"/>
      <c r="I12" s="384">
        <v>0.12200000137090683</v>
      </c>
      <c r="J12" s="384"/>
      <c r="K12" s="384">
        <v>10.689999580383301</v>
      </c>
      <c r="L12" s="385"/>
      <c r="M12" s="133"/>
      <c r="N12" s="125"/>
      <c r="O12" s="126"/>
      <c r="P12" s="126"/>
      <c r="Q12" s="126"/>
      <c r="R12" s="126"/>
      <c r="S12" s="135"/>
      <c r="T12" s="137"/>
      <c r="U12" s="124"/>
      <c r="V12" s="125"/>
      <c r="W12" s="126"/>
      <c r="X12" s="126"/>
      <c r="Y12" s="126"/>
      <c r="Z12" s="126"/>
      <c r="AA12" s="135"/>
      <c r="AB12" s="137"/>
      <c r="AC12" s="124"/>
      <c r="AD12" s="125"/>
      <c r="AE12" s="126"/>
      <c r="AF12" s="126"/>
      <c r="AG12" s="126"/>
      <c r="AH12" s="126"/>
      <c r="AI12" s="135"/>
      <c r="AJ12" s="137"/>
      <c r="AK12" s="124"/>
      <c r="AL12" s="125"/>
      <c r="AM12" s="126"/>
      <c r="AN12" s="126"/>
      <c r="AO12" s="126"/>
      <c r="AP12" s="126"/>
      <c r="AQ12" s="135"/>
      <c r="AR12" s="136"/>
    </row>
    <row r="13" spans="1:44" ht="15.75" thickBot="1" x14ac:dyDescent="0.25">
      <c r="A13" s="386"/>
      <c r="B13" s="387"/>
      <c r="C13" s="387"/>
      <c r="D13" s="388"/>
      <c r="E13" s="391">
        <v>6</v>
      </c>
      <c r="F13" s="392"/>
      <c r="G13" s="393" t="s">
        <v>19</v>
      </c>
      <c r="H13" s="393"/>
      <c r="I13" s="394">
        <f>I12</f>
        <v>0.12200000137090683</v>
      </c>
      <c r="J13" s="394"/>
      <c r="K13" s="394">
        <f>K12</f>
        <v>10.689999580383301</v>
      </c>
      <c r="L13" s="395"/>
      <c r="M13" s="132">
        <f>ABS(O13/9.3*1000)</f>
        <v>778.49462365591398</v>
      </c>
      <c r="N13" s="116"/>
      <c r="O13" s="116">
        <v>-7.24</v>
      </c>
      <c r="P13" s="116"/>
      <c r="Q13" s="116"/>
      <c r="R13" s="116"/>
      <c r="S13" s="281">
        <v>0.85</v>
      </c>
      <c r="T13" s="282"/>
      <c r="U13" s="115">
        <f>ABS(W13/9.3*1000)</f>
        <v>767.74193548387098</v>
      </c>
      <c r="V13" s="116"/>
      <c r="W13" s="116">
        <v>-7.14</v>
      </c>
      <c r="X13" s="116"/>
      <c r="Y13" s="116"/>
      <c r="Z13" s="116"/>
      <c r="AA13" s="281">
        <v>0.85</v>
      </c>
      <c r="AB13" s="282"/>
      <c r="AC13" s="115">
        <f>ABS(AE13/9.3*1000)</f>
        <v>805.37634408602139</v>
      </c>
      <c r="AD13" s="116"/>
      <c r="AE13" s="116">
        <v>-7.49</v>
      </c>
      <c r="AF13" s="116"/>
      <c r="AG13" s="116"/>
      <c r="AH13" s="116"/>
      <c r="AI13" s="281">
        <v>0.85</v>
      </c>
      <c r="AJ13" s="282"/>
      <c r="AK13" s="115">
        <f>ABS(AM13/9.3*1000)</f>
        <v>808.60215053763432</v>
      </c>
      <c r="AL13" s="116"/>
      <c r="AM13" s="116">
        <v>-7.52</v>
      </c>
      <c r="AN13" s="116"/>
      <c r="AO13" s="116"/>
      <c r="AP13" s="116"/>
      <c r="AQ13" s="62">
        <v>0.85</v>
      </c>
      <c r="AR13" s="63"/>
    </row>
    <row r="14" spans="1:44" ht="13.5" thickBot="1" x14ac:dyDescent="0.25">
      <c r="A14" s="389"/>
      <c r="B14" s="390"/>
      <c r="C14" s="390"/>
      <c r="D14" s="390"/>
      <c r="E14" s="396" t="s">
        <v>17</v>
      </c>
      <c r="F14" s="397"/>
      <c r="G14" s="397"/>
      <c r="H14" s="397"/>
      <c r="I14" s="397"/>
      <c r="J14" s="397"/>
      <c r="K14" s="397"/>
      <c r="L14" s="398"/>
      <c r="M14" s="397">
        <v>11</v>
      </c>
      <c r="N14" s="397"/>
      <c r="O14" s="397"/>
      <c r="P14" s="425"/>
      <c r="Q14" s="425"/>
      <c r="R14" s="436"/>
      <c r="S14" s="436"/>
      <c r="T14" s="437"/>
      <c r="U14" s="397">
        <v>11</v>
      </c>
      <c r="V14" s="397"/>
      <c r="W14" s="397"/>
      <c r="X14" s="425"/>
      <c r="Y14" s="425"/>
      <c r="Z14" s="436"/>
      <c r="AA14" s="436"/>
      <c r="AB14" s="437"/>
      <c r="AC14" s="397">
        <v>11</v>
      </c>
      <c r="AD14" s="397"/>
      <c r="AE14" s="397"/>
      <c r="AF14" s="425"/>
      <c r="AG14" s="425"/>
      <c r="AH14" s="436"/>
      <c r="AI14" s="436"/>
      <c r="AJ14" s="437"/>
      <c r="AK14" s="397">
        <v>11</v>
      </c>
      <c r="AL14" s="397"/>
      <c r="AM14" s="397"/>
      <c r="AN14" s="425"/>
      <c r="AO14" s="425"/>
      <c r="AP14" s="436"/>
      <c r="AQ14" s="436"/>
      <c r="AR14" s="438"/>
    </row>
    <row r="15" spans="1:44" x14ac:dyDescent="0.2">
      <c r="A15" s="307" t="s">
        <v>20</v>
      </c>
      <c r="B15" s="302"/>
      <c r="C15" s="302"/>
      <c r="D15" s="302"/>
      <c r="E15" s="373" t="s">
        <v>21</v>
      </c>
      <c r="F15" s="374"/>
      <c r="G15" s="374"/>
      <c r="H15" s="374"/>
      <c r="I15" s="374"/>
      <c r="J15" s="374"/>
      <c r="K15" s="374"/>
      <c r="L15" s="375"/>
      <c r="M15" s="376">
        <f>SUM(M9,M12)</f>
        <v>0</v>
      </c>
      <c r="N15" s="357"/>
      <c r="O15" s="360">
        <f>SUM(O9,O12)</f>
        <v>0</v>
      </c>
      <c r="P15" s="357"/>
      <c r="Q15" s="360">
        <f>SUM(Q9,Q12)</f>
        <v>0</v>
      </c>
      <c r="R15" s="357"/>
      <c r="S15" s="357"/>
      <c r="T15" s="358"/>
      <c r="U15" s="359">
        <f>SUM(U9,U12)</f>
        <v>0</v>
      </c>
      <c r="V15" s="357"/>
      <c r="W15" s="360">
        <f>SUM(W9,W12)</f>
        <v>0</v>
      </c>
      <c r="X15" s="357"/>
      <c r="Y15" s="360">
        <f>SUM(Y9,Y12)</f>
        <v>0</v>
      </c>
      <c r="Z15" s="357"/>
      <c r="AA15" s="357"/>
      <c r="AB15" s="358"/>
      <c r="AC15" s="359">
        <f>SUM(AC9,AC12)</f>
        <v>0</v>
      </c>
      <c r="AD15" s="357"/>
      <c r="AE15" s="360">
        <f>SUM(AE9,AE12)</f>
        <v>0</v>
      </c>
      <c r="AF15" s="357"/>
      <c r="AG15" s="360">
        <f>SUM(AG9,AG12)</f>
        <v>0</v>
      </c>
      <c r="AH15" s="357"/>
      <c r="AI15" s="357"/>
      <c r="AJ15" s="358"/>
      <c r="AK15" s="359">
        <f>SUM(AK9,AK12)</f>
        <v>0</v>
      </c>
      <c r="AL15" s="357"/>
      <c r="AM15" s="360">
        <f>SUM(AM9,AM12)</f>
        <v>0</v>
      </c>
      <c r="AN15" s="357"/>
      <c r="AO15" s="360">
        <f>SUM(AO9,AO12)</f>
        <v>0</v>
      </c>
      <c r="AP15" s="357"/>
      <c r="AQ15" s="357"/>
      <c r="AR15" s="361"/>
    </row>
    <row r="16" spans="1:44" ht="12.75" customHeight="1" thickBot="1" x14ac:dyDescent="0.25">
      <c r="A16" s="309"/>
      <c r="B16" s="305"/>
      <c r="C16" s="305"/>
      <c r="D16" s="305"/>
      <c r="E16" s="377" t="s">
        <v>22</v>
      </c>
      <c r="F16" s="378"/>
      <c r="G16" s="378"/>
      <c r="H16" s="378"/>
      <c r="I16" s="378"/>
      <c r="J16" s="378"/>
      <c r="K16" s="378"/>
      <c r="L16" s="379"/>
      <c r="M16" s="380">
        <f>SUM(M10,M13)</f>
        <v>1450.5376344086021</v>
      </c>
      <c r="N16" s="363"/>
      <c r="O16" s="364">
        <f>SUM(O10,O13)</f>
        <v>-13.49</v>
      </c>
      <c r="P16" s="363"/>
      <c r="Q16" s="364">
        <f>SUM(Q10,Q13)</f>
        <v>0</v>
      </c>
      <c r="R16" s="363"/>
      <c r="S16" s="363"/>
      <c r="T16" s="365"/>
      <c r="U16" s="362">
        <f>SUM(U10,U13)</f>
        <v>1436.5591397849462</v>
      </c>
      <c r="V16" s="363"/>
      <c r="W16" s="364">
        <f>SUM(W10,W13)</f>
        <v>-13.36</v>
      </c>
      <c r="X16" s="363"/>
      <c r="Y16" s="364">
        <f>SUM(Y10,Y13)</f>
        <v>0</v>
      </c>
      <c r="Z16" s="363"/>
      <c r="AA16" s="363"/>
      <c r="AB16" s="365"/>
      <c r="AC16" s="362">
        <f>SUM(AC10,AC13)</f>
        <v>1498.9247311827955</v>
      </c>
      <c r="AD16" s="363"/>
      <c r="AE16" s="364">
        <f>SUM(AE10,AE13)</f>
        <v>-13.940000000000001</v>
      </c>
      <c r="AF16" s="363"/>
      <c r="AG16" s="364">
        <f>SUM(AG10,AG13)</f>
        <v>0</v>
      </c>
      <c r="AH16" s="363"/>
      <c r="AI16" s="363"/>
      <c r="AJ16" s="365"/>
      <c r="AK16" s="362">
        <f>SUM(AK10,AK13)</f>
        <v>1507.5268817204301</v>
      </c>
      <c r="AL16" s="363"/>
      <c r="AM16" s="364">
        <f>SUM(AM10,AM13)</f>
        <v>-14.02</v>
      </c>
      <c r="AN16" s="363"/>
      <c r="AO16" s="364">
        <f>SUM(AO10,AO13)</f>
        <v>0</v>
      </c>
      <c r="AP16" s="363"/>
      <c r="AQ16" s="363"/>
      <c r="AR16" s="366"/>
    </row>
    <row r="17" spans="1:44" x14ac:dyDescent="0.2">
      <c r="A17" s="307" t="s">
        <v>23</v>
      </c>
      <c r="B17" s="302"/>
      <c r="C17" s="302"/>
      <c r="D17" s="302"/>
      <c r="E17" s="302" t="s">
        <v>24</v>
      </c>
      <c r="F17" s="302"/>
      <c r="G17" s="302"/>
      <c r="H17" s="302"/>
      <c r="I17" s="354" t="s">
        <v>14</v>
      </c>
      <c r="J17" s="355"/>
      <c r="K17" s="355"/>
      <c r="L17" s="356"/>
      <c r="M17" s="427">
        <f>I9*(POWER(O10,2)+POWER(Q10,2))/POWER(B9,2)</f>
        <v>7.6250000856816769E-3</v>
      </c>
      <c r="N17" s="427"/>
      <c r="O17" s="427"/>
      <c r="P17" s="428" t="s">
        <v>25</v>
      </c>
      <c r="Q17" s="428"/>
      <c r="R17" s="429">
        <f>K9*(POWER(O10,2)+POWER(Q10,2))/(100*B9)</f>
        <v>0.16875000298023224</v>
      </c>
      <c r="S17" s="429"/>
      <c r="T17" s="430"/>
      <c r="U17" s="431">
        <f>I9*(POWER(W10,2)+POWER(Y10,2))/POWER(B9,2)</f>
        <v>7.5519757648611066E-3</v>
      </c>
      <c r="V17" s="427"/>
      <c r="W17" s="427"/>
      <c r="X17" s="428" t="s">
        <v>25</v>
      </c>
      <c r="Y17" s="428"/>
      <c r="Z17" s="429">
        <f>K9*(POWER(W10,2)+POWER(Y10,2))/(100*B9)</f>
        <v>0.16713389095169065</v>
      </c>
      <c r="AA17" s="429"/>
      <c r="AB17" s="430"/>
      <c r="AC17" s="431">
        <f>I9*(POWER(AE10,2)+POWER(AG10,2))/POWER(B9,2)</f>
        <v>8.1208080912530418E-3</v>
      </c>
      <c r="AD17" s="427"/>
      <c r="AE17" s="427"/>
      <c r="AF17" s="428" t="s">
        <v>25</v>
      </c>
      <c r="AG17" s="428"/>
      <c r="AH17" s="429">
        <f>K9*(POWER(AE10,2)+POWER(AG10,2))/(100*B9)</f>
        <v>0.17972280317401884</v>
      </c>
      <c r="AI17" s="429"/>
      <c r="AJ17" s="430"/>
      <c r="AK17" s="431">
        <f>I9*(POWER(AM10,2)+POWER(AO10,2))/POWER(B9,2)</f>
        <v>8.247200092673301E-3</v>
      </c>
      <c r="AL17" s="427"/>
      <c r="AM17" s="427"/>
      <c r="AN17" s="428" t="s">
        <v>25</v>
      </c>
      <c r="AO17" s="428"/>
      <c r="AP17" s="429">
        <f>K9*(POWER(AM10,2)+POWER(AO10,2))/(100*B9)</f>
        <v>0.18252000322341919</v>
      </c>
      <c r="AQ17" s="429"/>
      <c r="AR17" s="435"/>
    </row>
    <row r="18" spans="1:44" ht="13.5" thickBot="1" x14ac:dyDescent="0.25">
      <c r="A18" s="309"/>
      <c r="B18" s="305"/>
      <c r="C18" s="305"/>
      <c r="D18" s="305"/>
      <c r="E18" s="305"/>
      <c r="F18" s="305"/>
      <c r="G18" s="305"/>
      <c r="H18" s="305"/>
      <c r="I18" s="424" t="s">
        <v>18</v>
      </c>
      <c r="J18" s="425"/>
      <c r="K18" s="425"/>
      <c r="L18" s="426"/>
      <c r="M18" s="371">
        <f>I12*(POWER(O13,2)+POWER(Q13,2))/POWER(B12,2)</f>
        <v>1.0231915634975434E-2</v>
      </c>
      <c r="N18" s="371"/>
      <c r="O18" s="371"/>
      <c r="P18" s="372" t="s">
        <v>25</v>
      </c>
      <c r="Q18" s="372"/>
      <c r="R18" s="367">
        <f>K12*(POWER(O13,2)+POWER(Q13,2))/(100*B12)</f>
        <v>0.22413764880187986</v>
      </c>
      <c r="S18" s="367"/>
      <c r="T18" s="369"/>
      <c r="U18" s="370">
        <f>I12*(POWER(W13,2)+POWER(Y13,2))/POWER(B12,2)</f>
        <v>9.95121803182125E-3</v>
      </c>
      <c r="V18" s="371"/>
      <c r="W18" s="371"/>
      <c r="X18" s="372" t="s">
        <v>25</v>
      </c>
      <c r="Y18" s="372"/>
      <c r="Z18" s="367">
        <f>K12*(POWER(W13,2)+POWER(Y13,2))/(100*B12)</f>
        <v>0.21798876104324341</v>
      </c>
      <c r="AA18" s="367"/>
      <c r="AB18" s="369"/>
      <c r="AC18" s="370">
        <f>I12*(POWER(AE13,2)+POWER(AG13,2))/POWER(B12,2)</f>
        <v>1.0950739643052817E-2</v>
      </c>
      <c r="AD18" s="371"/>
      <c r="AE18" s="371"/>
      <c r="AF18" s="372" t="s">
        <v>25</v>
      </c>
      <c r="AG18" s="372"/>
      <c r="AH18" s="367">
        <f>K12*(POWER(AE13,2)+POWER(AG13,2))/(100*B12)</f>
        <v>0.23988401818378452</v>
      </c>
      <c r="AI18" s="367"/>
      <c r="AJ18" s="369"/>
      <c r="AK18" s="370">
        <f>I12*(POWER(AM13,2)+POWER(AO13,2))/POWER(B12,2)</f>
        <v>1.1038638204040527E-2</v>
      </c>
      <c r="AL18" s="371"/>
      <c r="AM18" s="371"/>
      <c r="AN18" s="372" t="s">
        <v>25</v>
      </c>
      <c r="AO18" s="372"/>
      <c r="AP18" s="367">
        <f>K12*(POWER(AM13,2)+POWER(AO13,2))/(100*B12)</f>
        <v>0.24180950090820311</v>
      </c>
      <c r="AQ18" s="367"/>
      <c r="AR18" s="368"/>
    </row>
    <row r="19" spans="1:44" ht="30" customHeight="1" x14ac:dyDescent="0.2">
      <c r="A19" s="332" t="s">
        <v>26</v>
      </c>
      <c r="B19" s="333"/>
      <c r="C19" s="333"/>
      <c r="D19" s="333"/>
      <c r="E19" s="302" t="s">
        <v>27</v>
      </c>
      <c r="F19" s="302"/>
      <c r="G19" s="302"/>
      <c r="H19" s="302"/>
      <c r="I19" s="354" t="s">
        <v>14</v>
      </c>
      <c r="J19" s="355"/>
      <c r="K19" s="355"/>
      <c r="L19" s="356"/>
      <c r="M19" s="340">
        <f>SUM(O10:P10)+C9+M17</f>
        <v>-6.2113750004209578</v>
      </c>
      <c r="N19" s="340"/>
      <c r="O19" s="340"/>
      <c r="P19" s="343" t="s">
        <v>25</v>
      </c>
      <c r="Q19" s="343"/>
      <c r="R19" s="341">
        <f>SUM(Q10:R10)+D9+R17</f>
        <v>0.31875000894069672</v>
      </c>
      <c r="S19" s="341"/>
      <c r="T19" s="342"/>
      <c r="U19" s="339">
        <f>SUM(W10:X10)+C9+U17</f>
        <v>-6.181448024741778</v>
      </c>
      <c r="V19" s="340"/>
      <c r="W19" s="340"/>
      <c r="X19" s="343" t="s">
        <v>25</v>
      </c>
      <c r="Y19" s="343"/>
      <c r="Z19" s="341">
        <f>SUM(Y10:Z10)+D9+Z17</f>
        <v>0.3171338969121551</v>
      </c>
      <c r="AA19" s="341"/>
      <c r="AB19" s="342"/>
      <c r="AC19" s="339">
        <f>SUM(AE10:AF10)+C9+AC17</f>
        <v>-6.4108791924153863</v>
      </c>
      <c r="AD19" s="340"/>
      <c r="AE19" s="340"/>
      <c r="AF19" s="343" t="s">
        <v>25</v>
      </c>
      <c r="AG19" s="343"/>
      <c r="AH19" s="341">
        <f>SUM(AG10:AH10)+D9+AH17</f>
        <v>0.32972280913448332</v>
      </c>
      <c r="AI19" s="341"/>
      <c r="AJ19" s="342"/>
      <c r="AK19" s="339">
        <f>SUM(AM10:AN10)+C9+AK17</f>
        <v>-6.4607528004139665</v>
      </c>
      <c r="AL19" s="340"/>
      <c r="AM19" s="340"/>
      <c r="AN19" s="343" t="s">
        <v>25</v>
      </c>
      <c r="AO19" s="343"/>
      <c r="AP19" s="341">
        <f>SUM(AO10:AP10)+D9+AP17</f>
        <v>0.33252000918388369</v>
      </c>
      <c r="AQ19" s="341"/>
      <c r="AR19" s="344"/>
    </row>
    <row r="20" spans="1:44" ht="15.75" customHeight="1" x14ac:dyDescent="0.2">
      <c r="A20" s="334"/>
      <c r="B20" s="335"/>
      <c r="C20" s="335"/>
      <c r="D20" s="335"/>
      <c r="E20" s="338"/>
      <c r="F20" s="338"/>
      <c r="G20" s="338"/>
      <c r="H20" s="338"/>
      <c r="I20" s="345" t="s">
        <v>18</v>
      </c>
      <c r="J20" s="346"/>
      <c r="K20" s="346"/>
      <c r="L20" s="347"/>
      <c r="M20" s="348">
        <f>SUM(O13:P13)+C12+M18</f>
        <v>-7.2267680843389481</v>
      </c>
      <c r="N20" s="348"/>
      <c r="O20" s="348"/>
      <c r="P20" s="349" t="s">
        <v>25</v>
      </c>
      <c r="Q20" s="349"/>
      <c r="R20" s="350">
        <f>SUM(Q13:R13)+D12+R18</f>
        <v>0.37413765476234434</v>
      </c>
      <c r="S20" s="350"/>
      <c r="T20" s="351"/>
      <c r="U20" s="352">
        <f>SUM(W13:X13)+C12+U18</f>
        <v>-7.1270487819421016</v>
      </c>
      <c r="V20" s="348"/>
      <c r="W20" s="348"/>
      <c r="X20" s="349" t="s">
        <v>25</v>
      </c>
      <c r="Y20" s="349"/>
      <c r="Z20" s="350">
        <f>SUM(Y13:Z13)+D12+Z18</f>
        <v>0.36798876700370786</v>
      </c>
      <c r="AA20" s="350"/>
      <c r="AB20" s="351"/>
      <c r="AC20" s="352">
        <f>SUM(AE13:AF13)+C12+AC18</f>
        <v>-7.4760492603308704</v>
      </c>
      <c r="AD20" s="348"/>
      <c r="AE20" s="348"/>
      <c r="AF20" s="349" t="s">
        <v>25</v>
      </c>
      <c r="AG20" s="349"/>
      <c r="AH20" s="350">
        <f>SUM(AG13:AH13)+D12+AH18</f>
        <v>0.389884024144249</v>
      </c>
      <c r="AI20" s="350"/>
      <c r="AJ20" s="351"/>
      <c r="AK20" s="352">
        <f>SUM(AM13:AN13)+C12+AK18</f>
        <v>-7.5059613617698817</v>
      </c>
      <c r="AL20" s="348"/>
      <c r="AM20" s="348"/>
      <c r="AN20" s="349" t="s">
        <v>25</v>
      </c>
      <c r="AO20" s="349"/>
      <c r="AP20" s="350">
        <f>SUM(AO13:AP13)+D12+AP18</f>
        <v>0.39180950686866756</v>
      </c>
      <c r="AQ20" s="350"/>
      <c r="AR20" s="353"/>
    </row>
    <row r="21" spans="1:44" ht="13.5" thickBot="1" x14ac:dyDescent="0.25">
      <c r="A21" s="336"/>
      <c r="B21" s="337"/>
      <c r="C21" s="337"/>
      <c r="D21" s="337"/>
      <c r="E21" s="305"/>
      <c r="F21" s="305"/>
      <c r="G21" s="305"/>
      <c r="H21" s="305"/>
      <c r="I21" s="326" t="s">
        <v>28</v>
      </c>
      <c r="J21" s="327"/>
      <c r="K21" s="327"/>
      <c r="L21" s="328"/>
      <c r="M21" s="316">
        <f>SUM(M19,M20)</f>
        <v>-13.438143084759906</v>
      </c>
      <c r="N21" s="316"/>
      <c r="O21" s="316"/>
      <c r="P21" s="317" t="s">
        <v>25</v>
      </c>
      <c r="Q21" s="317"/>
      <c r="R21" s="313">
        <f>SUM(R19,R20)</f>
        <v>0.692887663703041</v>
      </c>
      <c r="S21" s="313"/>
      <c r="T21" s="314"/>
      <c r="U21" s="315">
        <f>SUM(U19,U20)</f>
        <v>-13.30849680668388</v>
      </c>
      <c r="V21" s="316"/>
      <c r="W21" s="316"/>
      <c r="X21" s="317" t="s">
        <v>25</v>
      </c>
      <c r="Y21" s="317"/>
      <c r="Z21" s="313">
        <f>SUM(Z19,Z20)</f>
        <v>0.68512266391586296</v>
      </c>
      <c r="AA21" s="313"/>
      <c r="AB21" s="314"/>
      <c r="AC21" s="315">
        <f>SUM(AC19,AC20)</f>
        <v>-13.886928452746258</v>
      </c>
      <c r="AD21" s="316"/>
      <c r="AE21" s="316"/>
      <c r="AF21" s="317" t="s">
        <v>25</v>
      </c>
      <c r="AG21" s="317"/>
      <c r="AH21" s="313">
        <f>SUM(AH19,AH20)</f>
        <v>0.71960683327873232</v>
      </c>
      <c r="AI21" s="313"/>
      <c r="AJ21" s="314"/>
      <c r="AK21" s="315">
        <f>SUM(AK19,AK20)</f>
        <v>-13.966714162183848</v>
      </c>
      <c r="AL21" s="316"/>
      <c r="AM21" s="316"/>
      <c r="AN21" s="317" t="s">
        <v>25</v>
      </c>
      <c r="AO21" s="317"/>
      <c r="AP21" s="313">
        <f>SUM(AP19,AP20)</f>
        <v>0.72432951605255125</v>
      </c>
      <c r="AQ21" s="313"/>
      <c r="AR21" s="318"/>
    </row>
    <row r="22" spans="1:44" ht="16.5" thickBot="1" x14ac:dyDescent="0.25">
      <c r="A22" s="319" t="s">
        <v>29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</row>
    <row r="23" spans="1:44" ht="30" customHeight="1" thickBot="1" x14ac:dyDescent="0.25">
      <c r="A23" s="320" t="s">
        <v>6</v>
      </c>
      <c r="B23" s="321"/>
      <c r="C23" s="321" t="s">
        <v>2</v>
      </c>
      <c r="D23" s="321"/>
      <c r="E23" s="321" t="s">
        <v>30</v>
      </c>
      <c r="F23" s="321"/>
      <c r="G23" s="321"/>
      <c r="H23" s="321"/>
      <c r="I23" s="321"/>
      <c r="J23" s="321"/>
      <c r="K23" s="321"/>
      <c r="L23" s="322"/>
      <c r="M23" s="323" t="s">
        <v>31</v>
      </c>
      <c r="N23" s="324"/>
      <c r="O23" s="324"/>
      <c r="P23" s="324"/>
      <c r="Q23" s="324"/>
      <c r="R23" s="324"/>
      <c r="S23" s="324"/>
      <c r="T23" s="325"/>
      <c r="U23" s="323" t="s">
        <v>31</v>
      </c>
      <c r="V23" s="324"/>
      <c r="W23" s="324"/>
      <c r="X23" s="324"/>
      <c r="Y23" s="324"/>
      <c r="Z23" s="324"/>
      <c r="AA23" s="324"/>
      <c r="AB23" s="325"/>
      <c r="AC23" s="323" t="s">
        <v>31</v>
      </c>
      <c r="AD23" s="324"/>
      <c r="AE23" s="324"/>
      <c r="AF23" s="324"/>
      <c r="AG23" s="324"/>
      <c r="AH23" s="324"/>
      <c r="AI23" s="324"/>
      <c r="AJ23" s="325"/>
      <c r="AK23" s="323" t="s">
        <v>31</v>
      </c>
      <c r="AL23" s="324"/>
      <c r="AM23" s="324"/>
      <c r="AN23" s="324"/>
      <c r="AO23" s="324"/>
      <c r="AP23" s="324"/>
      <c r="AQ23" s="324"/>
      <c r="AR23" s="325"/>
    </row>
    <row r="24" spans="1:44" ht="15" customHeight="1" x14ac:dyDescent="0.2">
      <c r="A24" s="413">
        <v>6</v>
      </c>
      <c r="B24" s="382"/>
      <c r="C24" s="382" t="s">
        <v>16</v>
      </c>
      <c r="D24" s="382"/>
      <c r="E24" s="374" t="s">
        <v>32</v>
      </c>
      <c r="F24" s="374"/>
      <c r="G24" s="374"/>
      <c r="H24" s="374"/>
      <c r="I24" s="374"/>
      <c r="J24" s="374"/>
      <c r="K24" s="374"/>
      <c r="L24" s="414"/>
      <c r="M24" s="415">
        <v>6.25</v>
      </c>
      <c r="N24" s="416"/>
      <c r="O24" s="416"/>
      <c r="P24" s="416"/>
      <c r="Q24" s="416"/>
      <c r="R24" s="416"/>
      <c r="S24" s="416"/>
      <c r="T24" s="417"/>
      <c r="U24" s="415">
        <v>6.19</v>
      </c>
      <c r="V24" s="416"/>
      <c r="W24" s="416"/>
      <c r="X24" s="416"/>
      <c r="Y24" s="416"/>
      <c r="Z24" s="416"/>
      <c r="AA24" s="416"/>
      <c r="AB24" s="417"/>
      <c r="AC24" s="415">
        <v>6.21</v>
      </c>
      <c r="AD24" s="416"/>
      <c r="AE24" s="416"/>
      <c r="AF24" s="416"/>
      <c r="AG24" s="416"/>
      <c r="AH24" s="416"/>
      <c r="AI24" s="416"/>
      <c r="AJ24" s="417"/>
      <c r="AK24" s="415">
        <v>6.2</v>
      </c>
      <c r="AL24" s="416"/>
      <c r="AM24" s="416"/>
      <c r="AN24" s="416"/>
      <c r="AO24" s="416"/>
      <c r="AP24" s="416"/>
      <c r="AQ24" s="416"/>
      <c r="AR24" s="417"/>
    </row>
    <row r="25" spans="1:44" ht="15.75" customHeight="1" thickBot="1" x14ac:dyDescent="0.25">
      <c r="A25" s="418">
        <v>6</v>
      </c>
      <c r="B25" s="419"/>
      <c r="C25" s="419" t="s">
        <v>19</v>
      </c>
      <c r="D25" s="419"/>
      <c r="E25" s="378" t="s">
        <v>33</v>
      </c>
      <c r="F25" s="378"/>
      <c r="G25" s="378"/>
      <c r="H25" s="378"/>
      <c r="I25" s="378"/>
      <c r="J25" s="378"/>
      <c r="K25" s="378"/>
      <c r="L25" s="420"/>
      <c r="M25" s="421">
        <v>6.23</v>
      </c>
      <c r="N25" s="422"/>
      <c r="O25" s="422"/>
      <c r="P25" s="422"/>
      <c r="Q25" s="422"/>
      <c r="R25" s="422"/>
      <c r="S25" s="422"/>
      <c r="T25" s="423"/>
      <c r="U25" s="421">
        <v>6.21</v>
      </c>
      <c r="V25" s="422"/>
      <c r="W25" s="422"/>
      <c r="X25" s="422"/>
      <c r="Y25" s="422"/>
      <c r="Z25" s="422"/>
      <c r="AA25" s="422"/>
      <c r="AB25" s="423"/>
      <c r="AC25" s="421">
        <v>6.22</v>
      </c>
      <c r="AD25" s="422"/>
      <c r="AE25" s="422"/>
      <c r="AF25" s="422"/>
      <c r="AG25" s="422"/>
      <c r="AH25" s="422"/>
      <c r="AI25" s="422"/>
      <c r="AJ25" s="423"/>
      <c r="AK25" s="421">
        <v>6.24</v>
      </c>
      <c r="AL25" s="422"/>
      <c r="AM25" s="422"/>
      <c r="AN25" s="422"/>
      <c r="AO25" s="422"/>
      <c r="AP25" s="422"/>
      <c r="AQ25" s="422"/>
      <c r="AR25" s="423"/>
    </row>
    <row r="26" spans="1:44" ht="16.5" thickBot="1" x14ac:dyDescent="0.25">
      <c r="A26" s="319" t="s">
        <v>34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</row>
    <row r="27" spans="1:44" x14ac:dyDescent="0.2">
      <c r="A27" s="329" t="s">
        <v>2</v>
      </c>
      <c r="B27" s="311"/>
      <c r="C27" s="311"/>
      <c r="D27" s="311"/>
      <c r="E27" s="311" t="s">
        <v>35</v>
      </c>
      <c r="F27" s="311"/>
      <c r="G27" s="311" t="s">
        <v>36</v>
      </c>
      <c r="H27" s="311"/>
      <c r="I27" s="311" t="s">
        <v>37</v>
      </c>
      <c r="J27" s="311"/>
      <c r="K27" s="311" t="s">
        <v>38</v>
      </c>
      <c r="L27" s="312"/>
      <c r="M27" s="307" t="s">
        <v>10</v>
      </c>
      <c r="N27" s="308"/>
      <c r="O27" s="301" t="s">
        <v>11</v>
      </c>
      <c r="P27" s="302"/>
      <c r="Q27" s="308"/>
      <c r="R27" s="301" t="s">
        <v>12</v>
      </c>
      <c r="S27" s="302"/>
      <c r="T27" s="303"/>
      <c r="U27" s="307" t="s">
        <v>10</v>
      </c>
      <c r="V27" s="308"/>
      <c r="W27" s="301" t="s">
        <v>11</v>
      </c>
      <c r="X27" s="302"/>
      <c r="Y27" s="308"/>
      <c r="Z27" s="301" t="s">
        <v>12</v>
      </c>
      <c r="AA27" s="302"/>
      <c r="AB27" s="303"/>
      <c r="AC27" s="307" t="s">
        <v>10</v>
      </c>
      <c r="AD27" s="308"/>
      <c r="AE27" s="301" t="s">
        <v>11</v>
      </c>
      <c r="AF27" s="302"/>
      <c r="AG27" s="308"/>
      <c r="AH27" s="301" t="s">
        <v>12</v>
      </c>
      <c r="AI27" s="302"/>
      <c r="AJ27" s="303"/>
      <c r="AK27" s="307" t="s">
        <v>10</v>
      </c>
      <c r="AL27" s="308"/>
      <c r="AM27" s="301" t="s">
        <v>11</v>
      </c>
      <c r="AN27" s="302"/>
      <c r="AO27" s="308"/>
      <c r="AP27" s="301" t="s">
        <v>12</v>
      </c>
      <c r="AQ27" s="302"/>
      <c r="AR27" s="303"/>
    </row>
    <row r="28" spans="1:44" ht="13.5" thickBot="1" x14ac:dyDescent="0.25">
      <c r="A28" s="330"/>
      <c r="B28" s="331"/>
      <c r="C28" s="331"/>
      <c r="D28" s="331"/>
      <c r="E28" s="27" t="s">
        <v>39</v>
      </c>
      <c r="F28" s="27" t="s">
        <v>40</v>
      </c>
      <c r="G28" s="27" t="s">
        <v>39</v>
      </c>
      <c r="H28" s="27" t="s">
        <v>40</v>
      </c>
      <c r="I28" s="27" t="s">
        <v>39</v>
      </c>
      <c r="J28" s="27" t="s">
        <v>40</v>
      </c>
      <c r="K28" s="27" t="s">
        <v>39</v>
      </c>
      <c r="L28" s="4" t="s">
        <v>40</v>
      </c>
      <c r="M28" s="309"/>
      <c r="N28" s="310"/>
      <c r="O28" s="304"/>
      <c r="P28" s="305"/>
      <c r="Q28" s="310"/>
      <c r="R28" s="304"/>
      <c r="S28" s="305"/>
      <c r="T28" s="306"/>
      <c r="U28" s="309"/>
      <c r="V28" s="310"/>
      <c r="W28" s="304"/>
      <c r="X28" s="305"/>
      <c r="Y28" s="310"/>
      <c r="Z28" s="304"/>
      <c r="AA28" s="305"/>
      <c r="AB28" s="306"/>
      <c r="AC28" s="309"/>
      <c r="AD28" s="310"/>
      <c r="AE28" s="304"/>
      <c r="AF28" s="305"/>
      <c r="AG28" s="310"/>
      <c r="AH28" s="304"/>
      <c r="AI28" s="305"/>
      <c r="AJ28" s="306"/>
      <c r="AK28" s="309"/>
      <c r="AL28" s="310"/>
      <c r="AM28" s="304"/>
      <c r="AN28" s="305"/>
      <c r="AO28" s="310"/>
      <c r="AP28" s="304"/>
      <c r="AQ28" s="305"/>
      <c r="AR28" s="306"/>
    </row>
    <row r="29" spans="1:44" x14ac:dyDescent="0.2">
      <c r="A29" s="399" t="s">
        <v>41</v>
      </c>
      <c r="B29" s="400"/>
      <c r="C29" s="400"/>
      <c r="D29" s="400"/>
      <c r="E29" s="288"/>
      <c r="F29" s="288"/>
      <c r="G29" s="288"/>
      <c r="H29" s="288"/>
      <c r="I29" s="288"/>
      <c r="J29" s="288"/>
      <c r="K29" s="288"/>
      <c r="L29" s="407"/>
      <c r="M29" s="408"/>
      <c r="N29" s="409"/>
      <c r="O29" s="410"/>
      <c r="P29" s="410"/>
      <c r="Q29" s="410"/>
      <c r="R29" s="410"/>
      <c r="S29" s="410"/>
      <c r="T29" s="411"/>
      <c r="U29" s="408"/>
      <c r="V29" s="409"/>
      <c r="W29" s="410"/>
      <c r="X29" s="410"/>
      <c r="Y29" s="410"/>
      <c r="Z29" s="410"/>
      <c r="AA29" s="410"/>
      <c r="AB29" s="411"/>
      <c r="AC29" s="408"/>
      <c r="AD29" s="409"/>
      <c r="AE29" s="410"/>
      <c r="AF29" s="410"/>
      <c r="AG29" s="410"/>
      <c r="AH29" s="410"/>
      <c r="AI29" s="410"/>
      <c r="AJ29" s="411"/>
      <c r="AK29" s="408"/>
      <c r="AL29" s="409"/>
      <c r="AM29" s="410"/>
      <c r="AN29" s="410"/>
      <c r="AO29" s="410"/>
      <c r="AP29" s="410"/>
      <c r="AQ29" s="410"/>
      <c r="AR29" s="412"/>
    </row>
    <row r="30" spans="1:44" x14ac:dyDescent="0.2">
      <c r="A30" s="299" t="s">
        <v>42</v>
      </c>
      <c r="B30" s="300"/>
      <c r="C30" s="300"/>
      <c r="D30" s="300"/>
      <c r="E30" s="32"/>
      <c r="F30" s="32"/>
      <c r="G30" s="32"/>
      <c r="H30" s="32"/>
      <c r="I30" s="32"/>
      <c r="J30" s="32"/>
      <c r="K30" s="32"/>
      <c r="L30" s="5"/>
      <c r="M30" s="231">
        <f>SUM(M31:N43)</f>
        <v>476</v>
      </c>
      <c r="N30" s="229"/>
      <c r="O30" s="229"/>
      <c r="P30" s="229"/>
      <c r="Q30" s="229"/>
      <c r="R30" s="229"/>
      <c r="S30" s="229"/>
      <c r="T30" s="230"/>
      <c r="U30" s="231">
        <f>SUM(U31:V43)</f>
        <v>510</v>
      </c>
      <c r="V30" s="229"/>
      <c r="W30" s="229"/>
      <c r="X30" s="229"/>
      <c r="Y30" s="229"/>
      <c r="Z30" s="229"/>
      <c r="AA30" s="229"/>
      <c r="AB30" s="230"/>
      <c r="AC30" s="231">
        <f>SUM(AC31:AD43)</f>
        <v>546</v>
      </c>
      <c r="AD30" s="229"/>
      <c r="AE30" s="229"/>
      <c r="AF30" s="229"/>
      <c r="AG30" s="229"/>
      <c r="AH30" s="229"/>
      <c r="AI30" s="229"/>
      <c r="AJ30" s="230"/>
      <c r="AK30" s="231">
        <f>SUM(AK31:AL43)</f>
        <v>458</v>
      </c>
      <c r="AL30" s="229"/>
      <c r="AM30" s="229"/>
      <c r="AN30" s="229"/>
      <c r="AO30" s="229"/>
      <c r="AP30" s="481"/>
      <c r="AQ30" s="481"/>
      <c r="AR30" s="482"/>
    </row>
    <row r="31" spans="1:44" x14ac:dyDescent="0.2">
      <c r="A31" s="299" t="s">
        <v>43</v>
      </c>
      <c r="B31" s="300"/>
      <c r="C31" s="300"/>
      <c r="D31" s="300"/>
      <c r="E31" s="32"/>
      <c r="F31" s="32"/>
      <c r="G31" s="32"/>
      <c r="H31" s="32"/>
      <c r="I31" s="32"/>
      <c r="J31" s="32"/>
      <c r="K31" s="32"/>
      <c r="L31" s="5"/>
      <c r="M31" s="242">
        <v>53</v>
      </c>
      <c r="N31" s="243"/>
      <c r="O31" s="72"/>
      <c r="P31" s="72"/>
      <c r="Q31" s="72"/>
      <c r="R31" s="72"/>
      <c r="S31" s="72"/>
      <c r="T31" s="73"/>
      <c r="U31" s="242">
        <v>51</v>
      </c>
      <c r="V31" s="243"/>
      <c r="W31" s="72"/>
      <c r="X31" s="72"/>
      <c r="Y31" s="72"/>
      <c r="Z31" s="72"/>
      <c r="AA31" s="72"/>
      <c r="AB31" s="73"/>
      <c r="AC31" s="242">
        <v>50</v>
      </c>
      <c r="AD31" s="243"/>
      <c r="AE31" s="72"/>
      <c r="AF31" s="72"/>
      <c r="AG31" s="72"/>
      <c r="AH31" s="72"/>
      <c r="AI31" s="72"/>
      <c r="AJ31" s="73"/>
      <c r="AK31" s="242">
        <v>55</v>
      </c>
      <c r="AL31" s="243"/>
      <c r="AM31" s="72"/>
      <c r="AN31" s="72"/>
      <c r="AO31" s="72"/>
      <c r="AP31" s="477"/>
      <c r="AQ31" s="477"/>
      <c r="AR31" s="478"/>
    </row>
    <row r="32" spans="1:44" x14ac:dyDescent="0.2">
      <c r="A32" s="299" t="s">
        <v>44</v>
      </c>
      <c r="B32" s="300"/>
      <c r="C32" s="300"/>
      <c r="D32" s="300"/>
      <c r="E32" s="32"/>
      <c r="F32" s="32"/>
      <c r="G32" s="32"/>
      <c r="H32" s="32"/>
      <c r="I32" s="32"/>
      <c r="J32" s="32"/>
      <c r="K32" s="32"/>
      <c r="L32" s="5"/>
      <c r="M32" s="242">
        <v>24</v>
      </c>
      <c r="N32" s="243"/>
      <c r="O32" s="72"/>
      <c r="P32" s="72"/>
      <c r="Q32" s="72"/>
      <c r="R32" s="72"/>
      <c r="S32" s="72"/>
      <c r="T32" s="73"/>
      <c r="U32" s="242">
        <v>24</v>
      </c>
      <c r="V32" s="243"/>
      <c r="W32" s="72"/>
      <c r="X32" s="72"/>
      <c r="Y32" s="72"/>
      <c r="Z32" s="72"/>
      <c r="AA32" s="72"/>
      <c r="AB32" s="73"/>
      <c r="AC32" s="242">
        <v>23</v>
      </c>
      <c r="AD32" s="243"/>
      <c r="AE32" s="72"/>
      <c r="AF32" s="72"/>
      <c r="AG32" s="72"/>
      <c r="AH32" s="72"/>
      <c r="AI32" s="72"/>
      <c r="AJ32" s="73"/>
      <c r="AK32" s="242">
        <v>20</v>
      </c>
      <c r="AL32" s="243"/>
      <c r="AM32" s="72"/>
      <c r="AN32" s="72"/>
      <c r="AO32" s="72"/>
      <c r="AP32" s="477"/>
      <c r="AQ32" s="477"/>
      <c r="AR32" s="478"/>
    </row>
    <row r="33" spans="1:44" x14ac:dyDescent="0.2">
      <c r="A33" s="299" t="s">
        <v>45</v>
      </c>
      <c r="B33" s="300"/>
      <c r="C33" s="300"/>
      <c r="D33" s="300"/>
      <c r="E33" s="32">
        <v>48.3</v>
      </c>
      <c r="F33" s="32">
        <v>0.5</v>
      </c>
      <c r="G33" s="32">
        <v>48.9</v>
      </c>
      <c r="H33" s="32">
        <v>25</v>
      </c>
      <c r="I33" s="32"/>
      <c r="J33" s="32"/>
      <c r="K33" s="32"/>
      <c r="L33" s="5"/>
      <c r="M33" s="242">
        <v>12</v>
      </c>
      <c r="N33" s="243"/>
      <c r="O33" s="72"/>
      <c r="P33" s="72"/>
      <c r="Q33" s="72"/>
      <c r="R33" s="72"/>
      <c r="S33" s="72"/>
      <c r="T33" s="73"/>
      <c r="U33" s="242">
        <v>10</v>
      </c>
      <c r="V33" s="243"/>
      <c r="W33" s="72"/>
      <c r="X33" s="72"/>
      <c r="Y33" s="72"/>
      <c r="Z33" s="72"/>
      <c r="AA33" s="72"/>
      <c r="AB33" s="73"/>
      <c r="AC33" s="242">
        <v>10</v>
      </c>
      <c r="AD33" s="243"/>
      <c r="AE33" s="72"/>
      <c r="AF33" s="72"/>
      <c r="AG33" s="72"/>
      <c r="AH33" s="72"/>
      <c r="AI33" s="72"/>
      <c r="AJ33" s="73"/>
      <c r="AK33" s="242">
        <v>10</v>
      </c>
      <c r="AL33" s="243"/>
      <c r="AM33" s="72"/>
      <c r="AN33" s="72"/>
      <c r="AO33" s="72"/>
      <c r="AP33" s="477"/>
      <c r="AQ33" s="477"/>
      <c r="AR33" s="478"/>
    </row>
    <row r="34" spans="1:44" ht="15" x14ac:dyDescent="0.25">
      <c r="A34" s="299" t="s">
        <v>46</v>
      </c>
      <c r="B34" s="300"/>
      <c r="C34" s="300"/>
      <c r="D34" s="300"/>
      <c r="E34" s="32">
        <v>48.3</v>
      </c>
      <c r="F34" s="32">
        <v>0.5</v>
      </c>
      <c r="G34" s="32">
        <v>48.9</v>
      </c>
      <c r="H34" s="32">
        <v>25</v>
      </c>
      <c r="I34" s="32"/>
      <c r="J34" s="32"/>
      <c r="K34" s="32"/>
      <c r="L34" s="5"/>
      <c r="M34" s="68" t="s">
        <v>76</v>
      </c>
      <c r="N34" s="69"/>
      <c r="O34" s="72"/>
      <c r="P34" s="72"/>
      <c r="Q34" s="72"/>
      <c r="R34" s="72"/>
      <c r="S34" s="72"/>
      <c r="T34" s="73"/>
      <c r="U34" s="68" t="s">
        <v>76</v>
      </c>
      <c r="V34" s="69"/>
      <c r="W34" s="72"/>
      <c r="X34" s="72"/>
      <c r="Y34" s="72"/>
      <c r="Z34" s="72"/>
      <c r="AA34" s="72"/>
      <c r="AB34" s="73"/>
      <c r="AC34" s="68" t="s">
        <v>76</v>
      </c>
      <c r="AD34" s="69"/>
      <c r="AE34" s="72"/>
      <c r="AF34" s="72"/>
      <c r="AG34" s="72"/>
      <c r="AH34" s="72"/>
      <c r="AI34" s="72"/>
      <c r="AJ34" s="73"/>
      <c r="AK34" s="68" t="s">
        <v>76</v>
      </c>
      <c r="AL34" s="69"/>
      <c r="AM34" s="72"/>
      <c r="AN34" s="72"/>
      <c r="AO34" s="72"/>
      <c r="AP34" s="477"/>
      <c r="AQ34" s="477"/>
      <c r="AR34" s="478"/>
    </row>
    <row r="35" spans="1:44" x14ac:dyDescent="0.2">
      <c r="A35" s="299" t="s">
        <v>47</v>
      </c>
      <c r="B35" s="300"/>
      <c r="C35" s="300"/>
      <c r="D35" s="300"/>
      <c r="E35" s="32"/>
      <c r="F35" s="32"/>
      <c r="G35" s="32"/>
      <c r="H35" s="32"/>
      <c r="I35" s="32"/>
      <c r="J35" s="32"/>
      <c r="K35" s="32"/>
      <c r="L35" s="5"/>
      <c r="M35" s="242">
        <v>120</v>
      </c>
      <c r="N35" s="243"/>
      <c r="O35" s="72"/>
      <c r="P35" s="72"/>
      <c r="Q35" s="72"/>
      <c r="R35" s="72"/>
      <c r="S35" s="72"/>
      <c r="T35" s="73"/>
      <c r="U35" s="242">
        <v>120</v>
      </c>
      <c r="V35" s="243"/>
      <c r="W35" s="72"/>
      <c r="X35" s="72"/>
      <c r="Y35" s="72"/>
      <c r="Z35" s="72"/>
      <c r="AA35" s="72"/>
      <c r="AB35" s="73"/>
      <c r="AC35" s="242">
        <v>120</v>
      </c>
      <c r="AD35" s="243"/>
      <c r="AE35" s="72"/>
      <c r="AF35" s="72"/>
      <c r="AG35" s="72"/>
      <c r="AH35" s="72"/>
      <c r="AI35" s="72"/>
      <c r="AJ35" s="73"/>
      <c r="AK35" s="242">
        <v>120</v>
      </c>
      <c r="AL35" s="243"/>
      <c r="AM35" s="72"/>
      <c r="AN35" s="72"/>
      <c r="AO35" s="72"/>
      <c r="AP35" s="477"/>
      <c r="AQ35" s="477"/>
      <c r="AR35" s="478"/>
    </row>
    <row r="36" spans="1:44" ht="15" x14ac:dyDescent="0.25">
      <c r="A36" s="299" t="s">
        <v>48</v>
      </c>
      <c r="B36" s="300"/>
      <c r="C36" s="300"/>
      <c r="D36" s="300"/>
      <c r="E36" s="32">
        <v>48.3</v>
      </c>
      <c r="F36" s="32">
        <v>0.5</v>
      </c>
      <c r="G36" s="32">
        <v>48.9</v>
      </c>
      <c r="H36" s="32">
        <v>25</v>
      </c>
      <c r="I36" s="32"/>
      <c r="J36" s="32"/>
      <c r="K36" s="32"/>
      <c r="L36" s="5"/>
      <c r="M36" s="68">
        <v>10</v>
      </c>
      <c r="N36" s="69"/>
      <c r="O36" s="72"/>
      <c r="P36" s="72"/>
      <c r="Q36" s="72"/>
      <c r="R36" s="72"/>
      <c r="S36" s="72"/>
      <c r="T36" s="73"/>
      <c r="U36" s="68">
        <v>10</v>
      </c>
      <c r="V36" s="69"/>
      <c r="W36" s="72"/>
      <c r="X36" s="72"/>
      <c r="Y36" s="72"/>
      <c r="Z36" s="72"/>
      <c r="AA36" s="72"/>
      <c r="AB36" s="73"/>
      <c r="AC36" s="68">
        <v>10</v>
      </c>
      <c r="AD36" s="69"/>
      <c r="AE36" s="72"/>
      <c r="AF36" s="72"/>
      <c r="AG36" s="72"/>
      <c r="AH36" s="72"/>
      <c r="AI36" s="72"/>
      <c r="AJ36" s="73"/>
      <c r="AK36" s="68">
        <v>10</v>
      </c>
      <c r="AL36" s="69"/>
      <c r="AM36" s="72"/>
      <c r="AN36" s="72"/>
      <c r="AO36" s="72"/>
      <c r="AP36" s="477"/>
      <c r="AQ36" s="477"/>
      <c r="AR36" s="478"/>
    </row>
    <row r="37" spans="1:44" ht="15" x14ac:dyDescent="0.25">
      <c r="A37" s="299" t="s">
        <v>69</v>
      </c>
      <c r="B37" s="300"/>
      <c r="C37" s="300"/>
      <c r="D37" s="300"/>
      <c r="E37" s="32">
        <v>48.3</v>
      </c>
      <c r="F37" s="32">
        <v>0.5</v>
      </c>
      <c r="G37" s="32">
        <v>48.9</v>
      </c>
      <c r="H37" s="32">
        <v>25</v>
      </c>
      <c r="I37" s="32"/>
      <c r="J37" s="32"/>
      <c r="K37" s="32"/>
      <c r="L37" s="5"/>
      <c r="M37" s="68" t="s">
        <v>76</v>
      </c>
      <c r="N37" s="69"/>
      <c r="O37" s="72"/>
      <c r="P37" s="72"/>
      <c r="Q37" s="72"/>
      <c r="R37" s="72"/>
      <c r="S37" s="72"/>
      <c r="T37" s="73"/>
      <c r="U37" s="68" t="s">
        <v>76</v>
      </c>
      <c r="V37" s="69"/>
      <c r="W37" s="72"/>
      <c r="X37" s="72"/>
      <c r="Y37" s="72"/>
      <c r="Z37" s="72"/>
      <c r="AA37" s="72"/>
      <c r="AB37" s="73"/>
      <c r="AC37" s="68" t="s">
        <v>76</v>
      </c>
      <c r="AD37" s="69"/>
      <c r="AE37" s="72"/>
      <c r="AF37" s="72"/>
      <c r="AG37" s="72"/>
      <c r="AH37" s="72"/>
      <c r="AI37" s="72"/>
      <c r="AJ37" s="73"/>
      <c r="AK37" s="68" t="s">
        <v>76</v>
      </c>
      <c r="AL37" s="69"/>
      <c r="AM37" s="72"/>
      <c r="AN37" s="72"/>
      <c r="AO37" s="72"/>
      <c r="AP37" s="477"/>
      <c r="AQ37" s="477"/>
      <c r="AR37" s="478"/>
    </row>
    <row r="38" spans="1:44" ht="15" x14ac:dyDescent="0.25">
      <c r="A38" s="299" t="s">
        <v>49</v>
      </c>
      <c r="B38" s="300"/>
      <c r="C38" s="300"/>
      <c r="D38" s="300"/>
      <c r="E38" s="32"/>
      <c r="F38" s="32"/>
      <c r="G38" s="32"/>
      <c r="H38" s="32"/>
      <c r="I38" s="32"/>
      <c r="J38" s="32"/>
      <c r="K38" s="32"/>
      <c r="L38" s="5"/>
      <c r="M38" s="68" t="s">
        <v>77</v>
      </c>
      <c r="N38" s="69"/>
      <c r="O38" s="72"/>
      <c r="P38" s="72"/>
      <c r="Q38" s="72"/>
      <c r="R38" s="72"/>
      <c r="S38" s="72"/>
      <c r="T38" s="73"/>
      <c r="U38" s="68" t="s">
        <v>77</v>
      </c>
      <c r="V38" s="69"/>
      <c r="W38" s="72"/>
      <c r="X38" s="72"/>
      <c r="Y38" s="72"/>
      <c r="Z38" s="72"/>
      <c r="AA38" s="72"/>
      <c r="AB38" s="73"/>
      <c r="AC38" s="68" t="s">
        <v>77</v>
      </c>
      <c r="AD38" s="69"/>
      <c r="AE38" s="72"/>
      <c r="AF38" s="72"/>
      <c r="AG38" s="72"/>
      <c r="AH38" s="72"/>
      <c r="AI38" s="72"/>
      <c r="AJ38" s="73"/>
      <c r="AK38" s="68" t="s">
        <v>77</v>
      </c>
      <c r="AL38" s="69"/>
      <c r="AM38" s="72"/>
      <c r="AN38" s="72"/>
      <c r="AO38" s="72"/>
      <c r="AP38" s="477"/>
      <c r="AQ38" s="477"/>
      <c r="AR38" s="478"/>
    </row>
    <row r="39" spans="1:44" x14ac:dyDescent="0.2">
      <c r="A39" s="299" t="s">
        <v>50</v>
      </c>
      <c r="B39" s="300"/>
      <c r="C39" s="300"/>
      <c r="D39" s="300"/>
      <c r="E39" s="32"/>
      <c r="F39" s="32"/>
      <c r="G39" s="32"/>
      <c r="H39" s="32"/>
      <c r="I39" s="32"/>
      <c r="J39" s="32"/>
      <c r="K39" s="32"/>
      <c r="L39" s="5"/>
      <c r="M39" s="242">
        <v>37</v>
      </c>
      <c r="N39" s="243"/>
      <c r="O39" s="72"/>
      <c r="P39" s="72"/>
      <c r="Q39" s="72"/>
      <c r="R39" s="72"/>
      <c r="S39" s="72"/>
      <c r="T39" s="73"/>
      <c r="U39" s="242">
        <v>37</v>
      </c>
      <c r="V39" s="243"/>
      <c r="W39" s="72"/>
      <c r="X39" s="72"/>
      <c r="Y39" s="72"/>
      <c r="Z39" s="72"/>
      <c r="AA39" s="72"/>
      <c r="AB39" s="73"/>
      <c r="AC39" s="242">
        <v>31</v>
      </c>
      <c r="AD39" s="243"/>
      <c r="AE39" s="72"/>
      <c r="AF39" s="72"/>
      <c r="AG39" s="72"/>
      <c r="AH39" s="72"/>
      <c r="AI39" s="72"/>
      <c r="AJ39" s="73"/>
      <c r="AK39" s="242">
        <v>29</v>
      </c>
      <c r="AL39" s="243"/>
      <c r="AM39" s="72"/>
      <c r="AN39" s="72"/>
      <c r="AO39" s="72"/>
      <c r="AP39" s="477"/>
      <c r="AQ39" s="477"/>
      <c r="AR39" s="478"/>
    </row>
    <row r="40" spans="1:44" x14ac:dyDescent="0.2">
      <c r="A40" s="299" t="s">
        <v>73</v>
      </c>
      <c r="B40" s="300"/>
      <c r="C40" s="300"/>
      <c r="D40" s="300"/>
      <c r="E40" s="32"/>
      <c r="F40" s="32"/>
      <c r="G40" s="32"/>
      <c r="H40" s="32"/>
      <c r="I40" s="32"/>
      <c r="J40" s="32"/>
      <c r="K40" s="32"/>
      <c r="L40" s="5"/>
      <c r="M40" s="242">
        <v>161</v>
      </c>
      <c r="N40" s="243"/>
      <c r="O40" s="72"/>
      <c r="P40" s="72"/>
      <c r="Q40" s="72"/>
      <c r="R40" s="72"/>
      <c r="S40" s="72"/>
      <c r="T40" s="73"/>
      <c r="U40" s="242">
        <v>206</v>
      </c>
      <c r="V40" s="243"/>
      <c r="W40" s="72"/>
      <c r="X40" s="72"/>
      <c r="Y40" s="72"/>
      <c r="Z40" s="72"/>
      <c r="AA40" s="72"/>
      <c r="AB40" s="73"/>
      <c r="AC40" s="242">
        <v>250</v>
      </c>
      <c r="AD40" s="243"/>
      <c r="AE40" s="72"/>
      <c r="AF40" s="72"/>
      <c r="AG40" s="72"/>
      <c r="AH40" s="72"/>
      <c r="AI40" s="72"/>
      <c r="AJ40" s="73"/>
      <c r="AK40" s="242">
        <v>150</v>
      </c>
      <c r="AL40" s="243"/>
      <c r="AM40" s="72"/>
      <c r="AN40" s="72"/>
      <c r="AO40" s="72"/>
      <c r="AP40" s="477"/>
      <c r="AQ40" s="477"/>
      <c r="AR40" s="478"/>
    </row>
    <row r="41" spans="1:44" x14ac:dyDescent="0.2">
      <c r="A41" s="299" t="s">
        <v>51</v>
      </c>
      <c r="B41" s="300"/>
      <c r="C41" s="300"/>
      <c r="D41" s="300"/>
      <c r="E41" s="32">
        <v>48.3</v>
      </c>
      <c r="F41" s="32">
        <v>0.5</v>
      </c>
      <c r="G41" s="32">
        <v>48.9</v>
      </c>
      <c r="H41" s="32">
        <v>25</v>
      </c>
      <c r="I41" s="32"/>
      <c r="J41" s="32"/>
      <c r="K41" s="32"/>
      <c r="L41" s="5"/>
      <c r="M41" s="242">
        <v>39</v>
      </c>
      <c r="N41" s="243"/>
      <c r="O41" s="72"/>
      <c r="P41" s="72"/>
      <c r="Q41" s="72"/>
      <c r="R41" s="72"/>
      <c r="S41" s="72"/>
      <c r="T41" s="73"/>
      <c r="U41" s="242">
        <v>32</v>
      </c>
      <c r="V41" s="243"/>
      <c r="W41" s="72"/>
      <c r="X41" s="72"/>
      <c r="Y41" s="72"/>
      <c r="Z41" s="72"/>
      <c r="AA41" s="72"/>
      <c r="AB41" s="73"/>
      <c r="AC41" s="242">
        <v>32</v>
      </c>
      <c r="AD41" s="243"/>
      <c r="AE41" s="72"/>
      <c r="AF41" s="72"/>
      <c r="AG41" s="72"/>
      <c r="AH41" s="72"/>
      <c r="AI41" s="72"/>
      <c r="AJ41" s="73"/>
      <c r="AK41" s="242">
        <v>44</v>
      </c>
      <c r="AL41" s="243"/>
      <c r="AM41" s="72"/>
      <c r="AN41" s="72"/>
      <c r="AO41" s="72"/>
      <c r="AP41" s="477"/>
      <c r="AQ41" s="477"/>
      <c r="AR41" s="478"/>
    </row>
    <row r="42" spans="1:44" ht="15" x14ac:dyDescent="0.25">
      <c r="A42" s="299" t="s">
        <v>68</v>
      </c>
      <c r="B42" s="300"/>
      <c r="C42" s="300"/>
      <c r="D42" s="300"/>
      <c r="E42" s="32">
        <v>48.3</v>
      </c>
      <c r="F42" s="32">
        <v>0.5</v>
      </c>
      <c r="G42" s="32">
        <v>48.9</v>
      </c>
      <c r="H42" s="32">
        <v>25</v>
      </c>
      <c r="I42" s="32"/>
      <c r="J42" s="32"/>
      <c r="K42" s="32"/>
      <c r="L42" s="5"/>
      <c r="M42" s="68">
        <v>0</v>
      </c>
      <c r="N42" s="69"/>
      <c r="O42" s="72"/>
      <c r="P42" s="72"/>
      <c r="Q42" s="72"/>
      <c r="R42" s="72"/>
      <c r="S42" s="72"/>
      <c r="T42" s="73"/>
      <c r="U42" s="68">
        <v>0</v>
      </c>
      <c r="V42" s="69"/>
      <c r="W42" s="72"/>
      <c r="X42" s="72"/>
      <c r="Y42" s="72"/>
      <c r="Z42" s="72"/>
      <c r="AA42" s="72"/>
      <c r="AB42" s="73"/>
      <c r="AC42" s="68">
        <v>0</v>
      </c>
      <c r="AD42" s="69"/>
      <c r="AE42" s="72"/>
      <c r="AF42" s="72"/>
      <c r="AG42" s="72"/>
      <c r="AH42" s="72"/>
      <c r="AI42" s="72"/>
      <c r="AJ42" s="73"/>
      <c r="AK42" s="68">
        <v>0</v>
      </c>
      <c r="AL42" s="69"/>
      <c r="AM42" s="72"/>
      <c r="AN42" s="72"/>
      <c r="AO42" s="72"/>
      <c r="AP42" s="477"/>
      <c r="AQ42" s="477"/>
      <c r="AR42" s="478"/>
    </row>
    <row r="43" spans="1:44" ht="15" x14ac:dyDescent="0.25">
      <c r="A43" s="299" t="s">
        <v>52</v>
      </c>
      <c r="B43" s="300"/>
      <c r="C43" s="300"/>
      <c r="D43" s="300"/>
      <c r="E43" s="32">
        <v>48.3</v>
      </c>
      <c r="F43" s="32">
        <v>0.5</v>
      </c>
      <c r="G43" s="32">
        <v>48.9</v>
      </c>
      <c r="H43" s="32">
        <v>25</v>
      </c>
      <c r="I43" s="32"/>
      <c r="J43" s="32"/>
      <c r="K43" s="32"/>
      <c r="L43" s="5"/>
      <c r="M43" s="68">
        <v>20</v>
      </c>
      <c r="N43" s="69"/>
      <c r="O43" s="72"/>
      <c r="P43" s="72"/>
      <c r="Q43" s="72"/>
      <c r="R43" s="72"/>
      <c r="S43" s="72"/>
      <c r="T43" s="73"/>
      <c r="U43" s="68">
        <v>20</v>
      </c>
      <c r="V43" s="69"/>
      <c r="W43" s="72"/>
      <c r="X43" s="72"/>
      <c r="Y43" s="72"/>
      <c r="Z43" s="72"/>
      <c r="AA43" s="72"/>
      <c r="AB43" s="73"/>
      <c r="AC43" s="68">
        <v>20</v>
      </c>
      <c r="AD43" s="69"/>
      <c r="AE43" s="72"/>
      <c r="AF43" s="72"/>
      <c r="AG43" s="72"/>
      <c r="AH43" s="72"/>
      <c r="AI43" s="72"/>
      <c r="AJ43" s="73"/>
      <c r="AK43" s="68">
        <v>20</v>
      </c>
      <c r="AL43" s="69"/>
      <c r="AM43" s="72"/>
      <c r="AN43" s="72"/>
      <c r="AO43" s="72"/>
      <c r="AP43" s="477"/>
      <c r="AQ43" s="477"/>
      <c r="AR43" s="478"/>
    </row>
    <row r="44" spans="1:44" ht="13.5" thickBot="1" x14ac:dyDescent="0.25">
      <c r="A44" s="403" t="s">
        <v>53</v>
      </c>
      <c r="B44" s="404"/>
      <c r="C44" s="404"/>
      <c r="D44" s="404"/>
      <c r="E44" s="405"/>
      <c r="F44" s="405"/>
      <c r="G44" s="405"/>
      <c r="H44" s="405"/>
      <c r="I44" s="405"/>
      <c r="J44" s="405"/>
      <c r="K44" s="405"/>
      <c r="L44" s="406"/>
      <c r="M44" s="362"/>
      <c r="N44" s="401"/>
      <c r="O44" s="364"/>
      <c r="P44" s="364"/>
      <c r="Q44" s="364"/>
      <c r="R44" s="364"/>
      <c r="S44" s="364"/>
      <c r="T44" s="402"/>
      <c r="U44" s="154"/>
      <c r="V44" s="252"/>
      <c r="W44" s="152"/>
      <c r="X44" s="152"/>
      <c r="Y44" s="152"/>
      <c r="Z44" s="152"/>
      <c r="AA44" s="152"/>
      <c r="AB44" s="251"/>
      <c r="AC44" s="154"/>
      <c r="AD44" s="252"/>
      <c r="AE44" s="152"/>
      <c r="AF44" s="152"/>
      <c r="AG44" s="152"/>
      <c r="AH44" s="152"/>
      <c r="AI44" s="152"/>
      <c r="AJ44" s="251"/>
      <c r="AK44" s="362"/>
      <c r="AL44" s="401"/>
      <c r="AM44" s="364"/>
      <c r="AN44" s="364"/>
      <c r="AO44" s="364"/>
      <c r="AP44" s="364"/>
      <c r="AQ44" s="364"/>
      <c r="AR44" s="476"/>
    </row>
    <row r="45" spans="1:44" x14ac:dyDescent="0.2">
      <c r="A45" s="399" t="s">
        <v>54</v>
      </c>
      <c r="B45" s="400"/>
      <c r="C45" s="400"/>
      <c r="D45" s="400"/>
      <c r="E45" s="288"/>
      <c r="F45" s="288"/>
      <c r="G45" s="288"/>
      <c r="H45" s="288"/>
      <c r="I45" s="288"/>
      <c r="J45" s="288"/>
      <c r="K45" s="288"/>
      <c r="L45" s="407"/>
      <c r="M45" s="408"/>
      <c r="N45" s="409"/>
      <c r="O45" s="410"/>
      <c r="P45" s="410"/>
      <c r="Q45" s="410"/>
      <c r="R45" s="410"/>
      <c r="S45" s="410"/>
      <c r="T45" s="411"/>
      <c r="U45" s="408"/>
      <c r="V45" s="409"/>
      <c r="W45" s="410"/>
      <c r="X45" s="410"/>
      <c r="Y45" s="410"/>
      <c r="Z45" s="410"/>
      <c r="AA45" s="410"/>
      <c r="AB45" s="411"/>
      <c r="AC45" s="408"/>
      <c r="AD45" s="409"/>
      <c r="AE45" s="410"/>
      <c r="AF45" s="410"/>
      <c r="AG45" s="410"/>
      <c r="AH45" s="410"/>
      <c r="AI45" s="410"/>
      <c r="AJ45" s="411"/>
      <c r="AK45" s="408"/>
      <c r="AL45" s="409"/>
      <c r="AM45" s="410"/>
      <c r="AN45" s="410"/>
      <c r="AO45" s="410"/>
      <c r="AP45" s="410"/>
      <c r="AQ45" s="410"/>
      <c r="AR45" s="412"/>
    </row>
    <row r="46" spans="1:44" x14ac:dyDescent="0.2">
      <c r="A46" s="299" t="s">
        <v>55</v>
      </c>
      <c r="B46" s="300"/>
      <c r="C46" s="300"/>
      <c r="D46" s="300"/>
      <c r="E46" s="32"/>
      <c r="F46" s="32"/>
      <c r="G46" s="32"/>
      <c r="H46" s="32"/>
      <c r="I46" s="32"/>
      <c r="J46" s="32"/>
      <c r="K46" s="32"/>
      <c r="L46" s="5"/>
      <c r="M46" s="231">
        <f>SUM(M47:N56)</f>
        <v>355</v>
      </c>
      <c r="N46" s="229"/>
      <c r="O46" s="229"/>
      <c r="P46" s="229"/>
      <c r="Q46" s="229"/>
      <c r="R46" s="229"/>
      <c r="S46" s="229"/>
      <c r="T46" s="230"/>
      <c r="U46" s="231">
        <f>SUM(U47:V56)</f>
        <v>425</v>
      </c>
      <c r="V46" s="229"/>
      <c r="W46" s="229"/>
      <c r="X46" s="229"/>
      <c r="Y46" s="229"/>
      <c r="Z46" s="229"/>
      <c r="AA46" s="229"/>
      <c r="AB46" s="230"/>
      <c r="AC46" s="231">
        <f>SUM(AC47:AD56)</f>
        <v>359</v>
      </c>
      <c r="AD46" s="229"/>
      <c r="AE46" s="229"/>
      <c r="AF46" s="229"/>
      <c r="AG46" s="229"/>
      <c r="AH46" s="229"/>
      <c r="AI46" s="229"/>
      <c r="AJ46" s="230"/>
      <c r="AK46" s="231">
        <f>SUM(AK47:AL56)</f>
        <v>372</v>
      </c>
      <c r="AL46" s="229"/>
      <c r="AM46" s="481"/>
      <c r="AN46" s="481"/>
      <c r="AO46" s="481"/>
      <c r="AP46" s="481"/>
      <c r="AQ46" s="481"/>
      <c r="AR46" s="482"/>
    </row>
    <row r="47" spans="1:44" x14ac:dyDescent="0.2">
      <c r="A47" s="299" t="s">
        <v>56</v>
      </c>
      <c r="B47" s="300"/>
      <c r="C47" s="300"/>
      <c r="D47" s="300"/>
      <c r="E47" s="32">
        <v>48.3</v>
      </c>
      <c r="F47" s="32">
        <v>0.5</v>
      </c>
      <c r="G47" s="32">
        <v>48.9</v>
      </c>
      <c r="H47" s="32">
        <v>25</v>
      </c>
      <c r="I47" s="32"/>
      <c r="J47" s="32"/>
      <c r="K47" s="32"/>
      <c r="L47" s="5"/>
      <c r="M47" s="242">
        <v>66</v>
      </c>
      <c r="N47" s="243"/>
      <c r="O47" s="72"/>
      <c r="P47" s="72"/>
      <c r="Q47" s="72"/>
      <c r="R47" s="72"/>
      <c r="S47" s="72"/>
      <c r="T47" s="73"/>
      <c r="U47" s="242">
        <v>80</v>
      </c>
      <c r="V47" s="243"/>
      <c r="W47" s="72"/>
      <c r="X47" s="72"/>
      <c r="Y47" s="72"/>
      <c r="Z47" s="72"/>
      <c r="AA47" s="72"/>
      <c r="AB47" s="73"/>
      <c r="AC47" s="242">
        <v>77</v>
      </c>
      <c r="AD47" s="243"/>
      <c r="AE47" s="72"/>
      <c r="AF47" s="72"/>
      <c r="AG47" s="72"/>
      <c r="AH47" s="72"/>
      <c r="AI47" s="72"/>
      <c r="AJ47" s="73"/>
      <c r="AK47" s="242">
        <v>84</v>
      </c>
      <c r="AL47" s="243"/>
      <c r="AM47" s="477"/>
      <c r="AN47" s="477"/>
      <c r="AO47" s="477"/>
      <c r="AP47" s="477"/>
      <c r="AQ47" s="477"/>
      <c r="AR47" s="478"/>
    </row>
    <row r="48" spans="1:44" ht="15" x14ac:dyDescent="0.25">
      <c r="A48" s="299" t="s">
        <v>57</v>
      </c>
      <c r="B48" s="300"/>
      <c r="C48" s="300"/>
      <c r="D48" s="300"/>
      <c r="E48" s="32"/>
      <c r="F48" s="32"/>
      <c r="G48" s="32"/>
      <c r="H48" s="32"/>
      <c r="I48" s="32"/>
      <c r="J48" s="32"/>
      <c r="K48" s="32"/>
      <c r="L48" s="5"/>
      <c r="M48" s="68" t="s">
        <v>77</v>
      </c>
      <c r="N48" s="69"/>
      <c r="O48" s="72"/>
      <c r="P48" s="72"/>
      <c r="Q48" s="72"/>
      <c r="R48" s="72"/>
      <c r="S48" s="72"/>
      <c r="T48" s="73"/>
      <c r="U48" s="68" t="s">
        <v>77</v>
      </c>
      <c r="V48" s="69"/>
      <c r="W48" s="72"/>
      <c r="X48" s="72"/>
      <c r="Y48" s="72"/>
      <c r="Z48" s="72"/>
      <c r="AA48" s="72"/>
      <c r="AB48" s="73"/>
      <c r="AC48" s="68" t="s">
        <v>77</v>
      </c>
      <c r="AD48" s="69"/>
      <c r="AE48" s="72"/>
      <c r="AF48" s="72"/>
      <c r="AG48" s="72"/>
      <c r="AH48" s="72"/>
      <c r="AI48" s="72"/>
      <c r="AJ48" s="73"/>
      <c r="AK48" s="68" t="s">
        <v>77</v>
      </c>
      <c r="AL48" s="69"/>
      <c r="AM48" s="477"/>
      <c r="AN48" s="477"/>
      <c r="AO48" s="477"/>
      <c r="AP48" s="477"/>
      <c r="AQ48" s="477"/>
      <c r="AR48" s="478"/>
    </row>
    <row r="49" spans="1:44" x14ac:dyDescent="0.2">
      <c r="A49" s="299" t="s">
        <v>58</v>
      </c>
      <c r="B49" s="300"/>
      <c r="C49" s="300"/>
      <c r="D49" s="300"/>
      <c r="E49" s="32">
        <v>48.3</v>
      </c>
      <c r="F49" s="32">
        <v>0.5</v>
      </c>
      <c r="G49" s="32">
        <v>48.9</v>
      </c>
      <c r="H49" s="32">
        <v>25</v>
      </c>
      <c r="I49" s="32"/>
      <c r="J49" s="32"/>
      <c r="K49" s="32"/>
      <c r="L49" s="5"/>
      <c r="M49" s="242">
        <v>5</v>
      </c>
      <c r="N49" s="243"/>
      <c r="O49" s="72"/>
      <c r="P49" s="72"/>
      <c r="Q49" s="72"/>
      <c r="R49" s="72"/>
      <c r="S49" s="72"/>
      <c r="T49" s="73"/>
      <c r="U49" s="242">
        <v>4</v>
      </c>
      <c r="V49" s="243"/>
      <c r="W49" s="72"/>
      <c r="X49" s="72"/>
      <c r="Y49" s="72"/>
      <c r="Z49" s="72"/>
      <c r="AA49" s="72"/>
      <c r="AB49" s="73"/>
      <c r="AC49" s="242">
        <v>5</v>
      </c>
      <c r="AD49" s="243"/>
      <c r="AE49" s="72"/>
      <c r="AF49" s="72"/>
      <c r="AG49" s="72"/>
      <c r="AH49" s="72"/>
      <c r="AI49" s="72"/>
      <c r="AJ49" s="73"/>
      <c r="AK49" s="242">
        <v>5</v>
      </c>
      <c r="AL49" s="243"/>
      <c r="AM49" s="477"/>
      <c r="AN49" s="477"/>
      <c r="AO49" s="477"/>
      <c r="AP49" s="477"/>
      <c r="AQ49" s="477"/>
      <c r="AR49" s="478"/>
    </row>
    <row r="50" spans="1:44" x14ac:dyDescent="0.2">
      <c r="A50" s="299" t="s">
        <v>59</v>
      </c>
      <c r="B50" s="300"/>
      <c r="C50" s="300"/>
      <c r="D50" s="300"/>
      <c r="E50" s="32">
        <v>48.3</v>
      </c>
      <c r="F50" s="32">
        <v>0.5</v>
      </c>
      <c r="G50" s="32">
        <v>48.9</v>
      </c>
      <c r="H50" s="32">
        <v>25</v>
      </c>
      <c r="I50" s="32"/>
      <c r="J50" s="32"/>
      <c r="K50" s="32"/>
      <c r="L50" s="5"/>
      <c r="M50" s="242">
        <v>98</v>
      </c>
      <c r="N50" s="243"/>
      <c r="O50" s="72"/>
      <c r="P50" s="72"/>
      <c r="Q50" s="72"/>
      <c r="R50" s="72"/>
      <c r="S50" s="72"/>
      <c r="T50" s="73"/>
      <c r="U50" s="242">
        <v>156</v>
      </c>
      <c r="V50" s="243"/>
      <c r="W50" s="72"/>
      <c r="X50" s="72"/>
      <c r="Y50" s="72"/>
      <c r="Z50" s="72"/>
      <c r="AA50" s="72"/>
      <c r="AB50" s="73"/>
      <c r="AC50" s="242">
        <v>92</v>
      </c>
      <c r="AD50" s="243"/>
      <c r="AE50" s="72"/>
      <c r="AF50" s="72"/>
      <c r="AG50" s="72"/>
      <c r="AH50" s="72"/>
      <c r="AI50" s="72"/>
      <c r="AJ50" s="73"/>
      <c r="AK50" s="242">
        <v>98</v>
      </c>
      <c r="AL50" s="243"/>
      <c r="AM50" s="477"/>
      <c r="AN50" s="477"/>
      <c r="AO50" s="477"/>
      <c r="AP50" s="477"/>
      <c r="AQ50" s="477"/>
      <c r="AR50" s="478"/>
    </row>
    <row r="51" spans="1:44" x14ac:dyDescent="0.2">
      <c r="A51" s="299" t="s">
        <v>60</v>
      </c>
      <c r="B51" s="300"/>
      <c r="C51" s="300"/>
      <c r="D51" s="300"/>
      <c r="E51" s="32"/>
      <c r="F51" s="32"/>
      <c r="G51" s="32"/>
      <c r="H51" s="32"/>
      <c r="I51" s="32"/>
      <c r="J51" s="32"/>
      <c r="K51" s="32"/>
      <c r="L51" s="5"/>
      <c r="M51" s="242">
        <v>145</v>
      </c>
      <c r="N51" s="243"/>
      <c r="O51" s="72"/>
      <c r="P51" s="72"/>
      <c r="Q51" s="72"/>
      <c r="R51" s="72"/>
      <c r="S51" s="72"/>
      <c r="T51" s="73"/>
      <c r="U51" s="242">
        <v>145</v>
      </c>
      <c r="V51" s="243"/>
      <c r="W51" s="72"/>
      <c r="X51" s="72"/>
      <c r="Y51" s="72"/>
      <c r="Z51" s="72"/>
      <c r="AA51" s="72"/>
      <c r="AB51" s="73"/>
      <c r="AC51" s="242">
        <v>145</v>
      </c>
      <c r="AD51" s="243"/>
      <c r="AE51" s="72"/>
      <c r="AF51" s="72"/>
      <c r="AG51" s="72"/>
      <c r="AH51" s="72"/>
      <c r="AI51" s="72"/>
      <c r="AJ51" s="73"/>
      <c r="AK51" s="242">
        <v>145</v>
      </c>
      <c r="AL51" s="243"/>
      <c r="AM51" s="477"/>
      <c r="AN51" s="477"/>
      <c r="AO51" s="477"/>
      <c r="AP51" s="477"/>
      <c r="AQ51" s="477"/>
      <c r="AR51" s="478"/>
    </row>
    <row r="52" spans="1:44" ht="15" x14ac:dyDescent="0.25">
      <c r="A52" s="299" t="s">
        <v>70</v>
      </c>
      <c r="B52" s="300"/>
      <c r="C52" s="300"/>
      <c r="D52" s="300"/>
      <c r="E52" s="32">
        <v>48.3</v>
      </c>
      <c r="F52" s="32">
        <v>0.5</v>
      </c>
      <c r="G52" s="32">
        <v>48.9</v>
      </c>
      <c r="H52" s="32">
        <v>25</v>
      </c>
      <c r="I52" s="32"/>
      <c r="J52" s="32"/>
      <c r="K52" s="32"/>
      <c r="L52" s="5"/>
      <c r="M52" s="68" t="s">
        <v>76</v>
      </c>
      <c r="N52" s="69"/>
      <c r="O52" s="72"/>
      <c r="P52" s="72"/>
      <c r="Q52" s="72"/>
      <c r="R52" s="72"/>
      <c r="S52" s="72"/>
      <c r="T52" s="73"/>
      <c r="U52" s="68" t="s">
        <v>76</v>
      </c>
      <c r="V52" s="69"/>
      <c r="W52" s="72"/>
      <c r="X52" s="72"/>
      <c r="Y52" s="72"/>
      <c r="Z52" s="72"/>
      <c r="AA52" s="72"/>
      <c r="AB52" s="73"/>
      <c r="AC52" s="68" t="s">
        <v>76</v>
      </c>
      <c r="AD52" s="69"/>
      <c r="AE52" s="72"/>
      <c r="AF52" s="72"/>
      <c r="AG52" s="72"/>
      <c r="AH52" s="72"/>
      <c r="AI52" s="72"/>
      <c r="AJ52" s="73"/>
      <c r="AK52" s="68" t="s">
        <v>76</v>
      </c>
      <c r="AL52" s="69"/>
      <c r="AM52" s="477"/>
      <c r="AN52" s="477"/>
      <c r="AO52" s="477"/>
      <c r="AP52" s="477"/>
      <c r="AQ52" s="477"/>
      <c r="AR52" s="478"/>
    </row>
    <row r="53" spans="1:44" x14ac:dyDescent="0.2">
      <c r="A53" s="299" t="s">
        <v>71</v>
      </c>
      <c r="B53" s="300"/>
      <c r="C53" s="300"/>
      <c r="D53" s="300"/>
      <c r="E53" s="32"/>
      <c r="F53" s="32"/>
      <c r="G53" s="32"/>
      <c r="H53" s="32"/>
      <c r="I53" s="32"/>
      <c r="J53" s="32"/>
      <c r="K53" s="32"/>
      <c r="L53" s="5"/>
      <c r="M53" s="242">
        <v>20</v>
      </c>
      <c r="N53" s="243"/>
      <c r="O53" s="72"/>
      <c r="P53" s="72"/>
      <c r="Q53" s="72"/>
      <c r="R53" s="72"/>
      <c r="S53" s="72"/>
      <c r="T53" s="73"/>
      <c r="U53" s="242">
        <v>20</v>
      </c>
      <c r="V53" s="243"/>
      <c r="W53" s="72"/>
      <c r="X53" s="72"/>
      <c r="Y53" s="72"/>
      <c r="Z53" s="72"/>
      <c r="AA53" s="72"/>
      <c r="AB53" s="73"/>
      <c r="AC53" s="242">
        <v>20</v>
      </c>
      <c r="AD53" s="243"/>
      <c r="AE53" s="72"/>
      <c r="AF53" s="72"/>
      <c r="AG53" s="72"/>
      <c r="AH53" s="72"/>
      <c r="AI53" s="72"/>
      <c r="AJ53" s="73"/>
      <c r="AK53" s="242">
        <v>20</v>
      </c>
      <c r="AL53" s="243"/>
      <c r="AM53" s="477"/>
      <c r="AN53" s="477"/>
      <c r="AO53" s="477"/>
      <c r="AP53" s="477"/>
      <c r="AQ53" s="477"/>
      <c r="AR53" s="478"/>
    </row>
    <row r="54" spans="1:44" x14ac:dyDescent="0.2">
      <c r="A54" s="299" t="s">
        <v>61</v>
      </c>
      <c r="B54" s="300"/>
      <c r="C54" s="300"/>
      <c r="D54" s="300"/>
      <c r="E54" s="32">
        <v>48.3</v>
      </c>
      <c r="F54" s="32">
        <v>0.5</v>
      </c>
      <c r="G54" s="32">
        <v>48.9</v>
      </c>
      <c r="H54" s="32">
        <v>25</v>
      </c>
      <c r="I54" s="32"/>
      <c r="J54" s="32"/>
      <c r="K54" s="32"/>
      <c r="L54" s="5"/>
      <c r="M54" s="242">
        <v>5</v>
      </c>
      <c r="N54" s="243"/>
      <c r="O54" s="72"/>
      <c r="P54" s="72"/>
      <c r="Q54" s="72"/>
      <c r="R54" s="72"/>
      <c r="S54" s="72"/>
      <c r="T54" s="73"/>
      <c r="U54" s="242">
        <v>5</v>
      </c>
      <c r="V54" s="243"/>
      <c r="W54" s="72"/>
      <c r="X54" s="72"/>
      <c r="Y54" s="72"/>
      <c r="Z54" s="72"/>
      <c r="AA54" s="72"/>
      <c r="AB54" s="73"/>
      <c r="AC54" s="242">
        <v>5</v>
      </c>
      <c r="AD54" s="243"/>
      <c r="AE54" s="72"/>
      <c r="AF54" s="72"/>
      <c r="AG54" s="72"/>
      <c r="AH54" s="72"/>
      <c r="AI54" s="72"/>
      <c r="AJ54" s="73"/>
      <c r="AK54" s="242">
        <v>5</v>
      </c>
      <c r="AL54" s="243"/>
      <c r="AM54" s="477"/>
      <c r="AN54" s="477"/>
      <c r="AO54" s="477"/>
      <c r="AP54" s="477"/>
      <c r="AQ54" s="477"/>
      <c r="AR54" s="478"/>
    </row>
    <row r="55" spans="1:44" x14ac:dyDescent="0.2">
      <c r="A55" s="299" t="s">
        <v>62</v>
      </c>
      <c r="B55" s="300"/>
      <c r="C55" s="300"/>
      <c r="D55" s="300"/>
      <c r="E55" s="32">
        <v>48.3</v>
      </c>
      <c r="F55" s="32">
        <v>0.5</v>
      </c>
      <c r="G55" s="32">
        <v>48.9</v>
      </c>
      <c r="H55" s="32">
        <v>25</v>
      </c>
      <c r="I55" s="32"/>
      <c r="J55" s="32"/>
      <c r="K55" s="32"/>
      <c r="L55" s="5"/>
      <c r="M55" s="242">
        <v>11</v>
      </c>
      <c r="N55" s="243"/>
      <c r="O55" s="72"/>
      <c r="P55" s="72"/>
      <c r="Q55" s="72"/>
      <c r="R55" s="72"/>
      <c r="S55" s="72"/>
      <c r="T55" s="73"/>
      <c r="U55" s="242">
        <v>10</v>
      </c>
      <c r="V55" s="243"/>
      <c r="W55" s="72"/>
      <c r="X55" s="72"/>
      <c r="Y55" s="72"/>
      <c r="Z55" s="72"/>
      <c r="AA55" s="72"/>
      <c r="AB55" s="73"/>
      <c r="AC55" s="242">
        <v>10</v>
      </c>
      <c r="AD55" s="243"/>
      <c r="AE55" s="72"/>
      <c r="AF55" s="72"/>
      <c r="AG55" s="72"/>
      <c r="AH55" s="72"/>
      <c r="AI55" s="72"/>
      <c r="AJ55" s="73"/>
      <c r="AK55" s="242">
        <v>10</v>
      </c>
      <c r="AL55" s="243"/>
      <c r="AM55" s="477"/>
      <c r="AN55" s="477"/>
      <c r="AO55" s="477"/>
      <c r="AP55" s="477"/>
      <c r="AQ55" s="477"/>
      <c r="AR55" s="478"/>
    </row>
    <row r="56" spans="1:44" x14ac:dyDescent="0.2">
      <c r="A56" s="299" t="s">
        <v>72</v>
      </c>
      <c r="B56" s="300"/>
      <c r="C56" s="300"/>
      <c r="D56" s="300"/>
      <c r="E56" s="32">
        <v>48.3</v>
      </c>
      <c r="F56" s="32">
        <v>0.5</v>
      </c>
      <c r="G56" s="32">
        <v>48.9</v>
      </c>
      <c r="H56" s="32">
        <v>25</v>
      </c>
      <c r="I56" s="32"/>
      <c r="J56" s="32"/>
      <c r="K56" s="32"/>
      <c r="L56" s="5"/>
      <c r="M56" s="242">
        <v>5</v>
      </c>
      <c r="N56" s="243"/>
      <c r="O56" s="72"/>
      <c r="P56" s="72"/>
      <c r="Q56" s="72"/>
      <c r="R56" s="72"/>
      <c r="S56" s="72"/>
      <c r="T56" s="73"/>
      <c r="U56" s="242">
        <v>5</v>
      </c>
      <c r="V56" s="243"/>
      <c r="W56" s="72"/>
      <c r="X56" s="72"/>
      <c r="Y56" s="72"/>
      <c r="Z56" s="72"/>
      <c r="AA56" s="72"/>
      <c r="AB56" s="73"/>
      <c r="AC56" s="242">
        <v>5</v>
      </c>
      <c r="AD56" s="243"/>
      <c r="AE56" s="72"/>
      <c r="AF56" s="72"/>
      <c r="AG56" s="72"/>
      <c r="AH56" s="72"/>
      <c r="AI56" s="72"/>
      <c r="AJ56" s="73"/>
      <c r="AK56" s="242">
        <v>5</v>
      </c>
      <c r="AL56" s="243"/>
      <c r="AM56" s="477"/>
      <c r="AN56" s="477"/>
      <c r="AO56" s="477"/>
      <c r="AP56" s="477"/>
      <c r="AQ56" s="477"/>
      <c r="AR56" s="478"/>
    </row>
    <row r="57" spans="1:44" s="6" customFormat="1" ht="15" x14ac:dyDescent="0.25">
      <c r="A57" s="299" t="s">
        <v>75</v>
      </c>
      <c r="B57" s="300"/>
      <c r="C57" s="300"/>
      <c r="D57" s="300"/>
      <c r="E57" s="32"/>
      <c r="F57" s="32"/>
      <c r="G57" s="32"/>
      <c r="H57" s="32"/>
      <c r="I57" s="32"/>
      <c r="J57" s="32"/>
      <c r="K57" s="32"/>
      <c r="L57" s="5"/>
      <c r="M57" s="68" t="s">
        <v>76</v>
      </c>
      <c r="N57" s="69"/>
      <c r="O57" s="72"/>
      <c r="P57" s="72"/>
      <c r="Q57" s="72"/>
      <c r="R57" s="72"/>
      <c r="S57" s="72"/>
      <c r="T57" s="73"/>
      <c r="U57" s="68" t="s">
        <v>76</v>
      </c>
      <c r="V57" s="69"/>
      <c r="W57" s="72"/>
      <c r="X57" s="72"/>
      <c r="Y57" s="72"/>
      <c r="Z57" s="72"/>
      <c r="AA57" s="72"/>
      <c r="AB57" s="73"/>
      <c r="AC57" s="68" t="s">
        <v>76</v>
      </c>
      <c r="AD57" s="69"/>
      <c r="AE57" s="72"/>
      <c r="AF57" s="72"/>
      <c r="AG57" s="72"/>
      <c r="AH57" s="72"/>
      <c r="AI57" s="72"/>
      <c r="AJ57" s="73"/>
      <c r="AK57" s="68" t="s">
        <v>76</v>
      </c>
      <c r="AL57" s="69"/>
      <c r="AM57" s="477"/>
      <c r="AN57" s="477"/>
      <c r="AO57" s="477"/>
      <c r="AP57" s="477"/>
      <c r="AQ57" s="477"/>
      <c r="AR57" s="478"/>
    </row>
    <row r="58" spans="1:44" ht="13.5" thickBot="1" x14ac:dyDescent="0.25">
      <c r="A58" s="295" t="s">
        <v>63</v>
      </c>
      <c r="B58" s="296"/>
      <c r="C58" s="296"/>
      <c r="D58" s="296"/>
      <c r="E58" s="297"/>
      <c r="F58" s="297"/>
      <c r="G58" s="297"/>
      <c r="H58" s="297"/>
      <c r="I58" s="297"/>
      <c r="J58" s="297"/>
      <c r="K58" s="297"/>
      <c r="L58" s="298"/>
      <c r="M58" s="260"/>
      <c r="N58" s="261"/>
      <c r="O58" s="258"/>
      <c r="P58" s="258"/>
      <c r="Q58" s="258"/>
      <c r="R58" s="258"/>
      <c r="S58" s="258"/>
      <c r="T58" s="259"/>
      <c r="U58" s="260"/>
      <c r="V58" s="261"/>
      <c r="W58" s="258"/>
      <c r="X58" s="258"/>
      <c r="Y58" s="258"/>
      <c r="Z58" s="258"/>
      <c r="AA58" s="258"/>
      <c r="AB58" s="259"/>
      <c r="AC58" s="260"/>
      <c r="AD58" s="261"/>
      <c r="AE58" s="258"/>
      <c r="AF58" s="258"/>
      <c r="AG58" s="258"/>
      <c r="AH58" s="258"/>
      <c r="AI58" s="258"/>
      <c r="AJ58" s="259"/>
      <c r="AK58" s="260"/>
      <c r="AL58" s="261"/>
      <c r="AM58" s="474"/>
      <c r="AN58" s="474"/>
      <c r="AO58" s="474"/>
      <c r="AP58" s="474"/>
      <c r="AQ58" s="474"/>
      <c r="AR58" s="485"/>
    </row>
    <row r="59" spans="1:44" ht="13.5" thickBot="1" x14ac:dyDescent="0.25">
      <c r="A59" s="292" t="s">
        <v>64</v>
      </c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4"/>
      <c r="M59" s="285"/>
      <c r="N59" s="286"/>
      <c r="O59" s="283"/>
      <c r="P59" s="283"/>
      <c r="Q59" s="283"/>
      <c r="R59" s="283"/>
      <c r="S59" s="283"/>
      <c r="T59" s="284"/>
      <c r="U59" s="285"/>
      <c r="V59" s="286"/>
      <c r="W59" s="283"/>
      <c r="X59" s="283"/>
      <c r="Y59" s="283"/>
      <c r="Z59" s="283"/>
      <c r="AA59" s="283"/>
      <c r="AB59" s="284"/>
      <c r="AC59" s="275"/>
      <c r="AD59" s="276"/>
      <c r="AE59" s="273"/>
      <c r="AF59" s="273"/>
      <c r="AG59" s="273"/>
      <c r="AH59" s="273"/>
      <c r="AI59" s="273"/>
      <c r="AJ59" s="274"/>
      <c r="AK59" s="285"/>
      <c r="AL59" s="286"/>
      <c r="AM59" s="283"/>
      <c r="AN59" s="283"/>
      <c r="AO59" s="283"/>
      <c r="AP59" s="283"/>
      <c r="AQ59" s="283"/>
      <c r="AR59" s="287"/>
    </row>
    <row r="60" spans="1:44" ht="13.5" thickBot="1" x14ac:dyDescent="0.25">
      <c r="A60" s="288"/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  <c r="AI60" s="288"/>
      <c r="AJ60" s="288"/>
      <c r="AK60" s="288"/>
      <c r="AL60" s="288"/>
      <c r="AM60" s="288"/>
      <c r="AN60" s="288"/>
      <c r="AO60" s="288"/>
      <c r="AP60" s="288"/>
      <c r="AQ60" s="288"/>
      <c r="AR60" s="288"/>
    </row>
    <row r="61" spans="1:44" ht="13.5" thickBot="1" x14ac:dyDescent="0.25">
      <c r="A61" s="289" t="s">
        <v>65</v>
      </c>
      <c r="B61" s="290"/>
      <c r="C61" s="290"/>
      <c r="D61" s="290"/>
      <c r="E61" s="290"/>
      <c r="F61" s="290"/>
      <c r="G61" s="290"/>
      <c r="H61" s="290"/>
      <c r="I61" s="290"/>
      <c r="J61" s="290"/>
      <c r="K61" s="290"/>
      <c r="L61" s="291"/>
      <c r="M61" s="83" t="s">
        <v>82</v>
      </c>
      <c r="N61" s="84"/>
      <c r="O61" s="84"/>
      <c r="P61" s="84"/>
      <c r="Q61" s="84"/>
      <c r="R61" s="84"/>
      <c r="S61" s="84"/>
      <c r="T61" s="85"/>
      <c r="U61" s="83" t="s">
        <v>82</v>
      </c>
      <c r="V61" s="84"/>
      <c r="W61" s="84"/>
      <c r="X61" s="84"/>
      <c r="Y61" s="84"/>
      <c r="Z61" s="84"/>
      <c r="AA61" s="84"/>
      <c r="AB61" s="85"/>
      <c r="AC61" s="83" t="s">
        <v>82</v>
      </c>
      <c r="AD61" s="84"/>
      <c r="AE61" s="84"/>
      <c r="AF61" s="84"/>
      <c r="AG61" s="84"/>
      <c r="AH61" s="84"/>
      <c r="AI61" s="84"/>
      <c r="AJ61" s="85"/>
      <c r="AK61" s="83" t="s">
        <v>82</v>
      </c>
      <c r="AL61" s="84"/>
      <c r="AM61" s="84"/>
      <c r="AN61" s="84"/>
      <c r="AO61" s="84"/>
      <c r="AP61" s="84"/>
      <c r="AQ61" s="84"/>
      <c r="AR61" s="85"/>
    </row>
    <row r="66" spans="5:30" ht="15.75" x14ac:dyDescent="0.25">
      <c r="E66" s="486" t="s">
        <v>79</v>
      </c>
      <c r="F66" s="486"/>
      <c r="G66" s="486"/>
      <c r="H66" s="486"/>
      <c r="I66" s="486"/>
      <c r="J66" s="486"/>
      <c r="K66" s="486"/>
      <c r="L66" s="486"/>
      <c r="M66" s="486"/>
      <c r="N66" s="486"/>
      <c r="O66" s="486"/>
      <c r="P66" s="486"/>
      <c r="Q66" s="486"/>
      <c r="R66" s="486"/>
      <c r="S66" s="486"/>
      <c r="T66" s="486"/>
      <c r="U66" s="486"/>
      <c r="V66" s="486"/>
      <c r="W66" s="486"/>
      <c r="X66" s="486"/>
      <c r="Y66" s="486"/>
      <c r="Z66" s="486"/>
      <c r="AA66" s="486"/>
      <c r="AB66" s="486"/>
      <c r="AC66" s="486"/>
      <c r="AD66" s="486"/>
    </row>
  </sheetData>
  <mergeCells count="696">
    <mergeCell ref="A1:AR1"/>
    <mergeCell ref="A2:AR2"/>
    <mergeCell ref="A3:L3"/>
    <mergeCell ref="M3:T3"/>
    <mergeCell ref="U3:AB3"/>
    <mergeCell ref="AC3:AJ3"/>
    <mergeCell ref="AK3:AR3"/>
    <mergeCell ref="A4:AR4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  <mergeCell ref="H7:L7"/>
    <mergeCell ref="M7:N7"/>
    <mergeCell ref="O7:P7"/>
    <mergeCell ref="O6:P6"/>
    <mergeCell ref="M6:N6"/>
    <mergeCell ref="W5:X5"/>
    <mergeCell ref="Y5:Z5"/>
    <mergeCell ref="AA5:AB5"/>
    <mergeCell ref="AC5:AD5"/>
    <mergeCell ref="A5:L5"/>
    <mergeCell ref="H6:L6"/>
    <mergeCell ref="U6:V6"/>
    <mergeCell ref="AC6:AD6"/>
    <mergeCell ref="W6:X6"/>
    <mergeCell ref="W7:X7"/>
    <mergeCell ref="S6:T6"/>
    <mergeCell ref="S7:T7"/>
    <mergeCell ref="U7:V7"/>
    <mergeCell ref="AC7:AD7"/>
    <mergeCell ref="AM9:AN9"/>
    <mergeCell ref="AO9:AP9"/>
    <mergeCell ref="AQ9:AR9"/>
    <mergeCell ref="AE9:AF9"/>
    <mergeCell ref="AG9:AH9"/>
    <mergeCell ref="AI9:AJ9"/>
    <mergeCell ref="AK9:AL9"/>
    <mergeCell ref="E8:F8"/>
    <mergeCell ref="G8:H8"/>
    <mergeCell ref="I8:J8"/>
    <mergeCell ref="K8:L8"/>
    <mergeCell ref="N8:AR8"/>
    <mergeCell ref="A10:D11"/>
    <mergeCell ref="E10:F10"/>
    <mergeCell ref="G10:H10"/>
    <mergeCell ref="I10:J10"/>
    <mergeCell ref="K10:L10"/>
    <mergeCell ref="M10:N10"/>
    <mergeCell ref="O10:P10"/>
    <mergeCell ref="AA9:AB9"/>
    <mergeCell ref="AC9:AD9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AO10:AP10"/>
    <mergeCell ref="AQ10:AR10"/>
    <mergeCell ref="E11:L11"/>
    <mergeCell ref="M11:O11"/>
    <mergeCell ref="P11:Q11"/>
    <mergeCell ref="R11:T11"/>
    <mergeCell ref="U11:W11"/>
    <mergeCell ref="X11:Y11"/>
    <mergeCell ref="Z11:AB11"/>
    <mergeCell ref="AC11:AE11"/>
    <mergeCell ref="AC10:AD10"/>
    <mergeCell ref="AE10:AF10"/>
    <mergeCell ref="AG10:AH10"/>
    <mergeCell ref="AI10:AJ10"/>
    <mergeCell ref="AK10:AL10"/>
    <mergeCell ref="AM10:AN10"/>
    <mergeCell ref="Q10:R10"/>
    <mergeCell ref="S10:T10"/>
    <mergeCell ref="U10:V10"/>
    <mergeCell ref="W10:X10"/>
    <mergeCell ref="Y10:Z10"/>
    <mergeCell ref="AA10:AB10"/>
    <mergeCell ref="AF11:AG11"/>
    <mergeCell ref="AH11:AJ11"/>
    <mergeCell ref="AK11:AM11"/>
    <mergeCell ref="AN11:AO11"/>
    <mergeCell ref="AP11:AR11"/>
    <mergeCell ref="M12:N12"/>
    <mergeCell ref="O12:P12"/>
    <mergeCell ref="Q12:R12"/>
    <mergeCell ref="AQ12:AR12"/>
    <mergeCell ref="M13:N13"/>
    <mergeCell ref="O13:P13"/>
    <mergeCell ref="Q13:R13"/>
    <mergeCell ref="S13:T13"/>
    <mergeCell ref="U13:V13"/>
    <mergeCell ref="W13:X13"/>
    <mergeCell ref="Y13:Z13"/>
    <mergeCell ref="AA13:AB13"/>
    <mergeCell ref="AE12:AF12"/>
    <mergeCell ref="AG12:AH12"/>
    <mergeCell ref="AI12:AJ12"/>
    <mergeCell ref="AK12:AL12"/>
    <mergeCell ref="AM12:AN12"/>
    <mergeCell ref="AO12:AP12"/>
    <mergeCell ref="S12:T12"/>
    <mergeCell ref="U12:V12"/>
    <mergeCell ref="W12:X12"/>
    <mergeCell ref="Y12:Z12"/>
    <mergeCell ref="AA12:AB12"/>
    <mergeCell ref="AC12:AD12"/>
    <mergeCell ref="AO13:AP13"/>
    <mergeCell ref="AQ13:AR13"/>
    <mergeCell ref="M14:O14"/>
    <mergeCell ref="P14:Q14"/>
    <mergeCell ref="R14:T14"/>
    <mergeCell ref="U14:W14"/>
    <mergeCell ref="X14:Y14"/>
    <mergeCell ref="AC13:AD13"/>
    <mergeCell ref="AE13:AF13"/>
    <mergeCell ref="AG13:AH13"/>
    <mergeCell ref="AI13:AJ13"/>
    <mergeCell ref="AK13:AL13"/>
    <mergeCell ref="AM13:AN13"/>
    <mergeCell ref="AP14:AR14"/>
    <mergeCell ref="A17:D18"/>
    <mergeCell ref="E17:H18"/>
    <mergeCell ref="AF19:AG19"/>
    <mergeCell ref="AF17:AG17"/>
    <mergeCell ref="AH17:AJ17"/>
    <mergeCell ref="AK17:AM17"/>
    <mergeCell ref="AN17:AO17"/>
    <mergeCell ref="AP17:AR17"/>
    <mergeCell ref="AH14:AJ14"/>
    <mergeCell ref="AK14:AM14"/>
    <mergeCell ref="AN14:AO14"/>
    <mergeCell ref="I17:L17"/>
    <mergeCell ref="M17:O17"/>
    <mergeCell ref="P17:Q17"/>
    <mergeCell ref="R17:T17"/>
    <mergeCell ref="U17:W17"/>
    <mergeCell ref="X17:Y17"/>
    <mergeCell ref="Z17:AB17"/>
    <mergeCell ref="AC17:AE17"/>
    <mergeCell ref="Z14:AB14"/>
    <mergeCell ref="AC14:AE14"/>
    <mergeCell ref="AF14:AG14"/>
    <mergeCell ref="AA15:AB15"/>
    <mergeCell ref="AC15:AD15"/>
    <mergeCell ref="AP18:AR18"/>
    <mergeCell ref="Z18:AB18"/>
    <mergeCell ref="AC18:AE18"/>
    <mergeCell ref="AF18:AG18"/>
    <mergeCell ref="AH18:AJ18"/>
    <mergeCell ref="AK18:AM18"/>
    <mergeCell ref="AN18:AO18"/>
    <mergeCell ref="I18:L18"/>
    <mergeCell ref="M18:O18"/>
    <mergeCell ref="P18:Q18"/>
    <mergeCell ref="R18:T18"/>
    <mergeCell ref="U18:W18"/>
    <mergeCell ref="X18:Y18"/>
    <mergeCell ref="AC30:AD30"/>
    <mergeCell ref="AE30:AG30"/>
    <mergeCell ref="A29:D29"/>
    <mergeCell ref="E29:AR29"/>
    <mergeCell ref="A24:B24"/>
    <mergeCell ref="C24:D24"/>
    <mergeCell ref="E24:L24"/>
    <mergeCell ref="M24:T24"/>
    <mergeCell ref="U24:AB24"/>
    <mergeCell ref="AC24:AJ24"/>
    <mergeCell ref="AK24:AR24"/>
    <mergeCell ref="A25:B25"/>
    <mergeCell ref="C25:D25"/>
    <mergeCell ref="E25:L25"/>
    <mergeCell ref="M25:T25"/>
    <mergeCell ref="U25:AB25"/>
    <mergeCell ref="AC25:AJ25"/>
    <mergeCell ref="AK25:AR25"/>
    <mergeCell ref="AH30:AJ30"/>
    <mergeCell ref="AK30:AL30"/>
    <mergeCell ref="AM30:AO30"/>
    <mergeCell ref="AP30:AR30"/>
    <mergeCell ref="A30:D30"/>
    <mergeCell ref="M30:N30"/>
    <mergeCell ref="A31:D31"/>
    <mergeCell ref="M31:N31"/>
    <mergeCell ref="O31:Q31"/>
    <mergeCell ref="R31:T31"/>
    <mergeCell ref="U31:V31"/>
    <mergeCell ref="W31:Y31"/>
    <mergeCell ref="AP31:AR31"/>
    <mergeCell ref="Z31:AB31"/>
    <mergeCell ref="AC31:AD31"/>
    <mergeCell ref="AE31:AG31"/>
    <mergeCell ref="AH31:AJ31"/>
    <mergeCell ref="AK31:AL31"/>
    <mergeCell ref="AM31:AO31"/>
    <mergeCell ref="O30:Q30"/>
    <mergeCell ref="R30:T30"/>
    <mergeCell ref="U30:V30"/>
    <mergeCell ref="W30:Y30"/>
    <mergeCell ref="Z30:AB30"/>
    <mergeCell ref="AP32:AR32"/>
    <mergeCell ref="A33:D33"/>
    <mergeCell ref="M33:N33"/>
    <mergeCell ref="O33:Q33"/>
    <mergeCell ref="R33:T33"/>
    <mergeCell ref="U33:V33"/>
    <mergeCell ref="W33:Y33"/>
    <mergeCell ref="AP33:AR33"/>
    <mergeCell ref="Z33:AB33"/>
    <mergeCell ref="AC33:AD33"/>
    <mergeCell ref="AE33:AG33"/>
    <mergeCell ref="AH33:AJ33"/>
    <mergeCell ref="AK33:AL33"/>
    <mergeCell ref="AM33:AO33"/>
    <mergeCell ref="A32:D32"/>
    <mergeCell ref="M32:N32"/>
    <mergeCell ref="O32:Q32"/>
    <mergeCell ref="R32:T32"/>
    <mergeCell ref="U32:V32"/>
    <mergeCell ref="AH32:AJ32"/>
    <mergeCell ref="AK32:AL32"/>
    <mergeCell ref="AM32:AO32"/>
    <mergeCell ref="W36:Y36"/>
    <mergeCell ref="Z36:AB36"/>
    <mergeCell ref="AC36:AD36"/>
    <mergeCell ref="AE36:AG36"/>
    <mergeCell ref="AH34:AJ34"/>
    <mergeCell ref="AK34:AL34"/>
    <mergeCell ref="AM34:AO34"/>
    <mergeCell ref="W32:Y32"/>
    <mergeCell ref="Z32:AB32"/>
    <mergeCell ref="AC32:AD32"/>
    <mergeCell ref="AE32:AG32"/>
    <mergeCell ref="W34:Y34"/>
    <mergeCell ref="Z34:AB34"/>
    <mergeCell ref="AC34:AD34"/>
    <mergeCell ref="AE34:AG34"/>
    <mergeCell ref="AP34:AR34"/>
    <mergeCell ref="A35:D35"/>
    <mergeCell ref="M35:N35"/>
    <mergeCell ref="O35:Q35"/>
    <mergeCell ref="R35:T35"/>
    <mergeCell ref="U35:V35"/>
    <mergeCell ref="W35:Y35"/>
    <mergeCell ref="AP35:AR35"/>
    <mergeCell ref="Z35:AB35"/>
    <mergeCell ref="AC35:AD35"/>
    <mergeCell ref="AE35:AG35"/>
    <mergeCell ref="AH35:AJ35"/>
    <mergeCell ref="AK35:AL35"/>
    <mergeCell ref="AM35:AO35"/>
    <mergeCell ref="A34:D34"/>
    <mergeCell ref="M34:N34"/>
    <mergeCell ref="O34:Q34"/>
    <mergeCell ref="R34:T34"/>
    <mergeCell ref="U34:V34"/>
    <mergeCell ref="AC38:AD38"/>
    <mergeCell ref="AE38:AG38"/>
    <mergeCell ref="AH36:AJ36"/>
    <mergeCell ref="AK36:AL36"/>
    <mergeCell ref="AM36:AO36"/>
    <mergeCell ref="AP36:AR36"/>
    <mergeCell ref="A37:D37"/>
    <mergeCell ref="M37:N37"/>
    <mergeCell ref="O37:Q37"/>
    <mergeCell ref="R37:T37"/>
    <mergeCell ref="U37:V37"/>
    <mergeCell ref="W37:Y37"/>
    <mergeCell ref="AP37:AR37"/>
    <mergeCell ref="Z37:AB37"/>
    <mergeCell ref="AC37:AD37"/>
    <mergeCell ref="AE37:AG37"/>
    <mergeCell ref="AH37:AJ37"/>
    <mergeCell ref="AK37:AL37"/>
    <mergeCell ref="AM37:AO37"/>
    <mergeCell ref="A36:D36"/>
    <mergeCell ref="M36:N36"/>
    <mergeCell ref="O36:Q36"/>
    <mergeCell ref="R36:T36"/>
    <mergeCell ref="U36:V36"/>
    <mergeCell ref="AH38:AJ38"/>
    <mergeCell ref="AK38:AL38"/>
    <mergeCell ref="AM38:AO38"/>
    <mergeCell ref="AP38:AR38"/>
    <mergeCell ref="A39:D39"/>
    <mergeCell ref="M39:N39"/>
    <mergeCell ref="O39:Q39"/>
    <mergeCell ref="R39:T39"/>
    <mergeCell ref="U39:V39"/>
    <mergeCell ref="W39:Y39"/>
    <mergeCell ref="AP39:AR39"/>
    <mergeCell ref="Z39:AB39"/>
    <mergeCell ref="AC39:AD39"/>
    <mergeCell ref="AE39:AG39"/>
    <mergeCell ref="AH39:AJ39"/>
    <mergeCell ref="AK39:AL39"/>
    <mergeCell ref="AM39:AO39"/>
    <mergeCell ref="A38:D38"/>
    <mergeCell ref="M38:N38"/>
    <mergeCell ref="O38:Q38"/>
    <mergeCell ref="R38:T38"/>
    <mergeCell ref="U38:V38"/>
    <mergeCell ref="W38:Y38"/>
    <mergeCell ref="Z38:AB38"/>
    <mergeCell ref="AM40:AO40"/>
    <mergeCell ref="AP40:AR40"/>
    <mergeCell ref="A41:D41"/>
    <mergeCell ref="M41:N41"/>
    <mergeCell ref="O41:Q41"/>
    <mergeCell ref="R41:T41"/>
    <mergeCell ref="U41:V41"/>
    <mergeCell ref="W41:Y41"/>
    <mergeCell ref="A40:D40"/>
    <mergeCell ref="M40:N40"/>
    <mergeCell ref="O40:Q40"/>
    <mergeCell ref="R40:T40"/>
    <mergeCell ref="U40:V40"/>
    <mergeCell ref="W40:Y40"/>
    <mergeCell ref="Z40:AB40"/>
    <mergeCell ref="AC40:AD40"/>
    <mergeCell ref="AE40:AG40"/>
    <mergeCell ref="AH40:AJ40"/>
    <mergeCell ref="AK40:AL40"/>
    <mergeCell ref="AP41:AR41"/>
    <mergeCell ref="AH41:AJ41"/>
    <mergeCell ref="AK41:AL41"/>
    <mergeCell ref="AM41:AO41"/>
    <mergeCell ref="M42:N42"/>
    <mergeCell ref="O42:Q42"/>
    <mergeCell ref="R42:T42"/>
    <mergeCell ref="U42:V42"/>
    <mergeCell ref="W42:Y42"/>
    <mergeCell ref="Z42:AB42"/>
    <mergeCell ref="AC42:AD42"/>
    <mergeCell ref="AE42:AG42"/>
    <mergeCell ref="Z41:AB41"/>
    <mergeCell ref="AC41:AD41"/>
    <mergeCell ref="AE41:AG41"/>
    <mergeCell ref="O43:Q43"/>
    <mergeCell ref="R43:T43"/>
    <mergeCell ref="U43:V43"/>
    <mergeCell ref="W43:Y43"/>
    <mergeCell ref="AH42:AJ42"/>
    <mergeCell ref="AK42:AL42"/>
    <mergeCell ref="AM42:AO42"/>
    <mergeCell ref="AC46:AD46"/>
    <mergeCell ref="AE46:AG46"/>
    <mergeCell ref="AM44:AO44"/>
    <mergeCell ref="AE43:AG43"/>
    <mergeCell ref="AH43:AJ43"/>
    <mergeCell ref="AK43:AL43"/>
    <mergeCell ref="AM43:AO43"/>
    <mergeCell ref="AH46:AJ46"/>
    <mergeCell ref="AK46:AL46"/>
    <mergeCell ref="AM46:AO46"/>
    <mergeCell ref="Z43:AB43"/>
    <mergeCell ref="A46:D46"/>
    <mergeCell ref="M46:N46"/>
    <mergeCell ref="O46:Q46"/>
    <mergeCell ref="R46:T46"/>
    <mergeCell ref="U46:V46"/>
    <mergeCell ref="W46:Y46"/>
    <mergeCell ref="Z46:AB46"/>
    <mergeCell ref="AP42:AR42"/>
    <mergeCell ref="A43:D43"/>
    <mergeCell ref="A42:D42"/>
    <mergeCell ref="M43:N43"/>
    <mergeCell ref="AP43:AR43"/>
    <mergeCell ref="AC43:AD43"/>
    <mergeCell ref="AP44:AR44"/>
    <mergeCell ref="A45:D45"/>
    <mergeCell ref="M44:N44"/>
    <mergeCell ref="O44:Q44"/>
    <mergeCell ref="R44:T44"/>
    <mergeCell ref="U44:V44"/>
    <mergeCell ref="W44:Y44"/>
    <mergeCell ref="Z44:AB44"/>
    <mergeCell ref="AC44:AD44"/>
    <mergeCell ref="AE44:AG44"/>
    <mergeCell ref="A44:L44"/>
    <mergeCell ref="A47:D47"/>
    <mergeCell ref="M47:N47"/>
    <mergeCell ref="O47:Q47"/>
    <mergeCell ref="R47:T47"/>
    <mergeCell ref="U47:V47"/>
    <mergeCell ref="W47:Y47"/>
    <mergeCell ref="AP47:AR47"/>
    <mergeCell ref="Z47:AB47"/>
    <mergeCell ref="AC47:AD47"/>
    <mergeCell ref="AE47:AG47"/>
    <mergeCell ref="AH47:AJ47"/>
    <mergeCell ref="AK47:AL47"/>
    <mergeCell ref="AM47:AO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50:D50"/>
    <mergeCell ref="M50:N50"/>
    <mergeCell ref="O50:Q50"/>
    <mergeCell ref="R50:T50"/>
    <mergeCell ref="U50:V50"/>
    <mergeCell ref="W50:Y50"/>
    <mergeCell ref="Z50:AB50"/>
    <mergeCell ref="AC50:AD50"/>
    <mergeCell ref="AE50:AG50"/>
    <mergeCell ref="A51:D51"/>
    <mergeCell ref="M51:N51"/>
    <mergeCell ref="O51:Q51"/>
    <mergeCell ref="R51:T51"/>
    <mergeCell ref="U51:V51"/>
    <mergeCell ref="W51:Y51"/>
    <mergeCell ref="AP51:AR51"/>
    <mergeCell ref="Z51:AB51"/>
    <mergeCell ref="AC51:AD51"/>
    <mergeCell ref="AE51:AG51"/>
    <mergeCell ref="AH51:AJ51"/>
    <mergeCell ref="AK51:AL51"/>
    <mergeCell ref="AM51:AO51"/>
    <mergeCell ref="A52:D52"/>
    <mergeCell ref="M52:N52"/>
    <mergeCell ref="O52:Q52"/>
    <mergeCell ref="R52:T52"/>
    <mergeCell ref="U52:V52"/>
    <mergeCell ref="W52:Y52"/>
    <mergeCell ref="Z52:AB52"/>
    <mergeCell ref="AC52:AD52"/>
    <mergeCell ref="AE52:AG52"/>
    <mergeCell ref="Z58:AB58"/>
    <mergeCell ref="AC58:AD58"/>
    <mergeCell ref="AE58:AG58"/>
    <mergeCell ref="AH58:AJ58"/>
    <mergeCell ref="AE57:AG57"/>
    <mergeCell ref="AH57:AJ57"/>
    <mergeCell ref="AK57:AL57"/>
    <mergeCell ref="AK52:AL52"/>
    <mergeCell ref="AM52:AO52"/>
    <mergeCell ref="Z53:AB53"/>
    <mergeCell ref="AC53:AD53"/>
    <mergeCell ref="AE53:AG53"/>
    <mergeCell ref="AH53:AJ53"/>
    <mergeCell ref="AK53:AL53"/>
    <mergeCell ref="AM53:AO53"/>
    <mergeCell ref="Z55:AB55"/>
    <mergeCell ref="E12:F12"/>
    <mergeCell ref="G12:H12"/>
    <mergeCell ref="I12:J12"/>
    <mergeCell ref="K12:L12"/>
    <mergeCell ref="A13:D14"/>
    <mergeCell ref="E13:F13"/>
    <mergeCell ref="G13:H13"/>
    <mergeCell ref="I13:J13"/>
    <mergeCell ref="K13:L13"/>
    <mergeCell ref="E14:L14"/>
    <mergeCell ref="A15:D16"/>
    <mergeCell ref="E15:L15"/>
    <mergeCell ref="M15:N15"/>
    <mergeCell ref="O15:P15"/>
    <mergeCell ref="Q15:R15"/>
    <mergeCell ref="S15:T15"/>
    <mergeCell ref="U15:V15"/>
    <mergeCell ref="W15:X15"/>
    <mergeCell ref="Y15:Z15"/>
    <mergeCell ref="AI15:AJ15"/>
    <mergeCell ref="AK15:AL15"/>
    <mergeCell ref="AM15:AN15"/>
    <mergeCell ref="AO15:AP15"/>
    <mergeCell ref="AQ15:AR15"/>
    <mergeCell ref="E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AE15:AF15"/>
    <mergeCell ref="AG15:AH15"/>
    <mergeCell ref="AH19:AJ19"/>
    <mergeCell ref="AK19:AM19"/>
    <mergeCell ref="AN19:AO19"/>
    <mergeCell ref="AP19:AR19"/>
    <mergeCell ref="I20:L20"/>
    <mergeCell ref="M20:O20"/>
    <mergeCell ref="P20:Q20"/>
    <mergeCell ref="R20:T20"/>
    <mergeCell ref="U20:W20"/>
    <mergeCell ref="X20:Y20"/>
    <mergeCell ref="Z20:AB20"/>
    <mergeCell ref="AC20:AE20"/>
    <mergeCell ref="AF20:AG20"/>
    <mergeCell ref="AH20:AJ20"/>
    <mergeCell ref="AK20:AM20"/>
    <mergeCell ref="AN20:AO20"/>
    <mergeCell ref="AP20:AR20"/>
    <mergeCell ref="I19:L19"/>
    <mergeCell ref="M19:O19"/>
    <mergeCell ref="P19:Q19"/>
    <mergeCell ref="R19:T19"/>
    <mergeCell ref="U19:W19"/>
    <mergeCell ref="X19:Y19"/>
    <mergeCell ref="Z19:AB19"/>
    <mergeCell ref="P21:Q21"/>
    <mergeCell ref="R21:T21"/>
    <mergeCell ref="U21:W21"/>
    <mergeCell ref="X21:Y21"/>
    <mergeCell ref="Z21:AB21"/>
    <mergeCell ref="AC21:AE21"/>
    <mergeCell ref="AF21:AG21"/>
    <mergeCell ref="A19:D21"/>
    <mergeCell ref="E19:H21"/>
    <mergeCell ref="AC19:AE19"/>
    <mergeCell ref="A26:AR26"/>
    <mergeCell ref="A27:D28"/>
    <mergeCell ref="E27:F27"/>
    <mergeCell ref="G27:H27"/>
    <mergeCell ref="I27:J27"/>
    <mergeCell ref="K27:L27"/>
    <mergeCell ref="M27:N28"/>
    <mergeCell ref="O27:Q28"/>
    <mergeCell ref="R27:T28"/>
    <mergeCell ref="U27:V28"/>
    <mergeCell ref="W27:Y28"/>
    <mergeCell ref="Z27:AB28"/>
    <mergeCell ref="AC27:AD28"/>
    <mergeCell ref="AE27:AG28"/>
    <mergeCell ref="AH27:AJ28"/>
    <mergeCell ref="AK27:AL28"/>
    <mergeCell ref="AM27:AO28"/>
    <mergeCell ref="AP27:AR28"/>
    <mergeCell ref="A53:D53"/>
    <mergeCell ref="M53:N53"/>
    <mergeCell ref="O53:Q53"/>
    <mergeCell ref="R53:T53"/>
    <mergeCell ref="AC55:AD55"/>
    <mergeCell ref="AE55:AG55"/>
    <mergeCell ref="AH55:AJ55"/>
    <mergeCell ref="AK55:AL55"/>
    <mergeCell ref="AM55:AO55"/>
    <mergeCell ref="A54:D54"/>
    <mergeCell ref="A55:D55"/>
    <mergeCell ref="M54:N54"/>
    <mergeCell ref="O54:Q54"/>
    <mergeCell ref="R54:T54"/>
    <mergeCell ref="U54:V54"/>
    <mergeCell ref="U53:V53"/>
    <mergeCell ref="AH54:AJ54"/>
    <mergeCell ref="AK54:AL54"/>
    <mergeCell ref="AM54:AO54"/>
    <mergeCell ref="A56:D56"/>
    <mergeCell ref="M56:N56"/>
    <mergeCell ref="O56:Q56"/>
    <mergeCell ref="R56:T56"/>
    <mergeCell ref="U56:V56"/>
    <mergeCell ref="W56:Y56"/>
    <mergeCell ref="Z56:AB56"/>
    <mergeCell ref="M55:N55"/>
    <mergeCell ref="O55:Q55"/>
    <mergeCell ref="R55:T55"/>
    <mergeCell ref="U55:V55"/>
    <mergeCell ref="W55:Y55"/>
    <mergeCell ref="AP54:AR54"/>
    <mergeCell ref="AC54:AD54"/>
    <mergeCell ref="AE54:AG54"/>
    <mergeCell ref="W54:Y54"/>
    <mergeCell ref="Z54:AB54"/>
    <mergeCell ref="W53:Y53"/>
    <mergeCell ref="AP53:AR53"/>
    <mergeCell ref="AH50:AJ50"/>
    <mergeCell ref="AK50:AL50"/>
    <mergeCell ref="AM50:AO50"/>
    <mergeCell ref="AP50:AR50"/>
    <mergeCell ref="AH48:AJ48"/>
    <mergeCell ref="AK48:AL48"/>
    <mergeCell ref="AM48:AO48"/>
    <mergeCell ref="AP48:AR48"/>
    <mergeCell ref="AP52:AR52"/>
    <mergeCell ref="AH52:AJ52"/>
    <mergeCell ref="AP46:AR46"/>
    <mergeCell ref="E45:AR45"/>
    <mergeCell ref="AH44:AJ44"/>
    <mergeCell ref="AK44:AL44"/>
    <mergeCell ref="A58:L58"/>
    <mergeCell ref="A57:D57"/>
    <mergeCell ref="AP58:AR58"/>
    <mergeCell ref="AK58:AL58"/>
    <mergeCell ref="AC56:AD56"/>
    <mergeCell ref="AE56:AG56"/>
    <mergeCell ref="AH56:AJ56"/>
    <mergeCell ref="AK56:AL56"/>
    <mergeCell ref="AM56:AO56"/>
    <mergeCell ref="AP56:AR56"/>
    <mergeCell ref="AM58:AO58"/>
    <mergeCell ref="M57:N57"/>
    <mergeCell ref="O57:Q57"/>
    <mergeCell ref="R57:T57"/>
    <mergeCell ref="U57:V57"/>
    <mergeCell ref="W57:Y57"/>
    <mergeCell ref="Z57:AB57"/>
    <mergeCell ref="AC57:AD57"/>
    <mergeCell ref="AM57:AO57"/>
    <mergeCell ref="M58:N58"/>
    <mergeCell ref="O58:Q58"/>
    <mergeCell ref="R58:T58"/>
    <mergeCell ref="U58:V58"/>
    <mergeCell ref="W58:Y58"/>
    <mergeCell ref="AQ6:AR6"/>
    <mergeCell ref="AQ7:AR7"/>
    <mergeCell ref="AK6:AL6"/>
    <mergeCell ref="AK7:AL7"/>
    <mergeCell ref="AP57:AR57"/>
    <mergeCell ref="AH59:AJ59"/>
    <mergeCell ref="AK59:AL59"/>
    <mergeCell ref="AM59:AO59"/>
    <mergeCell ref="AP59:AR59"/>
    <mergeCell ref="AP55:AR55"/>
    <mergeCell ref="AH21:AJ21"/>
    <mergeCell ref="AK21:AM21"/>
    <mergeCell ref="AN21:AO21"/>
    <mergeCell ref="AP21:AR21"/>
    <mergeCell ref="A22:AR22"/>
    <mergeCell ref="A23:B23"/>
    <mergeCell ref="C23:D23"/>
    <mergeCell ref="E23:L23"/>
    <mergeCell ref="M23:T23"/>
    <mergeCell ref="U23:AB23"/>
    <mergeCell ref="AC23:AJ23"/>
    <mergeCell ref="AK23:AR23"/>
    <mergeCell ref="I21:L21"/>
    <mergeCell ref="M21:O21"/>
    <mergeCell ref="E66:AD66"/>
    <mergeCell ref="AE6:AF6"/>
    <mergeCell ref="AE7:AF7"/>
    <mergeCell ref="AM6:AN6"/>
    <mergeCell ref="AM7:AN7"/>
    <mergeCell ref="AA6:AB6"/>
    <mergeCell ref="AA7:AB7"/>
    <mergeCell ref="AI6:AJ6"/>
    <mergeCell ref="AI7:AJ7"/>
    <mergeCell ref="A60:AR60"/>
    <mergeCell ref="A61:L61"/>
    <mergeCell ref="M61:T61"/>
    <mergeCell ref="U61:AB61"/>
    <mergeCell ref="AC61:AJ61"/>
    <mergeCell ref="AK61:AR61"/>
    <mergeCell ref="A59:L59"/>
    <mergeCell ref="M59:N59"/>
    <mergeCell ref="O59:Q59"/>
    <mergeCell ref="R59:T59"/>
    <mergeCell ref="U59:V59"/>
    <mergeCell ref="W59:Y59"/>
    <mergeCell ref="Z59:AB59"/>
    <mergeCell ref="AC59:AD59"/>
    <mergeCell ref="AE59:AG59"/>
  </mergeCells>
  <pageMargins left="0.19685039370078741" right="0.23622047244094491" top="0.19685039370078741" bottom="0.19685039370078741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Генераторная1</vt:lpstr>
      <vt:lpstr>Генераторная2</vt:lpstr>
      <vt:lpstr>Генераторная3</vt:lpstr>
      <vt:lpstr>Генераторная4</vt:lpstr>
      <vt:lpstr>Генераторная5</vt:lpstr>
      <vt:lpstr>Генераторная6</vt:lpstr>
    </vt:vector>
  </TitlesOfParts>
  <Company>ВЭС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Сташкевич</dc:creator>
  <cp:lastModifiedBy>Ретнева Евгения Александровна</cp:lastModifiedBy>
  <cp:lastPrinted>2023-06-26T10:03:23Z</cp:lastPrinted>
  <dcterms:created xsi:type="dcterms:W3CDTF">2013-12-16T04:26:54Z</dcterms:created>
  <dcterms:modified xsi:type="dcterms:W3CDTF">2023-12-22T04:00:03Z</dcterms:modified>
</cp:coreProperties>
</file>