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ОГЭ\Журнал регистрации документов учета энергоносителей\Электробюро\Отчеты электробюро\Контрольный замер\Контрольный замер зима\2023\"/>
    </mc:Choice>
  </mc:AlternateContent>
  <bookViews>
    <workbookView xWindow="120" yWindow="15" windowWidth="15480" windowHeight="11640" activeTab="5"/>
  </bookViews>
  <sheets>
    <sheet name="Калибровочная1" sheetId="4" r:id="rId1"/>
    <sheet name="Калибровочная2" sheetId="5" r:id="rId2"/>
    <sheet name="Калибровочная3" sheetId="6" r:id="rId3"/>
    <sheet name="Калибровочная4" sheetId="7" r:id="rId4"/>
    <sheet name="Калибровочная5" sheetId="8" r:id="rId5"/>
    <sheet name="Калибровочная6" sheetId="9" r:id="rId6"/>
  </sheets>
  <calcPr calcId="162913"/>
</workbook>
</file>

<file path=xl/calcChain.xml><?xml version="1.0" encoding="utf-8"?>
<calcChain xmlns="http://schemas.openxmlformats.org/spreadsheetml/2006/main">
  <c r="AK12" i="9" l="1"/>
  <c r="AK11" i="9"/>
  <c r="AC12" i="9"/>
  <c r="AC11" i="9"/>
  <c r="U12" i="9"/>
  <c r="U11" i="9"/>
  <c r="M12" i="9"/>
  <c r="M11" i="9"/>
  <c r="AK8" i="9"/>
  <c r="AK7" i="9"/>
  <c r="AC8" i="9"/>
  <c r="AC7" i="9"/>
  <c r="U8" i="9"/>
  <c r="U7" i="9"/>
  <c r="M8" i="9"/>
  <c r="M7" i="9"/>
  <c r="AK12" i="8"/>
  <c r="AK11" i="8"/>
  <c r="AC12" i="8"/>
  <c r="AC11" i="8"/>
  <c r="U12" i="8"/>
  <c r="U11" i="8"/>
  <c r="M12" i="8"/>
  <c r="M11" i="8"/>
  <c r="M12" i="7" l="1"/>
  <c r="M11" i="7"/>
  <c r="AK8" i="8"/>
  <c r="AK7" i="8"/>
  <c r="AC8" i="8"/>
  <c r="AC7" i="8"/>
  <c r="U8" i="8"/>
  <c r="U7" i="8"/>
  <c r="M8" i="8"/>
  <c r="M7" i="8"/>
  <c r="AK12" i="7"/>
  <c r="AK11" i="7"/>
  <c r="AC12" i="7"/>
  <c r="AC11" i="7"/>
  <c r="U12" i="7"/>
  <c r="U11" i="7"/>
  <c r="AK8" i="7"/>
  <c r="AK7" i="7"/>
  <c r="AC8" i="7"/>
  <c r="AC7" i="7"/>
  <c r="U8" i="7"/>
  <c r="U7" i="7"/>
  <c r="M8" i="7"/>
  <c r="M7" i="7"/>
  <c r="AK12" i="6"/>
  <c r="AK11" i="6"/>
  <c r="AC12" i="6"/>
  <c r="AC11" i="6"/>
  <c r="U12" i="6"/>
  <c r="U11" i="6"/>
  <c r="M12" i="6"/>
  <c r="M11" i="6"/>
  <c r="AK8" i="6"/>
  <c r="AK7" i="6"/>
  <c r="AC8" i="6"/>
  <c r="AC7" i="6"/>
  <c r="U8" i="6"/>
  <c r="U7" i="6"/>
  <c r="M8" i="6"/>
  <c r="M7" i="6"/>
  <c r="AK12" i="5" l="1"/>
  <c r="AK11" i="5"/>
  <c r="AC12" i="5"/>
  <c r="AC11" i="5"/>
  <c r="U12" i="5"/>
  <c r="U11" i="5"/>
  <c r="M12" i="5"/>
  <c r="M11" i="5"/>
  <c r="AK8" i="5"/>
  <c r="AK7" i="5"/>
  <c r="AC8" i="5"/>
  <c r="AC7" i="5"/>
  <c r="U8" i="5"/>
  <c r="U7" i="5"/>
  <c r="M8" i="5"/>
  <c r="M7" i="5"/>
  <c r="AK12" i="4" l="1"/>
  <c r="AK11" i="4"/>
  <c r="AK8" i="4"/>
  <c r="AK7" i="4"/>
  <c r="AC12" i="4"/>
  <c r="AC11" i="4"/>
  <c r="AC8" i="4"/>
  <c r="AC7" i="4"/>
  <c r="U12" i="4"/>
  <c r="U11" i="4"/>
  <c r="U8" i="4"/>
  <c r="U7" i="4"/>
  <c r="M12" i="4"/>
  <c r="M11" i="4"/>
  <c r="M8" i="4"/>
  <c r="M7" i="4" l="1"/>
  <c r="AK54" i="9" l="1"/>
  <c r="AC54" i="9"/>
  <c r="U54" i="9"/>
  <c r="M54" i="9"/>
  <c r="AK47" i="9"/>
  <c r="AC47" i="9"/>
  <c r="U47" i="9"/>
  <c r="M47" i="9"/>
  <c r="AK38" i="9"/>
  <c r="AC38" i="9"/>
  <c r="U38" i="9"/>
  <c r="M38" i="9"/>
  <c r="AK31" i="9"/>
  <c r="AC31" i="9"/>
  <c r="U31" i="9"/>
  <c r="M31" i="9"/>
  <c r="AK54" i="7"/>
  <c r="AC54" i="7"/>
  <c r="U54" i="7"/>
  <c r="M54" i="7"/>
  <c r="AK47" i="7"/>
  <c r="AC47" i="7"/>
  <c r="U47" i="7"/>
  <c r="M47" i="7"/>
  <c r="AK38" i="7"/>
  <c r="AC38" i="7"/>
  <c r="U38" i="7"/>
  <c r="M38" i="7"/>
  <c r="AK31" i="7"/>
  <c r="AC31" i="7"/>
  <c r="U31" i="7"/>
  <c r="M31" i="7"/>
  <c r="AK47" i="6"/>
  <c r="AK54" i="8" l="1"/>
  <c r="AC54" i="8"/>
  <c r="U54" i="8"/>
  <c r="M54" i="8"/>
  <c r="AK47" i="8"/>
  <c r="AC47" i="8"/>
  <c r="U47" i="8"/>
  <c r="M47" i="8"/>
  <c r="AK38" i="8"/>
  <c r="AC38" i="8"/>
  <c r="U38" i="8"/>
  <c r="M38" i="8"/>
  <c r="AK31" i="8"/>
  <c r="AC31" i="8"/>
  <c r="U31" i="8"/>
  <c r="M31" i="8"/>
  <c r="AK54" i="6"/>
  <c r="AC54" i="6"/>
  <c r="U54" i="6"/>
  <c r="M54" i="6"/>
  <c r="AC47" i="6"/>
  <c r="U47" i="6"/>
  <c r="M47" i="6"/>
  <c r="AK38" i="6"/>
  <c r="AC38" i="6"/>
  <c r="U38" i="6"/>
  <c r="M38" i="6"/>
  <c r="AK31" i="6"/>
  <c r="AC31" i="6"/>
  <c r="U31" i="6"/>
  <c r="M31" i="6"/>
  <c r="AK54" i="5"/>
  <c r="AC54" i="5"/>
  <c r="U54" i="5"/>
  <c r="M54" i="5"/>
  <c r="AK47" i="5"/>
  <c r="AC47" i="5"/>
  <c r="U47" i="5"/>
  <c r="M47" i="5"/>
  <c r="AK38" i="5"/>
  <c r="AC38" i="5"/>
  <c r="U38" i="5"/>
  <c r="M38" i="5"/>
  <c r="AK31" i="5"/>
  <c r="AC31" i="5"/>
  <c r="U31" i="5"/>
  <c r="M31" i="5"/>
  <c r="AP17" i="9" l="1"/>
  <c r="AP19" i="9" s="1"/>
  <c r="AK17" i="9"/>
  <c r="AK19" i="9" s="1"/>
  <c r="AH17" i="9"/>
  <c r="AH19" i="9" s="1"/>
  <c r="AC17" i="9"/>
  <c r="AC19" i="9" s="1"/>
  <c r="Z17" i="9"/>
  <c r="Z19" i="9" s="1"/>
  <c r="U17" i="9"/>
  <c r="U19" i="9" s="1"/>
  <c r="R17" i="9"/>
  <c r="R19" i="9" s="1"/>
  <c r="M17" i="9"/>
  <c r="M19" i="9" s="1"/>
  <c r="AP16" i="9"/>
  <c r="AP18" i="9" s="1"/>
  <c r="AP20" i="9" s="1"/>
  <c r="AK16" i="9"/>
  <c r="AK18" i="9" s="1"/>
  <c r="AK20" i="9" s="1"/>
  <c r="AH16" i="9"/>
  <c r="AH18" i="9" s="1"/>
  <c r="AC16" i="9"/>
  <c r="AC18" i="9" s="1"/>
  <c r="Z16" i="9"/>
  <c r="Z18" i="9" s="1"/>
  <c r="U16" i="9"/>
  <c r="U18" i="9" s="1"/>
  <c r="R16" i="9"/>
  <c r="R18" i="9" s="1"/>
  <c r="M16" i="9"/>
  <c r="M18" i="9" s="1"/>
  <c r="AO15" i="9"/>
  <c r="AM15" i="9"/>
  <c r="AK15" i="9"/>
  <c r="AG15" i="9"/>
  <c r="AE15" i="9"/>
  <c r="AC15" i="9"/>
  <c r="Y15" i="9"/>
  <c r="W15" i="9"/>
  <c r="U15" i="9"/>
  <c r="S15" i="9"/>
  <c r="Q15" i="9"/>
  <c r="O15" i="9"/>
  <c r="M15" i="9"/>
  <c r="AO14" i="9"/>
  <c r="AM14" i="9"/>
  <c r="AK14" i="9"/>
  <c r="AG14" i="9"/>
  <c r="AE14" i="9"/>
  <c r="AC14" i="9"/>
  <c r="Y14" i="9"/>
  <c r="W14" i="9"/>
  <c r="U14" i="9"/>
  <c r="Q14" i="9"/>
  <c r="O14" i="9"/>
  <c r="M14" i="9"/>
  <c r="K12" i="9"/>
  <c r="I12" i="9"/>
  <c r="K11" i="9"/>
  <c r="I11" i="9"/>
  <c r="K8" i="9"/>
  <c r="I8" i="9"/>
  <c r="K7" i="9"/>
  <c r="I7" i="9"/>
  <c r="AP17" i="8"/>
  <c r="AP19" i="8" s="1"/>
  <c r="AK17" i="8"/>
  <c r="AK19" i="8" s="1"/>
  <c r="AH17" i="8"/>
  <c r="AH19" i="8" s="1"/>
  <c r="AC17" i="8"/>
  <c r="AC19" i="8" s="1"/>
  <c r="Z17" i="8"/>
  <c r="Z19" i="8" s="1"/>
  <c r="U17" i="8"/>
  <c r="U19" i="8" s="1"/>
  <c r="R17" i="8"/>
  <c r="R19" i="8" s="1"/>
  <c r="M17" i="8"/>
  <c r="M19" i="8" s="1"/>
  <c r="AP16" i="8"/>
  <c r="AP18" i="8" s="1"/>
  <c r="AK16" i="8"/>
  <c r="AK18" i="8" s="1"/>
  <c r="AH16" i="8"/>
  <c r="AH18" i="8" s="1"/>
  <c r="AC16" i="8"/>
  <c r="AC18" i="8" s="1"/>
  <c r="Z16" i="8"/>
  <c r="Z18" i="8" s="1"/>
  <c r="U16" i="8"/>
  <c r="U18" i="8" s="1"/>
  <c r="R16" i="8"/>
  <c r="R18" i="8" s="1"/>
  <c r="M16" i="8"/>
  <c r="M18" i="8" s="1"/>
  <c r="AO15" i="8"/>
  <c r="AM15" i="8"/>
  <c r="AK15" i="8"/>
  <c r="AG15" i="8"/>
  <c r="AE15" i="8"/>
  <c r="AC15" i="8"/>
  <c r="Y15" i="8"/>
  <c r="W15" i="8"/>
  <c r="U15" i="8"/>
  <c r="S15" i="8"/>
  <c r="Q15" i="8"/>
  <c r="O15" i="8"/>
  <c r="M15" i="8"/>
  <c r="AO14" i="8"/>
  <c r="AM14" i="8"/>
  <c r="AK14" i="8"/>
  <c r="AG14" i="8"/>
  <c r="AE14" i="8"/>
  <c r="AC14" i="8"/>
  <c r="Y14" i="8"/>
  <c r="W14" i="8"/>
  <c r="U14" i="8"/>
  <c r="Q14" i="8"/>
  <c r="O14" i="8"/>
  <c r="M14" i="8"/>
  <c r="K12" i="8"/>
  <c r="I12" i="8"/>
  <c r="K11" i="8"/>
  <c r="I11" i="8"/>
  <c r="K8" i="8"/>
  <c r="I8" i="8"/>
  <c r="K7" i="8"/>
  <c r="I7" i="8"/>
  <c r="AP17" i="7"/>
  <c r="AP19" i="7" s="1"/>
  <c r="AK17" i="7"/>
  <c r="AK19" i="7" s="1"/>
  <c r="AH17" i="7"/>
  <c r="AH19" i="7" s="1"/>
  <c r="AC17" i="7"/>
  <c r="AC19" i="7" s="1"/>
  <c r="Z17" i="7"/>
  <c r="Z19" i="7" s="1"/>
  <c r="U17" i="7"/>
  <c r="U19" i="7" s="1"/>
  <c r="R17" i="7"/>
  <c r="R19" i="7" s="1"/>
  <c r="M17" i="7"/>
  <c r="M19" i="7" s="1"/>
  <c r="AP16" i="7"/>
  <c r="AP18" i="7" s="1"/>
  <c r="AK16" i="7"/>
  <c r="AK18" i="7" s="1"/>
  <c r="AH16" i="7"/>
  <c r="AH18" i="7" s="1"/>
  <c r="AC16" i="7"/>
  <c r="AC18" i="7" s="1"/>
  <c r="AC20" i="7" s="1"/>
  <c r="Z16" i="7"/>
  <c r="Z18" i="7" s="1"/>
  <c r="U16" i="7"/>
  <c r="U18" i="7" s="1"/>
  <c r="R16" i="7"/>
  <c r="R18" i="7" s="1"/>
  <c r="M16" i="7"/>
  <c r="M18" i="7" s="1"/>
  <c r="AO15" i="7"/>
  <c r="AM15" i="7"/>
  <c r="AK15" i="7"/>
  <c r="AG15" i="7"/>
  <c r="AE15" i="7"/>
  <c r="AC15" i="7"/>
  <c r="Y15" i="7"/>
  <c r="W15" i="7"/>
  <c r="U15" i="7"/>
  <c r="S15" i="7"/>
  <c r="Q15" i="7"/>
  <c r="O15" i="7"/>
  <c r="M15" i="7"/>
  <c r="AO14" i="7"/>
  <c r="AM14" i="7"/>
  <c r="AK14" i="7"/>
  <c r="AG14" i="7"/>
  <c r="AE14" i="7"/>
  <c r="AC14" i="7"/>
  <c r="Y14" i="7"/>
  <c r="W14" i="7"/>
  <c r="U14" i="7"/>
  <c r="Q14" i="7"/>
  <c r="O14" i="7"/>
  <c r="M14" i="7"/>
  <c r="K12" i="7"/>
  <c r="I12" i="7"/>
  <c r="K11" i="7"/>
  <c r="I11" i="7"/>
  <c r="K8" i="7"/>
  <c r="I8" i="7"/>
  <c r="K7" i="7"/>
  <c r="I7" i="7"/>
  <c r="U20" i="9" l="1"/>
  <c r="M20" i="7"/>
  <c r="AK20" i="8"/>
  <c r="AP20" i="8"/>
  <c r="U20" i="8"/>
  <c r="Z20" i="8"/>
  <c r="AC20" i="9"/>
  <c r="AH20" i="9"/>
  <c r="Z20" i="9"/>
  <c r="M20" i="9"/>
  <c r="R20" i="9"/>
  <c r="AC20" i="8"/>
  <c r="AH20" i="8"/>
  <c r="M20" i="8"/>
  <c r="R20" i="8"/>
  <c r="AK20" i="7"/>
  <c r="AP20" i="7"/>
  <c r="AH20" i="7"/>
  <c r="U20" i="7"/>
  <c r="Z20" i="7"/>
  <c r="R20" i="7"/>
  <c r="AP17" i="6"/>
  <c r="AP19" i="6" s="1"/>
  <c r="AK17" i="6"/>
  <c r="AK19" i="6" s="1"/>
  <c r="AH17" i="6"/>
  <c r="AH19" i="6" s="1"/>
  <c r="AC17" i="6"/>
  <c r="AC19" i="6" s="1"/>
  <c r="Z17" i="6"/>
  <c r="Z19" i="6" s="1"/>
  <c r="U17" i="6"/>
  <c r="U19" i="6" s="1"/>
  <c r="R17" i="6"/>
  <c r="R19" i="6" s="1"/>
  <c r="M17" i="6"/>
  <c r="M19" i="6" s="1"/>
  <c r="AP16" i="6"/>
  <c r="AP18" i="6" s="1"/>
  <c r="AK16" i="6"/>
  <c r="AK18" i="6" s="1"/>
  <c r="AH16" i="6"/>
  <c r="AH18" i="6" s="1"/>
  <c r="AC16" i="6"/>
  <c r="AC18" i="6" s="1"/>
  <c r="Z16" i="6"/>
  <c r="Z18" i="6" s="1"/>
  <c r="U16" i="6"/>
  <c r="U18" i="6" s="1"/>
  <c r="U20" i="6" s="1"/>
  <c r="R16" i="6"/>
  <c r="R18" i="6" s="1"/>
  <c r="M16" i="6"/>
  <c r="M18" i="6" s="1"/>
  <c r="AO15" i="6"/>
  <c r="AM15" i="6"/>
  <c r="AK15" i="6"/>
  <c r="AG15" i="6"/>
  <c r="AE15" i="6"/>
  <c r="AC15" i="6"/>
  <c r="Y15" i="6"/>
  <c r="W15" i="6"/>
  <c r="U15" i="6"/>
  <c r="S15" i="6"/>
  <c r="Q15" i="6"/>
  <c r="O15" i="6"/>
  <c r="M15" i="6"/>
  <c r="AO14" i="6"/>
  <c r="AM14" i="6"/>
  <c r="AK14" i="6"/>
  <c r="AG14" i="6"/>
  <c r="AE14" i="6"/>
  <c r="AC14" i="6"/>
  <c r="Y14" i="6"/>
  <c r="W14" i="6"/>
  <c r="U14" i="6"/>
  <c r="Q14" i="6"/>
  <c r="O14" i="6"/>
  <c r="M14" i="6"/>
  <c r="K12" i="6"/>
  <c r="I12" i="6"/>
  <c r="K11" i="6"/>
  <c r="I11" i="6"/>
  <c r="K8" i="6"/>
  <c r="I8" i="6"/>
  <c r="K7" i="6"/>
  <c r="I7" i="6"/>
  <c r="Z20" i="6" l="1"/>
  <c r="AK20" i="6"/>
  <c r="AP20" i="6"/>
  <c r="AC20" i="6"/>
  <c r="AH20" i="6"/>
  <c r="M20" i="6"/>
  <c r="R20" i="6"/>
  <c r="AP17" i="5"/>
  <c r="AP19" i="5" s="1"/>
  <c r="AK17" i="5"/>
  <c r="AK19" i="5" s="1"/>
  <c r="AH17" i="5"/>
  <c r="AH19" i="5" s="1"/>
  <c r="AC17" i="5"/>
  <c r="AC19" i="5" s="1"/>
  <c r="Z17" i="5"/>
  <c r="Z19" i="5" s="1"/>
  <c r="U17" i="5"/>
  <c r="U19" i="5" s="1"/>
  <c r="R17" i="5"/>
  <c r="R19" i="5" s="1"/>
  <c r="M17" i="5"/>
  <c r="M19" i="5" s="1"/>
  <c r="AP16" i="5"/>
  <c r="AP18" i="5" s="1"/>
  <c r="AK16" i="5"/>
  <c r="AK18" i="5" s="1"/>
  <c r="AH16" i="5"/>
  <c r="AH18" i="5" s="1"/>
  <c r="AC16" i="5"/>
  <c r="AC18" i="5" s="1"/>
  <c r="Z16" i="5"/>
  <c r="Z18" i="5" s="1"/>
  <c r="U16" i="5"/>
  <c r="U18" i="5" s="1"/>
  <c r="R16" i="5"/>
  <c r="R18" i="5" s="1"/>
  <c r="M16" i="5"/>
  <c r="M18" i="5" s="1"/>
  <c r="AO15" i="5"/>
  <c r="AM15" i="5"/>
  <c r="AK15" i="5"/>
  <c r="AG15" i="5"/>
  <c r="AE15" i="5"/>
  <c r="AC15" i="5"/>
  <c r="Y15" i="5"/>
  <c r="W15" i="5"/>
  <c r="U15" i="5"/>
  <c r="S15" i="5"/>
  <c r="Q15" i="5"/>
  <c r="O15" i="5"/>
  <c r="M15" i="5"/>
  <c r="AO14" i="5"/>
  <c r="AM14" i="5"/>
  <c r="AK14" i="5"/>
  <c r="AG14" i="5"/>
  <c r="AE14" i="5"/>
  <c r="AC14" i="5"/>
  <c r="Y14" i="5"/>
  <c r="W14" i="5"/>
  <c r="U14" i="5"/>
  <c r="Q14" i="5"/>
  <c r="O14" i="5"/>
  <c r="M14" i="5"/>
  <c r="K12" i="5"/>
  <c r="I12" i="5"/>
  <c r="K11" i="5"/>
  <c r="I11" i="5"/>
  <c r="K8" i="5"/>
  <c r="I8" i="5"/>
  <c r="K7" i="5"/>
  <c r="I7" i="5"/>
  <c r="AC20" i="5" l="1"/>
  <c r="M20" i="5"/>
  <c r="AK20" i="5"/>
  <c r="AH20" i="5"/>
  <c r="AP20" i="5"/>
  <c r="U20" i="5"/>
  <c r="Z20" i="5"/>
  <c r="R20" i="5"/>
  <c r="AK54" i="4"/>
  <c r="AC54" i="4"/>
  <c r="U54" i="4"/>
  <c r="M54" i="4"/>
  <c r="AK47" i="4"/>
  <c r="AC47" i="4"/>
  <c r="U47" i="4"/>
  <c r="M47" i="4"/>
  <c r="AK38" i="4"/>
  <c r="AC38" i="4"/>
  <c r="U38" i="4"/>
  <c r="M38" i="4"/>
  <c r="AK31" i="4"/>
  <c r="AC31" i="4"/>
  <c r="U31" i="4"/>
  <c r="M31" i="4"/>
  <c r="AP17" i="4"/>
  <c r="AP19" i="4" s="1"/>
  <c r="AK17" i="4"/>
  <c r="AK19" i="4" s="1"/>
  <c r="AH17" i="4"/>
  <c r="AH19" i="4" s="1"/>
  <c r="AC17" i="4"/>
  <c r="AC19" i="4" s="1"/>
  <c r="Z17" i="4"/>
  <c r="Z19" i="4" s="1"/>
  <c r="U17" i="4"/>
  <c r="U19" i="4" s="1"/>
  <c r="R17" i="4"/>
  <c r="R19" i="4" s="1"/>
  <c r="M17" i="4"/>
  <c r="M19" i="4" s="1"/>
  <c r="AP16" i="4"/>
  <c r="AP18" i="4" s="1"/>
  <c r="AK16" i="4"/>
  <c r="AK18" i="4" s="1"/>
  <c r="AH16" i="4"/>
  <c r="AH18" i="4" s="1"/>
  <c r="AC16" i="4"/>
  <c r="AC18" i="4" s="1"/>
  <c r="Z16" i="4"/>
  <c r="Z18" i="4" s="1"/>
  <c r="U16" i="4"/>
  <c r="U18" i="4" s="1"/>
  <c r="R16" i="4"/>
  <c r="R18" i="4" s="1"/>
  <c r="M16" i="4"/>
  <c r="M18" i="4" s="1"/>
  <c r="AO15" i="4"/>
  <c r="AM15" i="4"/>
  <c r="AK15" i="4"/>
  <c r="AG15" i="4"/>
  <c r="AE15" i="4"/>
  <c r="AC15" i="4"/>
  <c r="Y15" i="4"/>
  <c r="W15" i="4"/>
  <c r="U15" i="4"/>
  <c r="S15" i="4"/>
  <c r="Q15" i="4"/>
  <c r="O15" i="4"/>
  <c r="M15" i="4"/>
  <c r="AO14" i="4"/>
  <c r="AM14" i="4"/>
  <c r="AK14" i="4"/>
  <c r="AG14" i="4"/>
  <c r="AE14" i="4"/>
  <c r="AC14" i="4"/>
  <c r="Y14" i="4"/>
  <c r="W14" i="4"/>
  <c r="U14" i="4"/>
  <c r="Q14" i="4"/>
  <c r="O14" i="4"/>
  <c r="M14" i="4"/>
  <c r="K12" i="4"/>
  <c r="I12" i="4"/>
  <c r="K11" i="4"/>
  <c r="I11" i="4"/>
  <c r="K8" i="4"/>
  <c r="I8" i="4"/>
  <c r="K7" i="4"/>
  <c r="I7" i="4"/>
  <c r="AK20" i="4" l="1"/>
  <c r="AP20" i="4"/>
  <c r="AC20" i="4"/>
  <c r="AH20" i="4"/>
  <c r="U20" i="4"/>
  <c r="Z20" i="4"/>
  <c r="M20" i="4"/>
  <c r="R20" i="4"/>
</calcChain>
</file>

<file path=xl/sharedStrings.xml><?xml version="1.0" encoding="utf-8"?>
<sst xmlns="http://schemas.openxmlformats.org/spreadsheetml/2006/main" count="974" uniqueCount="93">
  <si>
    <t>Контрольные замеры по ПС 110/6 кВ Калибровочная</t>
  </si>
  <si>
    <t>Трансформаторы</t>
  </si>
  <si>
    <t>ДН</t>
  </si>
  <si>
    <t>Sном</t>
  </si>
  <si>
    <t>dPхх</t>
  </si>
  <si>
    <t>dQхх</t>
  </si>
  <si>
    <t>Класс U</t>
  </si>
  <si>
    <t>СШ(С)</t>
  </si>
  <si>
    <t>dPкз</t>
  </si>
  <si>
    <t>Uк</t>
  </si>
  <si>
    <t>I</t>
  </si>
  <si>
    <t>P</t>
  </si>
  <si>
    <t>Q</t>
  </si>
  <si>
    <t>CosФ</t>
  </si>
  <si>
    <t>№1</t>
  </si>
  <si>
    <t>&lt;нет&gt;</t>
  </si>
  <si>
    <t>1С</t>
  </si>
  <si>
    <t>2С</t>
  </si>
  <si>
    <t>Положение РПН (ПБВ) / ВДТ:</t>
  </si>
  <si>
    <t>№2</t>
  </si>
  <si>
    <t>3С</t>
  </si>
  <si>
    <t>4С</t>
  </si>
  <si>
    <t>Итого:</t>
  </si>
  <si>
    <t>110 кВ</t>
  </si>
  <si>
    <t>6 кВ</t>
  </si>
  <si>
    <t>Переменные потери, МВА</t>
  </si>
  <si>
    <t>dPпер + djQпер</t>
  </si>
  <si>
    <t>+ j</t>
  </si>
  <si>
    <t>Нагрузка, приведенная к шинам 110 кВ, с учетом потерь, МВА</t>
  </si>
  <si>
    <t>Sрасч</t>
  </si>
  <si>
    <t>Сумма</t>
  </si>
  <si>
    <t>Шины (секции)</t>
  </si>
  <si>
    <t>Подключение</t>
  </si>
  <si>
    <t>U</t>
  </si>
  <si>
    <t>Т№1 - НН1</t>
  </si>
  <si>
    <t>Т№1 - НН2</t>
  </si>
  <si>
    <t>Т№2 - НН1</t>
  </si>
  <si>
    <t>Т№2 - НН2</t>
  </si>
  <si>
    <t>Присоединения</t>
  </si>
  <si>
    <t>Уст.АЧР1</t>
  </si>
  <si>
    <t>Уст.АЧР2</t>
  </si>
  <si>
    <t>Уст.ЧАПВ</t>
  </si>
  <si>
    <t>Уст.СОАЧР</t>
  </si>
  <si>
    <t>Гц</t>
  </si>
  <si>
    <t>сек</t>
  </si>
  <si>
    <t>1С 6 кВ</t>
  </si>
  <si>
    <t>ц.Т2 маш.зал№1ф.16(яч.1)</t>
  </si>
  <si>
    <t>ц.Т2 РП-6 ф.18,19 (яч.5)</t>
  </si>
  <si>
    <t>ц.Т3 1ЭМП ф.43 (яч.7)</t>
  </si>
  <si>
    <t>Компрес №2 ф.6  (яч.11)</t>
  </si>
  <si>
    <t>Небаланс по шине 1С 6 кВ</t>
  </si>
  <si>
    <t>2С 6 кВ</t>
  </si>
  <si>
    <t>ц.Т2 м.зал №1 ф.56 (яч.2)</t>
  </si>
  <si>
    <t>НСТ-4 ф.3 (яч.4)</t>
  </si>
  <si>
    <t>ц.Т3 2ЭМП ф.4 (яч.6)</t>
  </si>
  <si>
    <t>ц.Т3 1ЭМП ф.22 (яч.8)</t>
  </si>
  <si>
    <t>Компрес №1 ф.6 (яч.12)</t>
  </si>
  <si>
    <t>ОСПС 1КТП-2,2КТП-2 (яч.14)</t>
  </si>
  <si>
    <t>Небаланс по шине 2С 6 кВ</t>
  </si>
  <si>
    <t>3С 6 кВ</t>
  </si>
  <si>
    <t>ц.Т2 м.зал№1 ф.21(яч.17)</t>
  </si>
  <si>
    <t>ц.Т2 РП-6 ф.14,15 (яч.21)</t>
  </si>
  <si>
    <t>ц.Т3 1ЭМП ф.17 (яч.25)</t>
  </si>
  <si>
    <t>Компрес №2ф.21 (яч.29)</t>
  </si>
  <si>
    <t>Небаланс по шине 3С 6 кВ</t>
  </si>
  <si>
    <t>4С 6 кВ</t>
  </si>
  <si>
    <t>ц.Т2 м.зал№1 ф.61(яч.20)</t>
  </si>
  <si>
    <t>ц.Т3 1ЭМП ф.44 (яч.24)</t>
  </si>
  <si>
    <t>ц.Т3 2ЭМП ф.22 (яч.26)</t>
  </si>
  <si>
    <t>НСТ-4 ф.23 (яч.28)</t>
  </si>
  <si>
    <t>ОСПС 2КТП-1 (яч.30)</t>
  </si>
  <si>
    <t>Небаланс по шине 4С 6 кВ</t>
  </si>
  <si>
    <t>Небаланс по шинам 6 кВ</t>
  </si>
  <si>
    <t>Замер провёл:</t>
  </si>
  <si>
    <t>В 6 кВ Т№2 1С</t>
  </si>
  <si>
    <t>В 6 кВ Т№2 2С</t>
  </si>
  <si>
    <t>В 6 кВ Т№1 3С</t>
  </si>
  <si>
    <t>В 6 кВ Т№1 4С</t>
  </si>
  <si>
    <t xml:space="preserve"> </t>
  </si>
  <si>
    <t>откл</t>
  </si>
  <si>
    <t xml:space="preserve">Т-2               </t>
  </si>
  <si>
    <t xml:space="preserve">Т-2              </t>
  </si>
  <si>
    <t xml:space="preserve">Т-2            </t>
  </si>
  <si>
    <t xml:space="preserve">Т-2        </t>
  </si>
  <si>
    <t xml:space="preserve">Т-2       </t>
  </si>
  <si>
    <t xml:space="preserve">Т-1     </t>
  </si>
  <si>
    <t xml:space="preserve">Т-1   </t>
  </si>
  <si>
    <t>Шелудкина</t>
  </si>
  <si>
    <t>Данилов</t>
  </si>
  <si>
    <t xml:space="preserve">Данилов </t>
  </si>
  <si>
    <t>Чаплиев</t>
  </si>
  <si>
    <t>Главный энергетик - начальник отдела                                                                                  В.А. Шипилов</t>
  </si>
  <si>
    <t>Дата: 20.12.2023г.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</si>
</sst>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1" fillId="0" borderId="0" xfId="0" applyFont="1"/>
    <xf numFmtId="0" fontId="1" fillId="0" borderId="0" xfId="0" applyFont="1"/>
    <xf numFmtId="164" fontId="1" fillId="0" borderId="14" xfId="0" applyNumberFormat="1" applyFont="1" applyBorder="1"/>
    <xf numFmtId="0" fontId="2" fillId="0" borderId="35" xfId="0" applyFont="1" applyBorder="1" applyAlignment="1">
      <alignment horizontal="center" vertical="center"/>
    </xf>
    <xf numFmtId="165" fontId="1" fillId="0" borderId="0" xfId="0" applyNumberFormat="1" applyFont="1"/>
    <xf numFmtId="0" fontId="1" fillId="0" borderId="16" xfId="0" applyFont="1" applyFill="1" applyBorder="1"/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64" fontId="1" fillId="0" borderId="13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34" xfId="0" applyFont="1" applyFill="1" applyBorder="1"/>
    <xf numFmtId="0" fontId="3" fillId="0" borderId="0" xfId="0" applyFont="1" applyAlignment="1">
      <alignment horizontal="center" vertical="top"/>
    </xf>
    <xf numFmtId="0" fontId="1" fillId="0" borderId="0" xfId="0" applyFont="1"/>
    <xf numFmtId="0" fontId="2" fillId="0" borderId="4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/>
    <xf numFmtId="164" fontId="1" fillId="0" borderId="14" xfId="0" applyNumberFormat="1" applyFont="1" applyFill="1" applyBorder="1"/>
    <xf numFmtId="0" fontId="2" fillId="0" borderId="2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" fillId="0" borderId="0" xfId="0" applyFont="1" applyFill="1"/>
    <xf numFmtId="2" fontId="7" fillId="0" borderId="10" xfId="0" applyNumberFormat="1" applyFont="1" applyFill="1" applyBorder="1"/>
    <xf numFmtId="2" fontId="7" fillId="0" borderId="42" xfId="0" applyNumberFormat="1" applyFont="1" applyFill="1" applyBorder="1"/>
    <xf numFmtId="165" fontId="7" fillId="0" borderId="45" xfId="0" applyNumberFormat="1" applyFont="1" applyFill="1" applyBorder="1"/>
    <xf numFmtId="165" fontId="7" fillId="0" borderId="10" xfId="0" applyNumberFormat="1" applyFont="1" applyFill="1" applyBorder="1"/>
    <xf numFmtId="0" fontId="1" fillId="0" borderId="3" xfId="0" applyFont="1" applyFill="1" applyBorder="1"/>
    <xf numFmtId="0" fontId="2" fillId="0" borderId="6" xfId="0" applyFont="1" applyFill="1" applyBorder="1" applyAlignment="1">
      <alignment horizontal="right" indent="1"/>
    </xf>
    <xf numFmtId="0" fontId="2" fillId="0" borderId="3" xfId="0" applyFont="1" applyFill="1" applyBorder="1" applyAlignment="1">
      <alignment horizontal="right" indent="1"/>
    </xf>
    <xf numFmtId="0" fontId="2" fillId="0" borderId="4" xfId="0" applyFont="1" applyFill="1" applyBorder="1" applyAlignment="1">
      <alignment horizontal="right" indent="1"/>
    </xf>
    <xf numFmtId="0" fontId="1" fillId="0" borderId="6" xfId="0" applyFont="1" applyFill="1" applyBorder="1"/>
    <xf numFmtId="0" fontId="1" fillId="0" borderId="4" xfId="0" applyFont="1" applyFill="1" applyBorder="1"/>
    <xf numFmtId="0" fontId="7" fillId="0" borderId="45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2" fontId="9" fillId="0" borderId="16" xfId="0" applyNumberFormat="1" applyFont="1" applyFill="1" applyBorder="1"/>
    <xf numFmtId="2" fontId="9" fillId="0" borderId="34" xfId="0" applyNumberFormat="1" applyFont="1" applyFill="1" applyBorder="1"/>
    <xf numFmtId="165" fontId="1" fillId="0" borderId="32" xfId="0" applyNumberFormat="1" applyFont="1" applyFill="1" applyBorder="1" applyAlignment="1">
      <alignment horizontal="center"/>
    </xf>
    <xf numFmtId="165" fontId="1" fillId="0" borderId="15" xfId="0" applyNumberFormat="1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165" fontId="6" fillId="0" borderId="44" xfId="0" applyNumberFormat="1" applyFont="1" applyFill="1" applyBorder="1"/>
    <xf numFmtId="165" fontId="6" fillId="0" borderId="18" xfId="0" applyNumberFormat="1" applyFont="1" applyFill="1" applyBorder="1"/>
    <xf numFmtId="2" fontId="6" fillId="0" borderId="18" xfId="0" applyNumberFormat="1" applyFont="1" applyFill="1" applyBorder="1"/>
    <xf numFmtId="2" fontId="6" fillId="0" borderId="41" xfId="0" applyNumberFormat="1" applyFont="1" applyFill="1" applyBorder="1"/>
    <xf numFmtId="0" fontId="2" fillId="0" borderId="27" xfId="0" applyFont="1" applyFill="1" applyBorder="1"/>
    <xf numFmtId="0" fontId="2" fillId="0" borderId="16" xfId="0" applyFont="1" applyFill="1" applyBorder="1"/>
    <xf numFmtId="165" fontId="1" fillId="0" borderId="27" xfId="0" applyNumberFormat="1" applyFont="1" applyFill="1" applyBorder="1" applyAlignment="1">
      <alignment horizontal="center"/>
    </xf>
    <xf numFmtId="165" fontId="1" fillId="0" borderId="16" xfId="0" applyNumberFormat="1" applyFont="1" applyFill="1" applyBorder="1" applyAlignment="1">
      <alignment horizontal="center"/>
    </xf>
    <xf numFmtId="2" fontId="5" fillId="0" borderId="16" xfId="0" applyNumberFormat="1" applyFont="1" applyFill="1" applyBorder="1"/>
    <xf numFmtId="2" fontId="5" fillId="0" borderId="34" xfId="0" applyNumberFormat="1" applyFont="1" applyFill="1" applyBorder="1"/>
    <xf numFmtId="165" fontId="5" fillId="0" borderId="27" xfId="0" applyNumberFormat="1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2" fontId="6" fillId="0" borderId="22" xfId="0" applyNumberFormat="1" applyFont="1" applyFill="1" applyBorder="1"/>
    <xf numFmtId="2" fontId="6" fillId="0" borderId="35" xfId="0" applyNumberFormat="1" applyFont="1" applyFill="1" applyBorder="1"/>
    <xf numFmtId="165" fontId="6" fillId="0" borderId="36" xfId="0" applyNumberFormat="1" applyFont="1" applyFill="1" applyBorder="1"/>
    <xf numFmtId="165" fontId="6" fillId="0" borderId="22" xfId="0" applyNumberFormat="1" applyFont="1" applyFill="1" applyBorder="1"/>
    <xf numFmtId="0" fontId="2" fillId="0" borderId="4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40" xfId="0" applyFont="1" applyFill="1" applyBorder="1"/>
    <xf numFmtId="165" fontId="1" fillId="0" borderId="43" xfId="0" applyNumberFormat="1" applyFont="1" applyFill="1" applyBorder="1"/>
    <xf numFmtId="165" fontId="1" fillId="0" borderId="2" xfId="0" applyNumberFormat="1" applyFont="1" applyFill="1" applyBorder="1"/>
    <xf numFmtId="2" fontId="1" fillId="0" borderId="2" xfId="0" applyNumberFormat="1" applyFont="1" applyFill="1" applyBorder="1"/>
    <xf numFmtId="2" fontId="1" fillId="0" borderId="40" xfId="0" applyNumberFormat="1" applyFont="1" applyFill="1" applyBorder="1"/>
    <xf numFmtId="0" fontId="7" fillId="0" borderId="36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2" fontId="9" fillId="0" borderId="17" xfId="0" applyNumberFormat="1" applyFont="1" applyFill="1" applyBorder="1"/>
    <xf numFmtId="2" fontId="9" fillId="0" borderId="23" xfId="0" applyNumberFormat="1" applyFont="1" applyFill="1" applyBorder="1"/>
    <xf numFmtId="2" fontId="9" fillId="0" borderId="15" xfId="0" applyNumberFormat="1" applyFont="1" applyFill="1" applyBorder="1"/>
    <xf numFmtId="2" fontId="9" fillId="0" borderId="30" xfId="0" applyNumberFormat="1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right" indent="8"/>
    </xf>
    <xf numFmtId="2" fontId="1" fillId="0" borderId="23" xfId="0" applyNumberFormat="1" applyFont="1" applyFill="1" applyBorder="1" applyAlignment="1">
      <alignment horizontal="right" indent="8"/>
    </xf>
    <xf numFmtId="2" fontId="1" fillId="0" borderId="30" xfId="0" applyNumberFormat="1" applyFont="1" applyFill="1" applyBorder="1" applyAlignment="1">
      <alignment horizontal="right" indent="8"/>
    </xf>
    <xf numFmtId="0" fontId="4" fillId="0" borderId="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2" fontId="1" fillId="0" borderId="31" xfId="0" applyNumberFormat="1" applyFont="1" applyFill="1" applyBorder="1" applyAlignment="1">
      <alignment horizontal="right" indent="8"/>
    </xf>
    <xf numFmtId="2" fontId="1" fillId="0" borderId="19" xfId="0" applyNumberFormat="1" applyFont="1" applyFill="1" applyBorder="1" applyAlignment="1">
      <alignment horizontal="right" indent="8"/>
    </xf>
    <xf numFmtId="2" fontId="1" fillId="0" borderId="29" xfId="0" applyNumberFormat="1" applyFont="1" applyFill="1" applyBorder="1" applyAlignment="1">
      <alignment horizontal="right" indent="8"/>
    </xf>
    <xf numFmtId="0" fontId="2" fillId="0" borderId="2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2" fontId="8" fillId="0" borderId="21" xfId="0" applyNumberFormat="1" applyFont="1" applyFill="1" applyBorder="1" applyAlignment="1">
      <alignment horizontal="right" indent="2"/>
    </xf>
    <xf numFmtId="2" fontId="8" fillId="0" borderId="25" xfId="0" applyNumberFormat="1" applyFont="1" applyFill="1" applyBorder="1" applyAlignment="1">
      <alignment horizontal="right" indent="2"/>
    </xf>
    <xf numFmtId="0" fontId="2" fillId="0" borderId="4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8" fillId="0" borderId="24" xfId="0" applyNumberFormat="1" applyFont="1" applyFill="1" applyBorder="1"/>
    <xf numFmtId="2" fontId="8" fillId="0" borderId="21" xfId="0" applyNumberFormat="1" applyFont="1" applyFill="1" applyBorder="1"/>
    <xf numFmtId="2" fontId="8" fillId="0" borderId="21" xfId="0" applyNumberFormat="1" applyFont="1" applyFill="1" applyBorder="1" applyAlignment="1">
      <alignment horizontal="center"/>
    </xf>
    <xf numFmtId="2" fontId="7" fillId="0" borderId="23" xfId="0" applyNumberFormat="1" applyFont="1" applyFill="1" applyBorder="1" applyAlignment="1">
      <alignment horizontal="center"/>
    </xf>
    <xf numFmtId="2" fontId="7" fillId="0" borderId="23" xfId="0" applyNumberFormat="1" applyFont="1" applyFill="1" applyBorder="1" applyAlignment="1">
      <alignment horizontal="right" indent="2"/>
    </xf>
    <xf numFmtId="2" fontId="7" fillId="0" borderId="30" xfId="0" applyNumberFormat="1" applyFont="1" applyFill="1" applyBorder="1" applyAlignment="1">
      <alignment horizontal="right" indent="2"/>
    </xf>
    <xf numFmtId="0" fontId="2" fillId="0" borderId="2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right" indent="2"/>
    </xf>
    <xf numFmtId="2" fontId="7" fillId="0" borderId="29" xfId="0" applyNumberFormat="1" applyFont="1" applyFill="1" applyBorder="1" applyAlignment="1">
      <alignment horizontal="right" indent="2"/>
    </xf>
    <xf numFmtId="0" fontId="1" fillId="0" borderId="3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2" fontId="7" fillId="0" borderId="23" xfId="0" applyNumberFormat="1" applyFont="1" applyFill="1" applyBorder="1"/>
    <xf numFmtId="2" fontId="7" fillId="0" borderId="32" xfId="0" applyNumberFormat="1" applyFont="1" applyFill="1" applyBorder="1"/>
    <xf numFmtId="2" fontId="7" fillId="0" borderId="31" xfId="0" applyNumberFormat="1" applyFont="1" applyFill="1" applyBorder="1"/>
    <xf numFmtId="2" fontId="7" fillId="0" borderId="19" xfId="0" applyNumberFormat="1" applyFont="1" applyFill="1" applyBorder="1"/>
    <xf numFmtId="2" fontId="7" fillId="0" borderId="19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64" fontId="6" fillId="0" borderId="21" xfId="0" applyNumberFormat="1" applyFont="1" applyFill="1" applyBorder="1" applyAlignment="1">
      <alignment horizontal="right" indent="2"/>
    </xf>
    <xf numFmtId="164" fontId="6" fillId="0" borderId="25" xfId="0" applyNumberFormat="1" applyFont="1" applyFill="1" applyBorder="1" applyAlignment="1">
      <alignment horizontal="right" indent="2"/>
    </xf>
    <xf numFmtId="164" fontId="6" fillId="0" borderId="24" xfId="0" applyNumberFormat="1" applyFont="1" applyFill="1" applyBorder="1"/>
    <xf numFmtId="164" fontId="6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center"/>
    </xf>
    <xf numFmtId="164" fontId="6" fillId="0" borderId="19" xfId="0" applyNumberFormat="1" applyFont="1" applyFill="1" applyBorder="1" applyAlignment="1">
      <alignment horizontal="right" indent="2"/>
    </xf>
    <xf numFmtId="164" fontId="6" fillId="0" borderId="29" xfId="0" applyNumberFormat="1" applyFont="1" applyFill="1" applyBorder="1" applyAlignment="1">
      <alignment horizontal="right" indent="2"/>
    </xf>
    <xf numFmtId="0" fontId="1" fillId="0" borderId="2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164" fontId="6" fillId="0" borderId="31" xfId="0" applyNumberFormat="1" applyFont="1" applyFill="1" applyBorder="1"/>
    <xf numFmtId="164" fontId="6" fillId="0" borderId="19" xfId="0" applyNumberFormat="1" applyFont="1" applyFill="1" applyBorder="1"/>
    <xf numFmtId="164" fontId="6" fillId="0" borderId="19" xfId="0" applyNumberFormat="1" applyFont="1" applyFill="1" applyBorder="1" applyAlignment="1">
      <alignment horizontal="center"/>
    </xf>
    <xf numFmtId="0" fontId="6" fillId="0" borderId="22" xfId="0" applyFont="1" applyFill="1" applyBorder="1"/>
    <xf numFmtId="0" fontId="6" fillId="0" borderId="35" xfId="0" applyFont="1" applyFill="1" applyBorder="1"/>
    <xf numFmtId="0" fontId="6" fillId="0" borderId="13" xfId="0" applyFont="1" applyFill="1" applyBorder="1"/>
    <xf numFmtId="0" fontId="6" fillId="0" borderId="33" xfId="0" applyFont="1" applyFill="1" applyBorder="1"/>
    <xf numFmtId="0" fontId="1" fillId="0" borderId="36" xfId="0" applyFont="1" applyFill="1" applyBorder="1" applyAlignment="1">
      <alignment horizontal="center"/>
    </xf>
    <xf numFmtId="165" fontId="6" fillId="0" borderId="26" xfId="0" applyNumberFormat="1" applyFont="1" applyFill="1" applyBorder="1"/>
    <xf numFmtId="2" fontId="6" fillId="0" borderId="13" xfId="0" applyNumberFormat="1" applyFont="1" applyFill="1" applyBorder="1"/>
    <xf numFmtId="0" fontId="1" fillId="0" borderId="21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165" fontId="6" fillId="0" borderId="12" xfId="0" applyNumberFormat="1" applyFont="1" applyFill="1" applyBorder="1"/>
    <xf numFmtId="0" fontId="1" fillId="0" borderId="24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2" fontId="1" fillId="0" borderId="16" xfId="0" applyNumberFormat="1" applyFont="1" applyFill="1" applyBorder="1" applyAlignment="1"/>
    <xf numFmtId="164" fontId="1" fillId="0" borderId="16" xfId="0" applyNumberFormat="1" applyFont="1" applyFill="1" applyBorder="1" applyAlignment="1"/>
    <xf numFmtId="164" fontId="1" fillId="0" borderId="34" xfId="0" applyNumberFormat="1" applyFont="1" applyFill="1" applyBorder="1" applyAlignment="1"/>
    <xf numFmtId="1" fontId="1" fillId="0" borderId="27" xfId="0" applyNumberFormat="1" applyFont="1" applyFill="1" applyBorder="1" applyAlignment="1"/>
    <xf numFmtId="1" fontId="1" fillId="0" borderId="16" xfId="0" applyNumberFormat="1" applyFont="1" applyFill="1" applyBorder="1" applyAlignment="1"/>
    <xf numFmtId="164" fontId="1" fillId="0" borderId="17" xfId="0" applyNumberFormat="1" applyFont="1" applyFill="1" applyBorder="1" applyAlignment="1"/>
    <xf numFmtId="164" fontId="1" fillId="0" borderId="30" xfId="0" applyNumberFormat="1" applyFont="1" applyFill="1" applyBorder="1" applyAlignment="1"/>
    <xf numFmtId="1" fontId="1" fillId="0" borderId="15" xfId="0" applyNumberFormat="1" applyFont="1" applyFill="1" applyBorder="1" applyAlignment="1"/>
    <xf numFmtId="164" fontId="5" fillId="0" borderId="16" xfId="0" applyNumberFormat="1" applyFont="1" applyFill="1" applyBorder="1"/>
    <xf numFmtId="164" fontId="5" fillId="0" borderId="34" xfId="0" applyNumberFormat="1" applyFont="1" applyFill="1" applyBorder="1"/>
    <xf numFmtId="1" fontId="1" fillId="0" borderId="15" xfId="0" applyNumberFormat="1" applyFont="1" applyFill="1" applyBorder="1" applyAlignment="1">
      <alignment horizontal="center"/>
    </xf>
    <xf numFmtId="1" fontId="1" fillId="0" borderId="16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right"/>
    </xf>
    <xf numFmtId="164" fontId="1" fillId="0" borderId="34" xfId="0" applyNumberFormat="1" applyFont="1" applyFill="1" applyBorder="1" applyAlignment="1">
      <alignment horizontal="right"/>
    </xf>
    <xf numFmtId="0" fontId="1" fillId="0" borderId="2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/>
    <xf numFmtId="164" fontId="1" fillId="0" borderId="33" xfId="0" applyNumberFormat="1" applyFont="1" applyFill="1" applyBorder="1"/>
    <xf numFmtId="165" fontId="1" fillId="0" borderId="12" xfId="0" applyNumberFormat="1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center"/>
    </xf>
    <xf numFmtId="2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164" fontId="9" fillId="0" borderId="33" xfId="0" applyNumberFormat="1" applyFont="1" applyFill="1" applyBorder="1" applyAlignment="1">
      <alignment horizontal="center"/>
    </xf>
    <xf numFmtId="0" fontId="1" fillId="0" borderId="24" xfId="0" applyFont="1" applyFill="1" applyBorder="1" applyAlignment="1"/>
    <xf numFmtId="0" fontId="1" fillId="0" borderId="21" xfId="0" applyFont="1" applyFill="1" applyBorder="1" applyAlignment="1"/>
    <xf numFmtId="164" fontId="9" fillId="0" borderId="13" xfId="0" applyNumberFormat="1" applyFont="1" applyFill="1" applyBorder="1" applyAlignment="1"/>
    <xf numFmtId="164" fontId="9" fillId="0" borderId="33" xfId="0" applyNumberFormat="1" applyFont="1" applyFill="1" applyBorder="1" applyAlignment="1"/>
    <xf numFmtId="165" fontId="1" fillId="0" borderId="26" xfId="0" applyNumberFormat="1" applyFont="1" applyFill="1" applyBorder="1" applyAlignment="1"/>
    <xf numFmtId="165" fontId="1" fillId="0" borderId="13" xfId="0" applyNumberFormat="1" applyFont="1" applyFill="1" applyBorder="1" applyAlignment="1"/>
    <xf numFmtId="2" fontId="9" fillId="0" borderId="13" xfId="0" applyNumberFormat="1" applyFont="1" applyFill="1" applyBorder="1" applyAlignment="1"/>
    <xf numFmtId="0" fontId="1" fillId="0" borderId="25" xfId="0" applyFont="1" applyFill="1" applyBorder="1" applyAlignment="1"/>
    <xf numFmtId="2" fontId="11" fillId="0" borderId="16" xfId="0" applyNumberFormat="1" applyFont="1" applyFill="1" applyBorder="1" applyAlignment="1"/>
    <xf numFmtId="1" fontId="11" fillId="0" borderId="15" xfId="0" applyNumberFormat="1" applyFont="1" applyFill="1" applyBorder="1" applyAlignment="1"/>
    <xf numFmtId="1" fontId="11" fillId="0" borderId="16" xfId="0" applyNumberFormat="1" applyFont="1" applyFill="1" applyBorder="1" applyAlignment="1"/>
    <xf numFmtId="165" fontId="11" fillId="0" borderId="12" xfId="0" applyNumberFormat="1" applyFont="1" applyFill="1" applyBorder="1" applyAlignment="1"/>
    <xf numFmtId="165" fontId="11" fillId="0" borderId="13" xfId="0" applyNumberFormat="1" applyFont="1" applyFill="1" applyBorder="1" applyAlignment="1"/>
    <xf numFmtId="2" fontId="11" fillId="0" borderId="13" xfId="0" applyNumberFormat="1" applyFont="1" applyFill="1" applyBorder="1" applyAlignment="1"/>
    <xf numFmtId="164" fontId="11" fillId="0" borderId="13" xfId="0" applyNumberFormat="1" applyFont="1" applyFill="1" applyBorder="1" applyAlignment="1"/>
    <xf numFmtId="164" fontId="11" fillId="0" borderId="33" xfId="0" applyNumberFormat="1" applyFont="1" applyFill="1" applyBorder="1" applyAlignment="1"/>
    <xf numFmtId="1" fontId="11" fillId="0" borderId="15" xfId="0" applyNumberFormat="1" applyFont="1" applyFill="1" applyBorder="1" applyAlignment="1">
      <alignment horizontal="center"/>
    </xf>
    <xf numFmtId="1" fontId="11" fillId="0" borderId="16" xfId="0" applyNumberFormat="1" applyFont="1" applyFill="1" applyBorder="1" applyAlignment="1">
      <alignment horizontal="center"/>
    </xf>
    <xf numFmtId="2" fontId="11" fillId="0" borderId="16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165" fontId="11" fillId="0" borderId="13" xfId="0" applyNumberFormat="1" applyFont="1" applyFill="1" applyBorder="1" applyAlignment="1">
      <alignment horizontal="center"/>
    </xf>
    <xf numFmtId="2" fontId="11" fillId="0" borderId="13" xfId="0" applyNumberFormat="1" applyFont="1" applyFill="1" applyBorder="1" applyAlignment="1">
      <alignment horizontal="center"/>
    </xf>
    <xf numFmtId="164" fontId="11" fillId="0" borderId="13" xfId="0" applyNumberFormat="1" applyFont="1" applyFill="1" applyBorder="1" applyAlignment="1">
      <alignment horizontal="right"/>
    </xf>
    <xf numFmtId="164" fontId="11" fillId="0" borderId="33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right"/>
    </xf>
    <xf numFmtId="164" fontId="1" fillId="0" borderId="3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1" fillId="0" borderId="0" xfId="0" applyFont="1"/>
    <xf numFmtId="2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1" fillId="0" borderId="15" xfId="0" applyNumberFormat="1" applyFont="1" applyFill="1" applyBorder="1" applyAlignment="1">
      <alignment horizontal="center"/>
    </xf>
    <xf numFmtId="165" fontId="11" fillId="0" borderId="1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right" indent="2"/>
    </xf>
    <xf numFmtId="2" fontId="7" fillId="0" borderId="29" xfId="0" applyNumberFormat="1" applyFont="1" applyBorder="1" applyAlignment="1">
      <alignment horizontal="right" indent="2"/>
    </xf>
    <xf numFmtId="0" fontId="1" fillId="0" borderId="3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8" fillId="0" borderId="24" xfId="0" applyNumberFormat="1" applyFont="1" applyBorder="1"/>
    <xf numFmtId="2" fontId="8" fillId="0" borderId="21" xfId="0" applyNumberFormat="1" applyFont="1" applyBorder="1"/>
    <xf numFmtId="2" fontId="8" fillId="0" borderId="21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right" indent="2"/>
    </xf>
    <xf numFmtId="2" fontId="8" fillId="0" borderId="25" xfId="0" applyNumberFormat="1" applyFont="1" applyBorder="1" applyAlignment="1">
      <alignment horizontal="right" indent="2"/>
    </xf>
    <xf numFmtId="2" fontId="7" fillId="0" borderId="32" xfId="0" applyNumberFormat="1" applyFont="1" applyBorder="1"/>
    <xf numFmtId="2" fontId="7" fillId="0" borderId="23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right" indent="2"/>
    </xf>
    <xf numFmtId="2" fontId="7" fillId="0" borderId="30" xfId="0" applyNumberFormat="1" applyFont="1" applyBorder="1" applyAlignment="1">
      <alignment horizontal="right" indent="2"/>
    </xf>
    <xf numFmtId="164" fontId="6" fillId="0" borderId="31" xfId="0" applyNumberFormat="1" applyFont="1" applyBorder="1"/>
    <xf numFmtId="164" fontId="6" fillId="0" borderId="19" xfId="0" applyNumberFormat="1" applyFont="1" applyBorder="1"/>
    <xf numFmtId="164" fontId="6" fillId="0" borderId="19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right" indent="2"/>
    </xf>
    <xf numFmtId="164" fontId="6" fillId="0" borderId="29" xfId="0" applyNumberFormat="1" applyFont="1" applyBorder="1" applyAlignment="1">
      <alignment horizontal="right" indent="2"/>
    </xf>
    <xf numFmtId="0" fontId="2" fillId="0" borderId="4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5" fontId="6" fillId="0" borderId="26" xfId="0" applyNumberFormat="1" applyFont="1" applyBorder="1"/>
    <xf numFmtId="0" fontId="6" fillId="0" borderId="13" xfId="0" applyFont="1" applyBorder="1"/>
    <xf numFmtId="2" fontId="6" fillId="0" borderId="13" xfId="0" applyNumberFormat="1" applyFont="1" applyBorder="1"/>
    <xf numFmtId="0" fontId="6" fillId="0" borderId="33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5" fillId="0" borderId="16" xfId="0" applyNumberFormat="1" applyFont="1" applyBorder="1"/>
    <xf numFmtId="164" fontId="5" fillId="0" borderId="34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1" fillId="0" borderId="13" xfId="0" applyNumberFormat="1" applyFont="1" applyBorder="1"/>
    <xf numFmtId="164" fontId="1" fillId="0" borderId="33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6" fillId="0" borderId="22" xfId="0" applyFont="1" applyBorder="1"/>
    <xf numFmtId="0" fontId="6" fillId="0" borderId="35" xfId="0" applyFont="1" applyBorder="1"/>
    <xf numFmtId="2" fontId="6" fillId="0" borderId="22" xfId="0" applyNumberFormat="1" applyFont="1" applyBorder="1"/>
    <xf numFmtId="165" fontId="6" fillId="0" borderId="36" xfId="0" applyNumberFormat="1" applyFont="1" applyBorder="1"/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6" fillId="0" borderId="24" xfId="0" applyNumberFormat="1" applyFont="1" applyBorder="1"/>
    <xf numFmtId="164" fontId="6" fillId="0" borderId="21" xfId="0" applyNumberFormat="1" applyFont="1" applyBorder="1"/>
    <xf numFmtId="164" fontId="6" fillId="0" borderId="21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right" indent="2"/>
    </xf>
    <xf numFmtId="164" fontId="6" fillId="0" borderId="25" xfId="0" applyNumberFormat="1" applyFont="1" applyBorder="1" applyAlignment="1">
      <alignment horizontal="right" indent="2"/>
    </xf>
    <xf numFmtId="2" fontId="7" fillId="0" borderId="31" xfId="0" applyNumberFormat="1" applyFont="1" applyBorder="1"/>
    <xf numFmtId="2" fontId="7" fillId="0" borderId="19" xfId="0" applyNumberFormat="1" applyFont="1" applyBorder="1"/>
    <xf numFmtId="2" fontId="1" fillId="0" borderId="31" xfId="0" applyNumberFormat="1" applyFont="1" applyBorder="1" applyAlignment="1">
      <alignment horizontal="right" indent="8"/>
    </xf>
    <xf numFmtId="2" fontId="1" fillId="0" borderId="19" xfId="0" applyNumberFormat="1" applyFont="1" applyBorder="1" applyAlignment="1">
      <alignment horizontal="right" indent="8"/>
    </xf>
    <xf numFmtId="2" fontId="1" fillId="0" borderId="29" xfId="0" applyNumberFormat="1" applyFont="1" applyBorder="1" applyAlignment="1">
      <alignment horizontal="right" indent="8"/>
    </xf>
    <xf numFmtId="2" fontId="1" fillId="0" borderId="32" xfId="0" applyNumberFormat="1" applyFont="1" applyBorder="1" applyAlignment="1">
      <alignment horizontal="right" indent="8"/>
    </xf>
    <xf numFmtId="2" fontId="1" fillId="0" borderId="23" xfId="0" applyNumberFormat="1" applyFont="1" applyBorder="1" applyAlignment="1">
      <alignment horizontal="right" indent="8"/>
    </xf>
    <xf numFmtId="2" fontId="1" fillId="0" borderId="30" xfId="0" applyNumberFormat="1" applyFont="1" applyBorder="1" applyAlignment="1">
      <alignment horizontal="right" indent="8"/>
    </xf>
    <xf numFmtId="0" fontId="1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indent="1"/>
    </xf>
    <xf numFmtId="0" fontId="1" fillId="0" borderId="0" xfId="0" applyFont="1" applyBorder="1"/>
    <xf numFmtId="0" fontId="10" fillId="0" borderId="0" xfId="0" applyFont="1" applyAlignment="1">
      <alignment horizontal="left"/>
    </xf>
    <xf numFmtId="165" fontId="11" fillId="0" borderId="12" xfId="0" applyNumberFormat="1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2" fontId="11" fillId="0" borderId="13" xfId="0" applyNumberFormat="1" applyFont="1" applyBorder="1" applyAlignment="1"/>
    <xf numFmtId="164" fontId="11" fillId="0" borderId="13" xfId="0" applyNumberFormat="1" applyFont="1" applyBorder="1" applyAlignment="1"/>
    <xf numFmtId="164" fontId="11" fillId="0" borderId="33" xfId="0" applyNumberFormat="1" applyFont="1" applyBorder="1" applyAlignment="1"/>
    <xf numFmtId="165" fontId="11" fillId="0" borderId="12" xfId="0" applyNumberFormat="1" applyFont="1" applyBorder="1" applyAlignment="1"/>
    <xf numFmtId="165" fontId="11" fillId="0" borderId="13" xfId="0" applyNumberFormat="1" applyFont="1" applyBorder="1" applyAlignment="1"/>
    <xf numFmtId="2" fontId="11" fillId="0" borderId="13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right"/>
    </xf>
    <xf numFmtId="164" fontId="11" fillId="0" borderId="33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2" fillId="0" borderId="4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0" xfId="0" applyFont="1" applyBorder="1"/>
    <xf numFmtId="165" fontId="1" fillId="0" borderId="43" xfId="0" applyNumberFormat="1" applyFont="1" applyBorder="1"/>
    <xf numFmtId="165" fontId="1" fillId="0" borderId="2" xfId="0" applyNumberFormat="1" applyFont="1" applyBorder="1"/>
    <xf numFmtId="2" fontId="1" fillId="0" borderId="2" xfId="0" applyNumberFormat="1" applyFont="1" applyBorder="1"/>
    <xf numFmtId="2" fontId="1" fillId="0" borderId="40" xfId="0" applyNumberFormat="1" applyFont="1" applyBorder="1"/>
    <xf numFmtId="0" fontId="2" fillId="0" borderId="6" xfId="0" applyFont="1" applyBorder="1" applyAlignment="1">
      <alignment horizontal="right" indent="1"/>
    </xf>
    <xf numFmtId="0" fontId="2" fillId="0" borderId="3" xfId="0" applyFont="1" applyBorder="1" applyAlignment="1">
      <alignment horizontal="right" indent="1"/>
    </xf>
    <xf numFmtId="0" fontId="2" fillId="0" borderId="4" xfId="0" applyFont="1" applyBorder="1" applyAlignment="1">
      <alignment horizontal="right" indent="1"/>
    </xf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1"/>
  <sheetViews>
    <sheetView zoomScaleNormal="100" workbookViewId="0">
      <pane ySplit="3" topLeftCell="A40" activePane="bottomLeft" state="frozenSplit"/>
      <selection activeCell="I29" sqref="I29"/>
      <selection pane="bottomLeft" activeCell="M63" sqref="M63:T63"/>
    </sheetView>
  </sheetViews>
  <sheetFormatPr defaultRowHeight="12.75" x14ac:dyDescent="0.2"/>
  <cols>
    <col min="1" max="4" width="7.140625" style="1" customWidth="1"/>
    <col min="5" max="11" width="5.28515625" style="1" customWidth="1"/>
    <col min="12" max="12" width="7" style="1" customWidth="1"/>
    <col min="13" max="13" width="3.28515625" style="1" customWidth="1"/>
    <col min="14" max="14" width="3.5703125" style="1" customWidth="1"/>
    <col min="15" max="21" width="3.28515625" style="1" customWidth="1"/>
    <col min="22" max="22" width="4" style="1" customWidth="1"/>
    <col min="23" max="29" width="3.28515625" style="1" customWidth="1"/>
    <col min="30" max="30" width="4.140625" style="1" customWidth="1"/>
    <col min="31" max="37" width="3.28515625" style="1" customWidth="1"/>
    <col min="38" max="38" width="4" style="1" customWidth="1"/>
    <col min="39" max="44" width="3.28515625" style="1" customWidth="1"/>
    <col min="45" max="16384" width="9.140625" style="1"/>
  </cols>
  <sheetData>
    <row r="1" spans="1:44" ht="30" customHeight="1" x14ac:dyDescent="0.2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</row>
    <row r="2" spans="1:44" ht="30" customHeight="1" thickBot="1" x14ac:dyDescent="0.25">
      <c r="A2" s="234" t="s">
        <v>92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</row>
    <row r="3" spans="1:44" ht="24.95" customHeight="1" thickBo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6">
        <v>4.1666666666666664E-2</v>
      </c>
      <c r="N3" s="237"/>
      <c r="O3" s="237"/>
      <c r="P3" s="237"/>
      <c r="Q3" s="237"/>
      <c r="R3" s="237"/>
      <c r="S3" s="237"/>
      <c r="T3" s="237"/>
      <c r="U3" s="238">
        <v>8.3333333333333329E-2</v>
      </c>
      <c r="V3" s="239"/>
      <c r="W3" s="239"/>
      <c r="X3" s="239"/>
      <c r="Y3" s="239"/>
      <c r="Z3" s="239"/>
      <c r="AA3" s="239"/>
      <c r="AB3" s="239"/>
      <c r="AC3" s="238">
        <v>0.125</v>
      </c>
      <c r="AD3" s="239"/>
      <c r="AE3" s="239"/>
      <c r="AF3" s="239"/>
      <c r="AG3" s="239"/>
      <c r="AH3" s="239"/>
      <c r="AI3" s="239"/>
      <c r="AJ3" s="239"/>
      <c r="AK3" s="238">
        <v>0.16666666666666666</v>
      </c>
      <c r="AL3" s="239"/>
      <c r="AM3" s="239"/>
      <c r="AN3" s="239"/>
      <c r="AO3" s="239"/>
      <c r="AP3" s="239"/>
      <c r="AQ3" s="239"/>
      <c r="AR3" s="239"/>
    </row>
    <row r="4" spans="1:44" ht="30" customHeight="1" thickBot="1" x14ac:dyDescent="0.2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</row>
    <row r="5" spans="1:44" ht="15.75" customHeight="1" thickBot="1" x14ac:dyDescent="0.25">
      <c r="A5" s="17" t="s">
        <v>2</v>
      </c>
      <c r="B5" s="18" t="s">
        <v>3</v>
      </c>
      <c r="C5" s="18" t="s">
        <v>4</v>
      </c>
      <c r="D5" s="19" t="s">
        <v>5</v>
      </c>
      <c r="E5" s="126" t="s">
        <v>6</v>
      </c>
      <c r="F5" s="231"/>
      <c r="G5" s="230" t="s">
        <v>7</v>
      </c>
      <c r="H5" s="231"/>
      <c r="I5" s="230" t="s">
        <v>8</v>
      </c>
      <c r="J5" s="231"/>
      <c r="K5" s="230" t="s">
        <v>9</v>
      </c>
      <c r="L5" s="128"/>
      <c r="M5" s="126" t="s">
        <v>10</v>
      </c>
      <c r="N5" s="231"/>
      <c r="O5" s="230" t="s">
        <v>11</v>
      </c>
      <c r="P5" s="231"/>
      <c r="Q5" s="230" t="s">
        <v>12</v>
      </c>
      <c r="R5" s="231"/>
      <c r="S5" s="230" t="s">
        <v>13</v>
      </c>
      <c r="T5" s="128"/>
      <c r="U5" s="126" t="s">
        <v>10</v>
      </c>
      <c r="V5" s="231"/>
      <c r="W5" s="230" t="s">
        <v>11</v>
      </c>
      <c r="X5" s="231"/>
      <c r="Y5" s="230" t="s">
        <v>12</v>
      </c>
      <c r="Z5" s="231"/>
      <c r="AA5" s="230" t="s">
        <v>13</v>
      </c>
      <c r="AB5" s="128"/>
      <c r="AC5" s="126" t="s">
        <v>10</v>
      </c>
      <c r="AD5" s="231"/>
      <c r="AE5" s="230" t="s">
        <v>11</v>
      </c>
      <c r="AF5" s="231"/>
      <c r="AG5" s="230" t="s">
        <v>12</v>
      </c>
      <c r="AH5" s="231"/>
      <c r="AI5" s="230" t="s">
        <v>13</v>
      </c>
      <c r="AJ5" s="128"/>
      <c r="AK5" s="126" t="s">
        <v>10</v>
      </c>
      <c r="AL5" s="231"/>
      <c r="AM5" s="230" t="s">
        <v>11</v>
      </c>
      <c r="AN5" s="231"/>
      <c r="AO5" s="230" t="s">
        <v>12</v>
      </c>
      <c r="AP5" s="231"/>
      <c r="AQ5" s="230" t="s">
        <v>13</v>
      </c>
      <c r="AR5" s="128"/>
    </row>
    <row r="6" spans="1:44" ht="13.5" thickBot="1" x14ac:dyDescent="0.25">
      <c r="A6" s="20" t="s">
        <v>14</v>
      </c>
      <c r="B6" s="21">
        <v>40</v>
      </c>
      <c r="C6" s="22">
        <v>4.1999999433755875E-2</v>
      </c>
      <c r="D6" s="23">
        <v>0.13600000739097595</v>
      </c>
      <c r="E6" s="110">
        <v>110</v>
      </c>
      <c r="F6" s="111"/>
      <c r="G6" s="198" t="s">
        <v>15</v>
      </c>
      <c r="H6" s="198"/>
      <c r="I6" s="199">
        <v>0.15899999439716339</v>
      </c>
      <c r="J6" s="199"/>
      <c r="K6" s="199">
        <v>10.539999961853027</v>
      </c>
      <c r="L6" s="200"/>
      <c r="M6" s="225"/>
      <c r="N6" s="226"/>
      <c r="O6" s="227"/>
      <c r="P6" s="227"/>
      <c r="Q6" s="203"/>
      <c r="R6" s="203"/>
      <c r="S6" s="228"/>
      <c r="T6" s="229"/>
      <c r="U6" s="217"/>
      <c r="V6" s="218"/>
      <c r="W6" s="219"/>
      <c r="X6" s="219"/>
      <c r="Y6" s="219"/>
      <c r="Z6" s="219"/>
      <c r="AA6" s="220"/>
      <c r="AB6" s="221"/>
      <c r="AC6" s="217"/>
      <c r="AD6" s="218"/>
      <c r="AE6" s="219"/>
      <c r="AF6" s="219"/>
      <c r="AG6" s="219"/>
      <c r="AH6" s="219"/>
      <c r="AI6" s="220"/>
      <c r="AJ6" s="221"/>
      <c r="AK6" s="217"/>
      <c r="AL6" s="218"/>
      <c r="AM6" s="219"/>
      <c r="AN6" s="219"/>
      <c r="AO6" s="219"/>
      <c r="AP6" s="219"/>
      <c r="AQ6" s="220"/>
      <c r="AR6" s="221"/>
    </row>
    <row r="7" spans="1:44" x14ac:dyDescent="0.2">
      <c r="A7" s="193" t="s">
        <v>80</v>
      </c>
      <c r="B7" s="194"/>
      <c r="C7" s="194"/>
      <c r="D7" s="195"/>
      <c r="E7" s="103">
        <v>6</v>
      </c>
      <c r="F7" s="104"/>
      <c r="G7" s="105" t="s">
        <v>16</v>
      </c>
      <c r="H7" s="105"/>
      <c r="I7" s="186">
        <f>I6</f>
        <v>0.15899999439716339</v>
      </c>
      <c r="J7" s="186"/>
      <c r="K7" s="186">
        <f>K6</f>
        <v>10.539999961853027</v>
      </c>
      <c r="L7" s="187"/>
      <c r="M7" s="222">
        <f>O7/7.857*1000</f>
        <v>819.65126638666163</v>
      </c>
      <c r="N7" s="223"/>
      <c r="O7" s="224">
        <v>6.44</v>
      </c>
      <c r="P7" s="224"/>
      <c r="Q7" s="190"/>
      <c r="R7" s="190"/>
      <c r="S7" s="232">
        <v>0.72</v>
      </c>
      <c r="T7" s="233"/>
      <c r="U7" s="215">
        <f>W7/7.857*1000</f>
        <v>827.28776886852484</v>
      </c>
      <c r="V7" s="216"/>
      <c r="W7" s="214">
        <v>6.5</v>
      </c>
      <c r="X7" s="214"/>
      <c r="Y7" s="178"/>
      <c r="Z7" s="178"/>
      <c r="AA7" s="220">
        <v>0.72</v>
      </c>
      <c r="AB7" s="221"/>
      <c r="AC7" s="215">
        <f>AE7/7.857*1000</f>
        <v>780.19600356370108</v>
      </c>
      <c r="AD7" s="216"/>
      <c r="AE7" s="214">
        <v>6.13</v>
      </c>
      <c r="AF7" s="214"/>
      <c r="AG7" s="178"/>
      <c r="AH7" s="178"/>
      <c r="AI7" s="179">
        <v>0.72</v>
      </c>
      <c r="AJ7" s="180"/>
      <c r="AK7" s="215">
        <f>AM7/7.857*1000</f>
        <v>733.10423825887733</v>
      </c>
      <c r="AL7" s="216"/>
      <c r="AM7" s="214">
        <v>5.76</v>
      </c>
      <c r="AN7" s="214"/>
      <c r="AO7" s="178"/>
      <c r="AP7" s="178"/>
      <c r="AQ7" s="183">
        <v>0.72</v>
      </c>
      <c r="AR7" s="184"/>
    </row>
    <row r="8" spans="1:44" x14ac:dyDescent="0.2">
      <c r="A8" s="193"/>
      <c r="B8" s="194"/>
      <c r="C8" s="194"/>
      <c r="D8" s="195"/>
      <c r="E8" s="103">
        <v>6</v>
      </c>
      <c r="F8" s="104"/>
      <c r="G8" s="105" t="s">
        <v>17</v>
      </c>
      <c r="H8" s="105"/>
      <c r="I8" s="186">
        <f>I6</f>
        <v>0.15899999439716339</v>
      </c>
      <c r="J8" s="186"/>
      <c r="K8" s="186">
        <f>K6</f>
        <v>10.539999961853027</v>
      </c>
      <c r="L8" s="187"/>
      <c r="M8" s="222">
        <f>O8/7.857*1000</f>
        <v>605.82919689448897</v>
      </c>
      <c r="N8" s="223"/>
      <c r="O8" s="190">
        <v>4.76</v>
      </c>
      <c r="P8" s="190"/>
      <c r="Q8" s="190"/>
      <c r="R8" s="190"/>
      <c r="S8" s="232">
        <v>0.72</v>
      </c>
      <c r="T8" s="233"/>
      <c r="U8" s="185">
        <f>W8/7.857*1000</f>
        <v>608.37469772177678</v>
      </c>
      <c r="V8" s="182"/>
      <c r="W8" s="178">
        <v>4.78</v>
      </c>
      <c r="X8" s="178"/>
      <c r="Y8" s="178"/>
      <c r="Z8" s="178"/>
      <c r="AA8" s="183">
        <v>0.72</v>
      </c>
      <c r="AB8" s="184"/>
      <c r="AC8" s="185">
        <f>AE8/7.857*1000</f>
        <v>551.1009291078019</v>
      </c>
      <c r="AD8" s="182"/>
      <c r="AE8" s="178">
        <v>4.33</v>
      </c>
      <c r="AF8" s="178"/>
      <c r="AG8" s="178"/>
      <c r="AH8" s="178"/>
      <c r="AI8" s="179">
        <v>0.72</v>
      </c>
      <c r="AJ8" s="180"/>
      <c r="AK8" s="185">
        <f>AM8/7.857*1000</f>
        <v>560.01018200330918</v>
      </c>
      <c r="AL8" s="182"/>
      <c r="AM8" s="178">
        <v>4.4000000000000004</v>
      </c>
      <c r="AN8" s="178"/>
      <c r="AO8" s="178"/>
      <c r="AP8" s="178"/>
      <c r="AQ8" s="183">
        <v>0.72</v>
      </c>
      <c r="AR8" s="184"/>
    </row>
    <row r="9" spans="1:44" ht="13.5" thickBot="1" x14ac:dyDescent="0.25">
      <c r="A9" s="196"/>
      <c r="B9" s="197"/>
      <c r="C9" s="197"/>
      <c r="D9" s="197"/>
      <c r="E9" s="175" t="s">
        <v>18</v>
      </c>
      <c r="F9" s="176"/>
      <c r="G9" s="176"/>
      <c r="H9" s="176"/>
      <c r="I9" s="176"/>
      <c r="J9" s="176"/>
      <c r="K9" s="176"/>
      <c r="L9" s="177"/>
      <c r="M9" s="158">
        <v>9</v>
      </c>
      <c r="N9" s="159"/>
      <c r="O9" s="159"/>
      <c r="P9" s="159"/>
      <c r="Q9" s="159"/>
      <c r="R9" s="159"/>
      <c r="S9" s="159"/>
      <c r="T9" s="160"/>
      <c r="U9" s="206">
        <v>9</v>
      </c>
      <c r="V9" s="207"/>
      <c r="W9" s="207"/>
      <c r="X9" s="207"/>
      <c r="Y9" s="207"/>
      <c r="Z9" s="207"/>
      <c r="AA9" s="207"/>
      <c r="AB9" s="213"/>
      <c r="AC9" s="206">
        <v>9</v>
      </c>
      <c r="AD9" s="207"/>
      <c r="AE9" s="207"/>
      <c r="AF9" s="207"/>
      <c r="AG9" s="207"/>
      <c r="AH9" s="207"/>
      <c r="AI9" s="207"/>
      <c r="AJ9" s="213"/>
      <c r="AK9" s="206">
        <v>9</v>
      </c>
      <c r="AL9" s="207"/>
      <c r="AM9" s="207"/>
      <c r="AN9" s="207"/>
      <c r="AO9" s="207"/>
      <c r="AP9" s="207"/>
      <c r="AQ9" s="207"/>
      <c r="AR9" s="213"/>
    </row>
    <row r="10" spans="1:44" x14ac:dyDescent="0.2">
      <c r="A10" s="20" t="s">
        <v>19</v>
      </c>
      <c r="B10" s="21">
        <v>40</v>
      </c>
      <c r="C10" s="22">
        <v>4.3000001460313797E-2</v>
      </c>
      <c r="D10" s="23">
        <v>0.13600000739097595</v>
      </c>
      <c r="E10" s="110">
        <v>110</v>
      </c>
      <c r="F10" s="111"/>
      <c r="G10" s="198" t="s">
        <v>15</v>
      </c>
      <c r="H10" s="198"/>
      <c r="I10" s="199">
        <v>0.16500000655651093</v>
      </c>
      <c r="J10" s="199"/>
      <c r="K10" s="199">
        <v>10.670000076293945</v>
      </c>
      <c r="L10" s="200"/>
      <c r="M10" s="201"/>
      <c r="N10" s="202"/>
      <c r="O10" s="203"/>
      <c r="P10" s="203"/>
      <c r="Q10" s="203"/>
      <c r="R10" s="203"/>
      <c r="S10" s="204"/>
      <c r="T10" s="205"/>
      <c r="U10" s="210"/>
      <c r="V10" s="211"/>
      <c r="W10" s="212"/>
      <c r="X10" s="212"/>
      <c r="Y10" s="212"/>
      <c r="Z10" s="212"/>
      <c r="AA10" s="208"/>
      <c r="AB10" s="209"/>
      <c r="AC10" s="210"/>
      <c r="AD10" s="211"/>
      <c r="AE10" s="212"/>
      <c r="AF10" s="212"/>
      <c r="AG10" s="212"/>
      <c r="AH10" s="212"/>
      <c r="AI10" s="208"/>
      <c r="AJ10" s="209"/>
      <c r="AK10" s="210"/>
      <c r="AL10" s="211"/>
      <c r="AM10" s="212"/>
      <c r="AN10" s="212"/>
      <c r="AO10" s="212"/>
      <c r="AP10" s="212"/>
      <c r="AQ10" s="208"/>
      <c r="AR10" s="209"/>
    </row>
    <row r="11" spans="1:44" x14ac:dyDescent="0.2">
      <c r="A11" s="193" t="s">
        <v>85</v>
      </c>
      <c r="B11" s="194"/>
      <c r="C11" s="194"/>
      <c r="D11" s="195"/>
      <c r="E11" s="103">
        <v>6</v>
      </c>
      <c r="F11" s="104"/>
      <c r="G11" s="105" t="s">
        <v>20</v>
      </c>
      <c r="H11" s="105"/>
      <c r="I11" s="186">
        <f>I10</f>
        <v>0.16500000655651093</v>
      </c>
      <c r="J11" s="186"/>
      <c r="K11" s="186">
        <f>K10</f>
        <v>10.670000076293945</v>
      </c>
      <c r="L11" s="187"/>
      <c r="M11" s="188">
        <f t="shared" ref="M11:M12" si="0">O11/7.857*1000</f>
        <v>539.64617538500704</v>
      </c>
      <c r="N11" s="189"/>
      <c r="O11" s="190">
        <v>4.24</v>
      </c>
      <c r="P11" s="190"/>
      <c r="Q11" s="190"/>
      <c r="R11" s="190"/>
      <c r="S11" s="191">
        <v>0.72</v>
      </c>
      <c r="T11" s="192"/>
      <c r="U11" s="185">
        <f>W11/7.857*1000</f>
        <v>497.6454117347588</v>
      </c>
      <c r="V11" s="182"/>
      <c r="W11" s="178">
        <v>3.91</v>
      </c>
      <c r="X11" s="178"/>
      <c r="Y11" s="178"/>
      <c r="Z11" s="178"/>
      <c r="AA11" s="183">
        <v>0.72</v>
      </c>
      <c r="AB11" s="184"/>
      <c r="AC11" s="181">
        <f>AE11/7.857*1000</f>
        <v>507.82741504390992</v>
      </c>
      <c r="AD11" s="182"/>
      <c r="AE11" s="178">
        <v>3.99</v>
      </c>
      <c r="AF11" s="178"/>
      <c r="AG11" s="178"/>
      <c r="AH11" s="178"/>
      <c r="AI11" s="179">
        <v>0.72</v>
      </c>
      <c r="AJ11" s="180"/>
      <c r="AK11" s="181">
        <f>AM11/7.857*1000</f>
        <v>476.00865470281281</v>
      </c>
      <c r="AL11" s="182"/>
      <c r="AM11" s="178">
        <v>3.74</v>
      </c>
      <c r="AN11" s="178"/>
      <c r="AO11" s="178"/>
      <c r="AP11" s="178"/>
      <c r="AQ11" s="183">
        <v>0.72</v>
      </c>
      <c r="AR11" s="184"/>
    </row>
    <row r="12" spans="1:44" x14ac:dyDescent="0.2">
      <c r="A12" s="193"/>
      <c r="B12" s="194"/>
      <c r="C12" s="194"/>
      <c r="D12" s="195"/>
      <c r="E12" s="103">
        <v>6</v>
      </c>
      <c r="F12" s="104"/>
      <c r="G12" s="105" t="s">
        <v>21</v>
      </c>
      <c r="H12" s="105"/>
      <c r="I12" s="186">
        <f>I10</f>
        <v>0.16500000655651093</v>
      </c>
      <c r="J12" s="186"/>
      <c r="K12" s="186">
        <f>K10</f>
        <v>10.670000076293945</v>
      </c>
      <c r="L12" s="187"/>
      <c r="M12" s="188">
        <f t="shared" si="0"/>
        <v>669.46671757668321</v>
      </c>
      <c r="N12" s="189"/>
      <c r="O12" s="190">
        <v>5.26</v>
      </c>
      <c r="P12" s="190"/>
      <c r="Q12" s="190"/>
      <c r="R12" s="190"/>
      <c r="S12" s="191">
        <v>0.72</v>
      </c>
      <c r="T12" s="192"/>
      <c r="U12" s="185">
        <f>W12/7.857*1000</f>
        <v>668.19396716303936</v>
      </c>
      <c r="V12" s="182"/>
      <c r="W12" s="178">
        <v>5.25</v>
      </c>
      <c r="X12" s="178"/>
      <c r="Y12" s="178"/>
      <c r="Z12" s="178"/>
      <c r="AA12" s="183">
        <v>0.72</v>
      </c>
      <c r="AB12" s="184"/>
      <c r="AC12" s="181">
        <f>AE12/7.857*1000</f>
        <v>678.37597047219049</v>
      </c>
      <c r="AD12" s="182"/>
      <c r="AE12" s="178">
        <v>5.33</v>
      </c>
      <c r="AF12" s="178"/>
      <c r="AG12" s="178"/>
      <c r="AH12" s="178"/>
      <c r="AI12" s="179">
        <v>0.72</v>
      </c>
      <c r="AJ12" s="180"/>
      <c r="AK12" s="181">
        <f>AM12/7.857*1000</f>
        <v>672.01221840397102</v>
      </c>
      <c r="AL12" s="182"/>
      <c r="AM12" s="178">
        <v>5.28</v>
      </c>
      <c r="AN12" s="178"/>
      <c r="AO12" s="178"/>
      <c r="AP12" s="178"/>
      <c r="AQ12" s="183">
        <v>0.72</v>
      </c>
      <c r="AR12" s="184"/>
    </row>
    <row r="13" spans="1:44" ht="13.5" thickBot="1" x14ac:dyDescent="0.25">
      <c r="A13" s="196"/>
      <c r="B13" s="197"/>
      <c r="C13" s="197"/>
      <c r="D13" s="197"/>
      <c r="E13" s="175" t="s">
        <v>18</v>
      </c>
      <c r="F13" s="176"/>
      <c r="G13" s="176"/>
      <c r="H13" s="176"/>
      <c r="I13" s="176"/>
      <c r="J13" s="176"/>
      <c r="K13" s="176"/>
      <c r="L13" s="177"/>
      <c r="M13" s="175">
        <v>11</v>
      </c>
      <c r="N13" s="176"/>
      <c r="O13" s="176"/>
      <c r="P13" s="159"/>
      <c r="Q13" s="159"/>
      <c r="R13" s="171"/>
      <c r="S13" s="171"/>
      <c r="T13" s="172"/>
      <c r="U13" s="175">
        <v>11</v>
      </c>
      <c r="V13" s="176"/>
      <c r="W13" s="176"/>
      <c r="X13" s="159"/>
      <c r="Y13" s="159"/>
      <c r="Z13" s="171"/>
      <c r="AA13" s="171"/>
      <c r="AB13" s="172"/>
      <c r="AC13" s="175">
        <v>11</v>
      </c>
      <c r="AD13" s="176"/>
      <c r="AE13" s="176"/>
      <c r="AF13" s="159"/>
      <c r="AG13" s="159"/>
      <c r="AH13" s="171"/>
      <c r="AI13" s="171"/>
      <c r="AJ13" s="172"/>
      <c r="AK13" s="175">
        <v>11</v>
      </c>
      <c r="AL13" s="176"/>
      <c r="AM13" s="176"/>
      <c r="AN13" s="159"/>
      <c r="AO13" s="159"/>
      <c r="AP13" s="171"/>
      <c r="AQ13" s="171"/>
      <c r="AR13" s="172"/>
    </row>
    <row r="14" spans="1:44" x14ac:dyDescent="0.2">
      <c r="A14" s="95" t="s">
        <v>22</v>
      </c>
      <c r="B14" s="81"/>
      <c r="C14" s="81"/>
      <c r="D14" s="81"/>
      <c r="E14" s="173" t="s">
        <v>23</v>
      </c>
      <c r="F14" s="112"/>
      <c r="G14" s="112"/>
      <c r="H14" s="112"/>
      <c r="I14" s="112"/>
      <c r="J14" s="112"/>
      <c r="K14" s="112"/>
      <c r="L14" s="113"/>
      <c r="M14" s="174">
        <f>SUM(M6,M10)</f>
        <v>0</v>
      </c>
      <c r="N14" s="166"/>
      <c r="O14" s="170">
        <f>SUM(O6,O10)</f>
        <v>0</v>
      </c>
      <c r="P14" s="166"/>
      <c r="Q14" s="170">
        <f>SUM(Q6,Q10)</f>
        <v>0</v>
      </c>
      <c r="R14" s="166"/>
      <c r="S14" s="166"/>
      <c r="T14" s="167"/>
      <c r="U14" s="169">
        <f>SUM(U6,U10)</f>
        <v>0</v>
      </c>
      <c r="V14" s="166"/>
      <c r="W14" s="170">
        <f>SUM(W6,W10)</f>
        <v>0</v>
      </c>
      <c r="X14" s="166"/>
      <c r="Y14" s="170">
        <f>SUM(Y6,Y10)</f>
        <v>0</v>
      </c>
      <c r="Z14" s="166"/>
      <c r="AA14" s="166"/>
      <c r="AB14" s="167"/>
      <c r="AC14" s="169">
        <f>SUM(AC6,AC10)</f>
        <v>0</v>
      </c>
      <c r="AD14" s="166"/>
      <c r="AE14" s="170">
        <f>SUM(AE6,AE10)</f>
        <v>0</v>
      </c>
      <c r="AF14" s="166"/>
      <c r="AG14" s="170">
        <f>SUM(AG6,AG10)</f>
        <v>0</v>
      </c>
      <c r="AH14" s="166"/>
      <c r="AI14" s="166"/>
      <c r="AJ14" s="167"/>
      <c r="AK14" s="169">
        <f>SUM(AK6,AK10)</f>
        <v>0</v>
      </c>
      <c r="AL14" s="166"/>
      <c r="AM14" s="170">
        <f>SUM(AM6,AM10)</f>
        <v>0</v>
      </c>
      <c r="AN14" s="166"/>
      <c r="AO14" s="170">
        <f>SUM(AO6,AO10)</f>
        <v>0</v>
      </c>
      <c r="AP14" s="166"/>
      <c r="AQ14" s="166"/>
      <c r="AR14" s="167"/>
    </row>
    <row r="15" spans="1:44" ht="13.5" thickBot="1" x14ac:dyDescent="0.25">
      <c r="A15" s="97"/>
      <c r="B15" s="84"/>
      <c r="C15" s="84"/>
      <c r="D15" s="84"/>
      <c r="E15" s="168" t="s">
        <v>24</v>
      </c>
      <c r="F15" s="101"/>
      <c r="G15" s="101"/>
      <c r="H15" s="101"/>
      <c r="I15" s="101"/>
      <c r="J15" s="101"/>
      <c r="K15" s="101"/>
      <c r="L15" s="102"/>
      <c r="M15" s="62">
        <f t="shared" ref="M15" si="1">SUM(M7,M8,M11,M12)</f>
        <v>2634.5933562428409</v>
      </c>
      <c r="N15" s="164"/>
      <c r="O15" s="62">
        <f t="shared" ref="O15" si="2">SUM(O7,O8,O11,O12)</f>
        <v>20.7</v>
      </c>
      <c r="P15" s="164"/>
      <c r="Q15" s="62">
        <f t="shared" ref="Q15" si="3">SUM(Q7,Q8,Q11,Q12)</f>
        <v>0</v>
      </c>
      <c r="R15" s="164"/>
      <c r="S15" s="62">
        <f t="shared" ref="S15" si="4">SUM(S7,S8,S11,S12)</f>
        <v>2.88</v>
      </c>
      <c r="T15" s="164"/>
      <c r="U15" s="62">
        <f>SUM(U7,U8,U11,U12)</f>
        <v>2601.5018454880997</v>
      </c>
      <c r="V15" s="164"/>
      <c r="W15" s="60">
        <f>SUM(W7,W8,W11,W12)</f>
        <v>20.440000000000001</v>
      </c>
      <c r="X15" s="164"/>
      <c r="Y15" s="60">
        <f>SUM(Y7,Y8,Y11,Y12)</f>
        <v>0</v>
      </c>
      <c r="Z15" s="164"/>
      <c r="AA15" s="164"/>
      <c r="AB15" s="165"/>
      <c r="AC15" s="62">
        <f>SUM(AC7,AC8,AC11,AC12)</f>
        <v>2517.5003181876032</v>
      </c>
      <c r="AD15" s="164"/>
      <c r="AE15" s="60">
        <f>SUM(AE7,AE8,AE11,AE12)</f>
        <v>19.78</v>
      </c>
      <c r="AF15" s="164"/>
      <c r="AG15" s="60">
        <f>SUM(AG7,AG8,AG11,AG12)</f>
        <v>0</v>
      </c>
      <c r="AH15" s="164"/>
      <c r="AI15" s="164"/>
      <c r="AJ15" s="165"/>
      <c r="AK15" s="62">
        <f>SUM(AK7,AK8,AK11,AK12)</f>
        <v>2441.1352933689705</v>
      </c>
      <c r="AL15" s="164"/>
      <c r="AM15" s="60">
        <f>SUM(AM7,AM8,AM11,AM12)</f>
        <v>19.18</v>
      </c>
      <c r="AN15" s="164"/>
      <c r="AO15" s="60">
        <f>SUM(AO7,AO8,AO11,AO12)</f>
        <v>0</v>
      </c>
      <c r="AP15" s="164"/>
      <c r="AQ15" s="164"/>
      <c r="AR15" s="165"/>
    </row>
    <row r="16" spans="1:44" x14ac:dyDescent="0.2">
      <c r="A16" s="95" t="s">
        <v>25</v>
      </c>
      <c r="B16" s="81"/>
      <c r="C16" s="81"/>
      <c r="D16" s="81"/>
      <c r="E16" s="81" t="s">
        <v>26</v>
      </c>
      <c r="F16" s="81"/>
      <c r="G16" s="81"/>
      <c r="H16" s="81"/>
      <c r="I16" s="148" t="s">
        <v>14</v>
      </c>
      <c r="J16" s="149"/>
      <c r="K16" s="149"/>
      <c r="L16" s="150"/>
      <c r="M16" s="162">
        <f>I6*(POWER(O7+O8,2)+POWER(Q7+Q8,2))/POWER(B6,2)</f>
        <v>1.2465599560737608E-2</v>
      </c>
      <c r="N16" s="162"/>
      <c r="O16" s="162"/>
      <c r="P16" s="163" t="s">
        <v>27</v>
      </c>
      <c r="Q16" s="163"/>
      <c r="R16" s="156">
        <f>K6*(POWER(O7+O8,2)+POWER(Q7+Q8,2))/(100*B6)</f>
        <v>0.33053439880371088</v>
      </c>
      <c r="S16" s="156"/>
      <c r="T16" s="157"/>
      <c r="U16" s="161">
        <f>I6*(POWER(W7+W8,2)+POWER(Y7+Y8,2))/POWER(B6,2)</f>
        <v>1.2644315554440025E-2</v>
      </c>
      <c r="V16" s="162"/>
      <c r="W16" s="162"/>
      <c r="X16" s="163" t="s">
        <v>27</v>
      </c>
      <c r="Y16" s="163"/>
      <c r="Z16" s="156">
        <f>K6*(POWER(W7+W8,2)+POWER(Y7+Y8,2))/(100*B6)</f>
        <v>0.33527318278656015</v>
      </c>
      <c r="AA16" s="156"/>
      <c r="AB16" s="157"/>
      <c r="AC16" s="161">
        <f>I6*(POWER(AE7+AE8,2)+POWER(AG7+AG8,2))/POWER(B6,2)</f>
        <v>1.0872777366865429E-2</v>
      </c>
      <c r="AD16" s="162"/>
      <c r="AE16" s="162"/>
      <c r="AF16" s="163" t="s">
        <v>27</v>
      </c>
      <c r="AG16" s="163"/>
      <c r="AH16" s="156">
        <f>K6*(POWER(AE7+AE8,2)+POWER(AG7+AG8,2))/(100*B6)</f>
        <v>0.28829956495656972</v>
      </c>
      <c r="AI16" s="156"/>
      <c r="AJ16" s="157"/>
      <c r="AK16" s="161">
        <f>I6*(POWER(AM7+AM8,2)+POWER(AO7+AO8,2))/POWER(B6,2)</f>
        <v>1.0258043638527394E-2</v>
      </c>
      <c r="AL16" s="162"/>
      <c r="AM16" s="162"/>
      <c r="AN16" s="163" t="s">
        <v>27</v>
      </c>
      <c r="AO16" s="163"/>
      <c r="AP16" s="156">
        <f>K6*(POWER(AM7+AM8,2)+POWER(AO7+AO8,2))/(100*B6)</f>
        <v>0.27199945501556394</v>
      </c>
      <c r="AQ16" s="156"/>
      <c r="AR16" s="157"/>
    </row>
    <row r="17" spans="1:44" ht="13.5" thickBot="1" x14ac:dyDescent="0.25">
      <c r="A17" s="97"/>
      <c r="B17" s="84"/>
      <c r="C17" s="84"/>
      <c r="D17" s="84"/>
      <c r="E17" s="84"/>
      <c r="F17" s="84"/>
      <c r="G17" s="84"/>
      <c r="H17" s="84"/>
      <c r="I17" s="158" t="s">
        <v>19</v>
      </c>
      <c r="J17" s="159"/>
      <c r="K17" s="159"/>
      <c r="L17" s="160"/>
      <c r="M17" s="154">
        <f>I10*(POWER(O11+O12,2)+POWER(Q11+Q12,2))/POWER(B10,2)</f>
        <v>9.3070316198281943E-3</v>
      </c>
      <c r="N17" s="154"/>
      <c r="O17" s="154"/>
      <c r="P17" s="155" t="s">
        <v>27</v>
      </c>
      <c r="Q17" s="155"/>
      <c r="R17" s="151">
        <f>K10*(POWER(O11+O12,2)+POWER(Q11+Q12,2))/(100*B10)</f>
        <v>0.24074187672138214</v>
      </c>
      <c r="S17" s="151"/>
      <c r="T17" s="152"/>
      <c r="U17" s="153">
        <f>I10*(POWER(W11+W12,2)+POWER(Y11+Y12,2))/POWER(B10,2)</f>
        <v>8.6527653438299903E-3</v>
      </c>
      <c r="V17" s="154"/>
      <c r="W17" s="154"/>
      <c r="X17" s="155" t="s">
        <v>27</v>
      </c>
      <c r="Y17" s="155"/>
      <c r="Z17" s="151">
        <f>K10*(POWER(W11+W12,2)+POWER(Y11+Y12,2))/(100*B10)</f>
        <v>0.22381818960037234</v>
      </c>
      <c r="AA17" s="151"/>
      <c r="AB17" s="152"/>
      <c r="AC17" s="153">
        <f>I10*(POWER(AE11+AE12,2)+POWER(AG11+AG12,2))/POWER(B10,2)</f>
        <v>8.9576853559464216E-3</v>
      </c>
      <c r="AD17" s="154"/>
      <c r="AE17" s="154"/>
      <c r="AF17" s="155" t="s">
        <v>27</v>
      </c>
      <c r="AG17" s="155"/>
      <c r="AH17" s="151">
        <f>K10*(POWER(AE11+AE12,2)+POWER(AG11+AG12,2))/(100*B10)</f>
        <v>0.23170545365676881</v>
      </c>
      <c r="AI17" s="151"/>
      <c r="AJ17" s="152"/>
      <c r="AK17" s="153">
        <f>I10*(POWER(AM11+AM12,2)+POWER(AO11+AO12,2))/POWER(B10,2)</f>
        <v>8.3902915834002199E-3</v>
      </c>
      <c r="AL17" s="154"/>
      <c r="AM17" s="154"/>
      <c r="AN17" s="155" t="s">
        <v>27</v>
      </c>
      <c r="AO17" s="155"/>
      <c r="AP17" s="151">
        <f>K10*(POWER(AM11+AM12,2)+POWER(AO11+AO12,2))/(100*B10)</f>
        <v>0.21702886855182646</v>
      </c>
      <c r="AQ17" s="151"/>
      <c r="AR17" s="152"/>
    </row>
    <row r="18" spans="1:44" ht="12.75" customHeight="1" x14ac:dyDescent="0.2">
      <c r="A18" s="116" t="s">
        <v>28</v>
      </c>
      <c r="B18" s="117"/>
      <c r="C18" s="117"/>
      <c r="D18" s="117"/>
      <c r="E18" s="81" t="s">
        <v>29</v>
      </c>
      <c r="F18" s="81"/>
      <c r="G18" s="81"/>
      <c r="H18" s="81"/>
      <c r="I18" s="148" t="s">
        <v>14</v>
      </c>
      <c r="J18" s="149"/>
      <c r="K18" s="149"/>
      <c r="L18" s="150"/>
      <c r="M18" s="146">
        <f>SUM(O7:P8)+C6+M16</f>
        <v>11.254465598994493</v>
      </c>
      <c r="N18" s="146"/>
      <c r="O18" s="146"/>
      <c r="P18" s="147" t="s">
        <v>27</v>
      </c>
      <c r="Q18" s="147"/>
      <c r="R18" s="138">
        <f>SUM(Q7:R8)+D6+R16</f>
        <v>0.46653440619468683</v>
      </c>
      <c r="S18" s="138"/>
      <c r="T18" s="139"/>
      <c r="U18" s="145">
        <f>SUM(W7:X8)+C6+U16</f>
        <v>11.334644314988196</v>
      </c>
      <c r="V18" s="146"/>
      <c r="W18" s="146"/>
      <c r="X18" s="147" t="s">
        <v>27</v>
      </c>
      <c r="Y18" s="147"/>
      <c r="Z18" s="138">
        <f>SUM(Y7:Z8)+D6+Z16</f>
        <v>0.47127319017753611</v>
      </c>
      <c r="AA18" s="138"/>
      <c r="AB18" s="139"/>
      <c r="AC18" s="145">
        <f>SUM(AE7:AF8)+C6+AC16</f>
        <v>10.512872776800622</v>
      </c>
      <c r="AD18" s="146"/>
      <c r="AE18" s="146"/>
      <c r="AF18" s="147" t="s">
        <v>27</v>
      </c>
      <c r="AG18" s="147"/>
      <c r="AH18" s="138">
        <f>SUM(AG7:AH8)+D6+AH16</f>
        <v>0.42429957234754567</v>
      </c>
      <c r="AI18" s="138"/>
      <c r="AJ18" s="139"/>
      <c r="AK18" s="145">
        <f>SUM(AM7:AN8)+C6+AK16</f>
        <v>10.212258043072284</v>
      </c>
      <c r="AL18" s="146"/>
      <c r="AM18" s="146"/>
      <c r="AN18" s="147" t="s">
        <v>27</v>
      </c>
      <c r="AO18" s="147"/>
      <c r="AP18" s="138">
        <f>SUM(AO7:AP8)+D6+AP16</f>
        <v>0.40799946240653989</v>
      </c>
      <c r="AQ18" s="138"/>
      <c r="AR18" s="139"/>
    </row>
    <row r="19" spans="1:44" x14ac:dyDescent="0.2">
      <c r="A19" s="118"/>
      <c r="B19" s="119"/>
      <c r="C19" s="119"/>
      <c r="D19" s="119"/>
      <c r="E19" s="122"/>
      <c r="F19" s="122"/>
      <c r="G19" s="122"/>
      <c r="H19" s="122"/>
      <c r="I19" s="140" t="s">
        <v>19</v>
      </c>
      <c r="J19" s="141"/>
      <c r="K19" s="141"/>
      <c r="L19" s="142"/>
      <c r="M19" s="143">
        <f>SUM(O11:P12)+C10+M17</f>
        <v>9.5523070330801421</v>
      </c>
      <c r="N19" s="143"/>
      <c r="O19" s="143"/>
      <c r="P19" s="132" t="s">
        <v>27</v>
      </c>
      <c r="Q19" s="132"/>
      <c r="R19" s="133">
        <f>SUM(Q11:R12)+D10+R17</f>
        <v>0.37674188411235809</v>
      </c>
      <c r="S19" s="133"/>
      <c r="T19" s="134"/>
      <c r="U19" s="144">
        <f>SUM(W11:X12)+C10+U17</f>
        <v>9.2116527668041446</v>
      </c>
      <c r="V19" s="143"/>
      <c r="W19" s="143"/>
      <c r="X19" s="132" t="s">
        <v>27</v>
      </c>
      <c r="Y19" s="132"/>
      <c r="Z19" s="133">
        <f>SUM(Y11:Z12)+D10+Z17</f>
        <v>0.35981819699134832</v>
      </c>
      <c r="AA19" s="133"/>
      <c r="AB19" s="134"/>
      <c r="AC19" s="144">
        <f>SUM(AE11:AF12)+C10+AC17</f>
        <v>9.3719576868162608</v>
      </c>
      <c r="AD19" s="143"/>
      <c r="AE19" s="143"/>
      <c r="AF19" s="132" t="s">
        <v>27</v>
      </c>
      <c r="AG19" s="132"/>
      <c r="AH19" s="133">
        <f>SUM(AG11:AH12)+D10+AH17</f>
        <v>0.36770546104774476</v>
      </c>
      <c r="AI19" s="133"/>
      <c r="AJ19" s="134"/>
      <c r="AK19" s="144">
        <f>SUM(AM11:AN12)+C10+AK17</f>
        <v>9.0713902930437129</v>
      </c>
      <c r="AL19" s="143"/>
      <c r="AM19" s="143"/>
      <c r="AN19" s="132" t="s">
        <v>27</v>
      </c>
      <c r="AO19" s="132"/>
      <c r="AP19" s="133">
        <f>SUM(AO11:AP12)+D10+AP17</f>
        <v>0.35302887594280241</v>
      </c>
      <c r="AQ19" s="133"/>
      <c r="AR19" s="134"/>
    </row>
    <row r="20" spans="1:44" ht="13.5" thickBot="1" x14ac:dyDescent="0.25">
      <c r="A20" s="120"/>
      <c r="B20" s="121"/>
      <c r="C20" s="121"/>
      <c r="D20" s="121"/>
      <c r="E20" s="84"/>
      <c r="F20" s="84"/>
      <c r="G20" s="84"/>
      <c r="H20" s="84"/>
      <c r="I20" s="135" t="s">
        <v>30</v>
      </c>
      <c r="J20" s="136"/>
      <c r="K20" s="136"/>
      <c r="L20" s="137"/>
      <c r="M20" s="130">
        <f>SUM(M18,M19)</f>
        <v>20.806772632074633</v>
      </c>
      <c r="N20" s="130"/>
      <c r="O20" s="130"/>
      <c r="P20" s="131" t="s">
        <v>27</v>
      </c>
      <c r="Q20" s="131"/>
      <c r="R20" s="114">
        <f>SUM(R18,R19)</f>
        <v>0.84327629030704498</v>
      </c>
      <c r="S20" s="114"/>
      <c r="T20" s="115"/>
      <c r="U20" s="129">
        <f>SUM(U18,U19)</f>
        <v>20.546297081792339</v>
      </c>
      <c r="V20" s="130"/>
      <c r="W20" s="130"/>
      <c r="X20" s="131" t="s">
        <v>27</v>
      </c>
      <c r="Y20" s="131"/>
      <c r="Z20" s="114">
        <f>SUM(Z18,Z19)</f>
        <v>0.83109138716888442</v>
      </c>
      <c r="AA20" s="114"/>
      <c r="AB20" s="115"/>
      <c r="AC20" s="129">
        <f>SUM(AC18,AC19)</f>
        <v>19.884830463616883</v>
      </c>
      <c r="AD20" s="130"/>
      <c r="AE20" s="130"/>
      <c r="AF20" s="131" t="s">
        <v>27</v>
      </c>
      <c r="AG20" s="131"/>
      <c r="AH20" s="114">
        <f>SUM(AH18,AH19)</f>
        <v>0.79200503339529038</v>
      </c>
      <c r="AI20" s="114"/>
      <c r="AJ20" s="115"/>
      <c r="AK20" s="129">
        <f>SUM(AK18,AK19)</f>
        <v>19.283648336115995</v>
      </c>
      <c r="AL20" s="130"/>
      <c r="AM20" s="130"/>
      <c r="AN20" s="131" t="s">
        <v>27</v>
      </c>
      <c r="AO20" s="131"/>
      <c r="AP20" s="114">
        <f>SUM(AP18,AP19)</f>
        <v>0.76102833834934236</v>
      </c>
      <c r="AQ20" s="114"/>
      <c r="AR20" s="115"/>
    </row>
    <row r="21" spans="1:44" ht="30" customHeight="1" thickBot="1" x14ac:dyDescent="0.25">
      <c r="A21" s="89" t="s">
        <v>31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</row>
    <row r="22" spans="1:44" ht="15.75" customHeight="1" thickBot="1" x14ac:dyDescent="0.25">
      <c r="A22" s="123" t="s">
        <v>6</v>
      </c>
      <c r="B22" s="124"/>
      <c r="C22" s="124" t="s">
        <v>2</v>
      </c>
      <c r="D22" s="124"/>
      <c r="E22" s="124" t="s">
        <v>32</v>
      </c>
      <c r="F22" s="124"/>
      <c r="G22" s="124"/>
      <c r="H22" s="124"/>
      <c r="I22" s="124"/>
      <c r="J22" s="124"/>
      <c r="K22" s="124"/>
      <c r="L22" s="125"/>
      <c r="M22" s="126" t="s">
        <v>33</v>
      </c>
      <c r="N22" s="127"/>
      <c r="O22" s="127"/>
      <c r="P22" s="127"/>
      <c r="Q22" s="127"/>
      <c r="R22" s="127"/>
      <c r="S22" s="127"/>
      <c r="T22" s="128"/>
      <c r="U22" s="126" t="s">
        <v>33</v>
      </c>
      <c r="V22" s="127"/>
      <c r="W22" s="127"/>
      <c r="X22" s="127"/>
      <c r="Y22" s="127"/>
      <c r="Z22" s="127"/>
      <c r="AA22" s="127"/>
      <c r="AB22" s="128"/>
      <c r="AC22" s="126" t="s">
        <v>33</v>
      </c>
      <c r="AD22" s="127"/>
      <c r="AE22" s="127"/>
      <c r="AF22" s="127"/>
      <c r="AG22" s="127"/>
      <c r="AH22" s="127"/>
      <c r="AI22" s="127"/>
      <c r="AJ22" s="128"/>
      <c r="AK22" s="126" t="s">
        <v>33</v>
      </c>
      <c r="AL22" s="127"/>
      <c r="AM22" s="127"/>
      <c r="AN22" s="127"/>
      <c r="AO22" s="127"/>
      <c r="AP22" s="127"/>
      <c r="AQ22" s="127"/>
      <c r="AR22" s="128"/>
    </row>
    <row r="23" spans="1:44" x14ac:dyDescent="0.2">
      <c r="A23" s="110">
        <v>6</v>
      </c>
      <c r="B23" s="111"/>
      <c r="C23" s="111" t="s">
        <v>16</v>
      </c>
      <c r="D23" s="111"/>
      <c r="E23" s="112" t="s">
        <v>34</v>
      </c>
      <c r="F23" s="112"/>
      <c r="G23" s="112"/>
      <c r="H23" s="112"/>
      <c r="I23" s="112"/>
      <c r="J23" s="112"/>
      <c r="K23" s="112"/>
      <c r="L23" s="113"/>
      <c r="M23" s="107">
        <v>6.4</v>
      </c>
      <c r="N23" s="108"/>
      <c r="O23" s="108"/>
      <c r="P23" s="108"/>
      <c r="Q23" s="108"/>
      <c r="R23" s="108"/>
      <c r="S23" s="108"/>
      <c r="T23" s="109"/>
      <c r="U23" s="107">
        <v>6.4</v>
      </c>
      <c r="V23" s="108"/>
      <c r="W23" s="108"/>
      <c r="X23" s="108"/>
      <c r="Y23" s="108"/>
      <c r="Z23" s="108"/>
      <c r="AA23" s="108"/>
      <c r="AB23" s="109"/>
      <c r="AC23" s="107">
        <v>6.4</v>
      </c>
      <c r="AD23" s="108"/>
      <c r="AE23" s="108"/>
      <c r="AF23" s="108"/>
      <c r="AG23" s="108"/>
      <c r="AH23" s="108"/>
      <c r="AI23" s="108"/>
      <c r="AJ23" s="109"/>
      <c r="AK23" s="107">
        <v>6.3</v>
      </c>
      <c r="AL23" s="108"/>
      <c r="AM23" s="108"/>
      <c r="AN23" s="108"/>
      <c r="AO23" s="108"/>
      <c r="AP23" s="108"/>
      <c r="AQ23" s="108"/>
      <c r="AR23" s="109"/>
    </row>
    <row r="24" spans="1:44" ht="13.5" thickBot="1" x14ac:dyDescent="0.25">
      <c r="A24" s="103">
        <v>6</v>
      </c>
      <c r="B24" s="104"/>
      <c r="C24" s="104" t="s">
        <v>17</v>
      </c>
      <c r="D24" s="104"/>
      <c r="E24" s="105" t="s">
        <v>35</v>
      </c>
      <c r="F24" s="105"/>
      <c r="G24" s="105"/>
      <c r="H24" s="105"/>
      <c r="I24" s="105"/>
      <c r="J24" s="105"/>
      <c r="K24" s="105"/>
      <c r="L24" s="106"/>
      <c r="M24" s="86">
        <v>6.4</v>
      </c>
      <c r="N24" s="87"/>
      <c r="O24" s="87"/>
      <c r="P24" s="87"/>
      <c r="Q24" s="87"/>
      <c r="R24" s="87"/>
      <c r="S24" s="87"/>
      <c r="T24" s="88"/>
      <c r="U24" s="86">
        <v>6.3</v>
      </c>
      <c r="V24" s="87"/>
      <c r="W24" s="87"/>
      <c r="X24" s="87"/>
      <c r="Y24" s="87"/>
      <c r="Z24" s="87"/>
      <c r="AA24" s="87"/>
      <c r="AB24" s="88"/>
      <c r="AC24" s="86">
        <v>6.4</v>
      </c>
      <c r="AD24" s="87"/>
      <c r="AE24" s="87"/>
      <c r="AF24" s="87"/>
      <c r="AG24" s="87"/>
      <c r="AH24" s="87"/>
      <c r="AI24" s="87"/>
      <c r="AJ24" s="88"/>
      <c r="AK24" s="86">
        <v>6.3</v>
      </c>
      <c r="AL24" s="87"/>
      <c r="AM24" s="87"/>
      <c r="AN24" s="87"/>
      <c r="AO24" s="87"/>
      <c r="AP24" s="87"/>
      <c r="AQ24" s="87"/>
      <c r="AR24" s="88"/>
    </row>
    <row r="25" spans="1:44" x14ac:dyDescent="0.2">
      <c r="A25" s="103">
        <v>6</v>
      </c>
      <c r="B25" s="104"/>
      <c r="C25" s="104" t="s">
        <v>20</v>
      </c>
      <c r="D25" s="104"/>
      <c r="E25" s="105" t="s">
        <v>36</v>
      </c>
      <c r="F25" s="105"/>
      <c r="G25" s="105"/>
      <c r="H25" s="105"/>
      <c r="I25" s="105"/>
      <c r="J25" s="105"/>
      <c r="K25" s="105"/>
      <c r="L25" s="106"/>
      <c r="M25" s="107">
        <v>6.2</v>
      </c>
      <c r="N25" s="108"/>
      <c r="O25" s="108"/>
      <c r="P25" s="108"/>
      <c r="Q25" s="108"/>
      <c r="R25" s="108"/>
      <c r="S25" s="108"/>
      <c r="T25" s="109"/>
      <c r="U25" s="107">
        <v>6.2</v>
      </c>
      <c r="V25" s="108"/>
      <c r="W25" s="108"/>
      <c r="X25" s="108"/>
      <c r="Y25" s="108"/>
      <c r="Z25" s="108"/>
      <c r="AA25" s="108"/>
      <c r="AB25" s="109"/>
      <c r="AC25" s="107">
        <v>6.2</v>
      </c>
      <c r="AD25" s="108"/>
      <c r="AE25" s="108"/>
      <c r="AF25" s="108"/>
      <c r="AG25" s="108"/>
      <c r="AH25" s="108"/>
      <c r="AI25" s="108"/>
      <c r="AJ25" s="109"/>
      <c r="AK25" s="107">
        <v>6.2</v>
      </c>
      <c r="AL25" s="108"/>
      <c r="AM25" s="108"/>
      <c r="AN25" s="108"/>
      <c r="AO25" s="108"/>
      <c r="AP25" s="108"/>
      <c r="AQ25" s="108"/>
      <c r="AR25" s="109"/>
    </row>
    <row r="26" spans="1:44" ht="13.5" thickBot="1" x14ac:dyDescent="0.25">
      <c r="A26" s="99">
        <v>6</v>
      </c>
      <c r="B26" s="100"/>
      <c r="C26" s="100" t="s">
        <v>21</v>
      </c>
      <c r="D26" s="100"/>
      <c r="E26" s="101" t="s">
        <v>37</v>
      </c>
      <c r="F26" s="101"/>
      <c r="G26" s="101"/>
      <c r="H26" s="101"/>
      <c r="I26" s="101"/>
      <c r="J26" s="101"/>
      <c r="K26" s="101"/>
      <c r="L26" s="102"/>
      <c r="M26" s="86">
        <v>6.1</v>
      </c>
      <c r="N26" s="87"/>
      <c r="O26" s="87"/>
      <c r="P26" s="87"/>
      <c r="Q26" s="87"/>
      <c r="R26" s="87"/>
      <c r="S26" s="87"/>
      <c r="T26" s="88"/>
      <c r="U26" s="86">
        <v>6.2</v>
      </c>
      <c r="V26" s="87"/>
      <c r="W26" s="87"/>
      <c r="X26" s="87"/>
      <c r="Y26" s="87"/>
      <c r="Z26" s="87"/>
      <c r="AA26" s="87"/>
      <c r="AB26" s="88"/>
      <c r="AC26" s="86">
        <v>6.2</v>
      </c>
      <c r="AD26" s="87"/>
      <c r="AE26" s="87"/>
      <c r="AF26" s="87"/>
      <c r="AG26" s="87"/>
      <c r="AH26" s="87"/>
      <c r="AI26" s="87"/>
      <c r="AJ26" s="88"/>
      <c r="AK26" s="86">
        <v>6.1</v>
      </c>
      <c r="AL26" s="87"/>
      <c r="AM26" s="87"/>
      <c r="AN26" s="87"/>
      <c r="AO26" s="87"/>
      <c r="AP26" s="87"/>
      <c r="AQ26" s="87"/>
      <c r="AR26" s="88"/>
    </row>
    <row r="27" spans="1:44" ht="30" customHeight="1" thickBot="1" x14ac:dyDescent="0.25">
      <c r="A27" s="89" t="s">
        <v>38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</row>
    <row r="28" spans="1:44" ht="15" customHeight="1" x14ac:dyDescent="0.2">
      <c r="A28" s="90" t="s">
        <v>2</v>
      </c>
      <c r="B28" s="91"/>
      <c r="C28" s="91"/>
      <c r="D28" s="91"/>
      <c r="E28" s="91" t="s">
        <v>39</v>
      </c>
      <c r="F28" s="91"/>
      <c r="G28" s="91" t="s">
        <v>40</v>
      </c>
      <c r="H28" s="91"/>
      <c r="I28" s="91" t="s">
        <v>41</v>
      </c>
      <c r="J28" s="91"/>
      <c r="K28" s="91" t="s">
        <v>42</v>
      </c>
      <c r="L28" s="94"/>
      <c r="M28" s="95" t="s">
        <v>10</v>
      </c>
      <c r="N28" s="96"/>
      <c r="O28" s="80" t="s">
        <v>11</v>
      </c>
      <c r="P28" s="81"/>
      <c r="Q28" s="96"/>
      <c r="R28" s="80" t="s">
        <v>12</v>
      </c>
      <c r="S28" s="81"/>
      <c r="T28" s="82"/>
      <c r="U28" s="95" t="s">
        <v>10</v>
      </c>
      <c r="V28" s="96"/>
      <c r="W28" s="80" t="s">
        <v>11</v>
      </c>
      <c r="X28" s="81"/>
      <c r="Y28" s="96"/>
      <c r="Z28" s="80" t="s">
        <v>12</v>
      </c>
      <c r="AA28" s="81"/>
      <c r="AB28" s="82"/>
      <c r="AC28" s="95" t="s">
        <v>10</v>
      </c>
      <c r="AD28" s="96"/>
      <c r="AE28" s="80" t="s">
        <v>11</v>
      </c>
      <c r="AF28" s="81"/>
      <c r="AG28" s="96"/>
      <c r="AH28" s="80" t="s">
        <v>12</v>
      </c>
      <c r="AI28" s="81"/>
      <c r="AJ28" s="82"/>
      <c r="AK28" s="95" t="s">
        <v>10</v>
      </c>
      <c r="AL28" s="96"/>
      <c r="AM28" s="80" t="s">
        <v>11</v>
      </c>
      <c r="AN28" s="81"/>
      <c r="AO28" s="96"/>
      <c r="AP28" s="80" t="s">
        <v>12</v>
      </c>
      <c r="AQ28" s="81"/>
      <c r="AR28" s="82"/>
    </row>
    <row r="29" spans="1:44" ht="15.75" customHeight="1" thickBot="1" x14ac:dyDescent="0.25">
      <c r="A29" s="92"/>
      <c r="B29" s="93"/>
      <c r="C29" s="93"/>
      <c r="D29" s="93"/>
      <c r="E29" s="24" t="s">
        <v>43</v>
      </c>
      <c r="F29" s="24" t="s">
        <v>44</v>
      </c>
      <c r="G29" s="24" t="s">
        <v>43</v>
      </c>
      <c r="H29" s="24" t="s">
        <v>44</v>
      </c>
      <c r="I29" s="24" t="s">
        <v>43</v>
      </c>
      <c r="J29" s="24" t="s">
        <v>44</v>
      </c>
      <c r="K29" s="24" t="s">
        <v>43</v>
      </c>
      <c r="L29" s="25" t="s">
        <v>44</v>
      </c>
      <c r="M29" s="97"/>
      <c r="N29" s="98"/>
      <c r="O29" s="83"/>
      <c r="P29" s="84"/>
      <c r="Q29" s="98"/>
      <c r="R29" s="83"/>
      <c r="S29" s="84"/>
      <c r="T29" s="85"/>
      <c r="U29" s="97"/>
      <c r="V29" s="98"/>
      <c r="W29" s="83"/>
      <c r="X29" s="84"/>
      <c r="Y29" s="98"/>
      <c r="Z29" s="83"/>
      <c r="AA29" s="84"/>
      <c r="AB29" s="85"/>
      <c r="AC29" s="97"/>
      <c r="AD29" s="98"/>
      <c r="AE29" s="83"/>
      <c r="AF29" s="84"/>
      <c r="AG29" s="98"/>
      <c r="AH29" s="83"/>
      <c r="AI29" s="84"/>
      <c r="AJ29" s="85"/>
      <c r="AK29" s="97"/>
      <c r="AL29" s="98"/>
      <c r="AM29" s="83"/>
      <c r="AN29" s="84"/>
      <c r="AO29" s="98"/>
      <c r="AP29" s="83"/>
      <c r="AQ29" s="84"/>
      <c r="AR29" s="85"/>
    </row>
    <row r="30" spans="1:44" x14ac:dyDescent="0.2">
      <c r="A30" s="64" t="s">
        <v>45</v>
      </c>
      <c r="B30" s="65"/>
      <c r="C30" s="65"/>
      <c r="D30" s="65"/>
      <c r="E30" s="66"/>
      <c r="F30" s="66"/>
      <c r="G30" s="66"/>
      <c r="H30" s="66"/>
      <c r="I30" s="66"/>
      <c r="J30" s="66"/>
      <c r="K30" s="66"/>
      <c r="L30" s="67"/>
      <c r="M30" s="68"/>
      <c r="N30" s="69"/>
      <c r="O30" s="70"/>
      <c r="P30" s="70"/>
      <c r="Q30" s="70"/>
      <c r="R30" s="70"/>
      <c r="S30" s="70"/>
      <c r="T30" s="71"/>
      <c r="U30" s="68"/>
      <c r="V30" s="69"/>
      <c r="W30" s="70"/>
      <c r="X30" s="70"/>
      <c r="Y30" s="70"/>
      <c r="Z30" s="70"/>
      <c r="AA30" s="70"/>
      <c r="AB30" s="71"/>
      <c r="AC30" s="68"/>
      <c r="AD30" s="69"/>
      <c r="AE30" s="70"/>
      <c r="AF30" s="70"/>
      <c r="AG30" s="70"/>
      <c r="AH30" s="70"/>
      <c r="AI30" s="70"/>
      <c r="AJ30" s="71"/>
      <c r="AK30" s="68"/>
      <c r="AL30" s="69"/>
      <c r="AM30" s="70"/>
      <c r="AN30" s="70"/>
      <c r="AO30" s="70"/>
      <c r="AP30" s="70"/>
      <c r="AQ30" s="70"/>
      <c r="AR30" s="71"/>
    </row>
    <row r="31" spans="1:44" x14ac:dyDescent="0.2">
      <c r="A31" s="52" t="s">
        <v>74</v>
      </c>
      <c r="B31" s="53"/>
      <c r="C31" s="53"/>
      <c r="D31" s="53"/>
      <c r="E31" s="6"/>
      <c r="F31" s="6"/>
      <c r="G31" s="6"/>
      <c r="H31" s="6"/>
      <c r="I31" s="6"/>
      <c r="J31" s="6"/>
      <c r="K31" s="6"/>
      <c r="L31" s="14"/>
      <c r="M31" s="58">
        <f>SUM(M32:N35)</f>
        <v>820</v>
      </c>
      <c r="N31" s="59"/>
      <c r="O31" s="56"/>
      <c r="P31" s="56"/>
      <c r="Q31" s="56"/>
      <c r="R31" s="56"/>
      <c r="S31" s="56"/>
      <c r="T31" s="57"/>
      <c r="U31" s="58">
        <f>SUM(U32:V35)</f>
        <v>827</v>
      </c>
      <c r="V31" s="59"/>
      <c r="W31" s="56"/>
      <c r="X31" s="56"/>
      <c r="Y31" s="56"/>
      <c r="Z31" s="56"/>
      <c r="AA31" s="56"/>
      <c r="AB31" s="57"/>
      <c r="AC31" s="58">
        <f>SUM(AC32:AD35)</f>
        <v>780</v>
      </c>
      <c r="AD31" s="59"/>
      <c r="AE31" s="56"/>
      <c r="AF31" s="56"/>
      <c r="AG31" s="56"/>
      <c r="AH31" s="56"/>
      <c r="AI31" s="56"/>
      <c r="AJ31" s="57"/>
      <c r="AK31" s="58">
        <f>SUM(AK32:AL35)</f>
        <v>733</v>
      </c>
      <c r="AL31" s="59"/>
      <c r="AM31" s="56"/>
      <c r="AN31" s="56"/>
      <c r="AO31" s="56"/>
      <c r="AP31" s="56"/>
      <c r="AQ31" s="56"/>
      <c r="AR31" s="57"/>
    </row>
    <row r="32" spans="1:44" x14ac:dyDescent="0.2">
      <c r="A32" s="52" t="s">
        <v>46</v>
      </c>
      <c r="B32" s="53"/>
      <c r="C32" s="53"/>
      <c r="D32" s="53"/>
      <c r="E32" s="6"/>
      <c r="F32" s="6"/>
      <c r="G32" s="6"/>
      <c r="H32" s="6"/>
      <c r="I32" s="6"/>
      <c r="J32" s="6"/>
      <c r="K32" s="6"/>
      <c r="L32" s="14"/>
      <c r="M32" s="54">
        <v>310</v>
      </c>
      <c r="N32" s="55"/>
      <c r="O32" s="40"/>
      <c r="P32" s="40"/>
      <c r="Q32" s="40"/>
      <c r="R32" s="40"/>
      <c r="S32" s="40"/>
      <c r="T32" s="41"/>
      <c r="U32" s="54">
        <v>317</v>
      </c>
      <c r="V32" s="55"/>
      <c r="W32" s="40"/>
      <c r="X32" s="40"/>
      <c r="Y32" s="40"/>
      <c r="Z32" s="40"/>
      <c r="AA32" s="40"/>
      <c r="AB32" s="41"/>
      <c r="AC32" s="54">
        <v>290</v>
      </c>
      <c r="AD32" s="55"/>
      <c r="AE32" s="40"/>
      <c r="AF32" s="40"/>
      <c r="AG32" s="40"/>
      <c r="AH32" s="40"/>
      <c r="AI32" s="40"/>
      <c r="AJ32" s="41"/>
      <c r="AK32" s="54">
        <v>260</v>
      </c>
      <c r="AL32" s="55"/>
      <c r="AM32" s="40"/>
      <c r="AN32" s="40"/>
      <c r="AO32" s="40"/>
      <c r="AP32" s="40"/>
      <c r="AQ32" s="40"/>
      <c r="AR32" s="41"/>
    </row>
    <row r="33" spans="1:44" x14ac:dyDescent="0.2">
      <c r="A33" s="52" t="s">
        <v>47</v>
      </c>
      <c r="B33" s="53"/>
      <c r="C33" s="53"/>
      <c r="D33" s="53"/>
      <c r="E33" s="6">
        <v>48.5</v>
      </c>
      <c r="F33" s="6">
        <v>0.5</v>
      </c>
      <c r="G33" s="6">
        <v>48.5</v>
      </c>
      <c r="H33" s="6">
        <v>20</v>
      </c>
      <c r="I33" s="6"/>
      <c r="J33" s="6"/>
      <c r="K33" s="6"/>
      <c r="L33" s="14"/>
      <c r="M33" s="42" t="s">
        <v>79</v>
      </c>
      <c r="N33" s="43"/>
      <c r="O33" s="40"/>
      <c r="P33" s="40"/>
      <c r="Q33" s="40"/>
      <c r="R33" s="40"/>
      <c r="S33" s="40"/>
      <c r="T33" s="41"/>
      <c r="U33" s="42" t="s">
        <v>79</v>
      </c>
      <c r="V33" s="43"/>
      <c r="W33" s="40"/>
      <c r="X33" s="40"/>
      <c r="Y33" s="40"/>
      <c r="Z33" s="40"/>
      <c r="AA33" s="40"/>
      <c r="AB33" s="41"/>
      <c r="AC33" s="42" t="s">
        <v>79</v>
      </c>
      <c r="AD33" s="43"/>
      <c r="AE33" s="40"/>
      <c r="AF33" s="40"/>
      <c r="AG33" s="40"/>
      <c r="AH33" s="40"/>
      <c r="AI33" s="40"/>
      <c r="AJ33" s="41"/>
      <c r="AK33" s="42" t="s">
        <v>79</v>
      </c>
      <c r="AL33" s="43"/>
      <c r="AM33" s="40"/>
      <c r="AN33" s="40"/>
      <c r="AO33" s="40"/>
      <c r="AP33" s="40"/>
      <c r="AQ33" s="40"/>
      <c r="AR33" s="41"/>
    </row>
    <row r="34" spans="1:44" x14ac:dyDescent="0.2">
      <c r="A34" s="52" t="s">
        <v>48</v>
      </c>
      <c r="B34" s="53"/>
      <c r="C34" s="53"/>
      <c r="D34" s="53"/>
      <c r="E34" s="6">
        <v>48.5</v>
      </c>
      <c r="F34" s="6">
        <v>0.5</v>
      </c>
      <c r="G34" s="6">
        <v>48.5</v>
      </c>
      <c r="H34" s="6">
        <v>20</v>
      </c>
      <c r="I34" s="6"/>
      <c r="J34" s="6"/>
      <c r="K34" s="6"/>
      <c r="L34" s="14"/>
      <c r="M34" s="54">
        <v>300</v>
      </c>
      <c r="N34" s="55"/>
      <c r="O34" s="40"/>
      <c r="P34" s="40"/>
      <c r="Q34" s="40"/>
      <c r="R34" s="40"/>
      <c r="S34" s="40"/>
      <c r="T34" s="41"/>
      <c r="U34" s="54">
        <v>310</v>
      </c>
      <c r="V34" s="55"/>
      <c r="W34" s="40"/>
      <c r="X34" s="40"/>
      <c r="Y34" s="40"/>
      <c r="Z34" s="40"/>
      <c r="AA34" s="40"/>
      <c r="AB34" s="41"/>
      <c r="AC34" s="54">
        <v>290</v>
      </c>
      <c r="AD34" s="55"/>
      <c r="AE34" s="40"/>
      <c r="AF34" s="40"/>
      <c r="AG34" s="40"/>
      <c r="AH34" s="40"/>
      <c r="AI34" s="40"/>
      <c r="AJ34" s="41"/>
      <c r="AK34" s="54">
        <v>250</v>
      </c>
      <c r="AL34" s="55"/>
      <c r="AM34" s="40"/>
      <c r="AN34" s="40"/>
      <c r="AO34" s="40"/>
      <c r="AP34" s="40"/>
      <c r="AQ34" s="40"/>
      <c r="AR34" s="41"/>
    </row>
    <row r="35" spans="1:44" x14ac:dyDescent="0.2">
      <c r="A35" s="52" t="s">
        <v>49</v>
      </c>
      <c r="B35" s="53"/>
      <c r="C35" s="53"/>
      <c r="D35" s="53"/>
      <c r="E35" s="6"/>
      <c r="F35" s="6"/>
      <c r="G35" s="6"/>
      <c r="H35" s="6"/>
      <c r="I35" s="6"/>
      <c r="J35" s="6"/>
      <c r="K35" s="6"/>
      <c r="L35" s="14"/>
      <c r="M35" s="42">
        <v>210</v>
      </c>
      <c r="N35" s="43"/>
      <c r="O35" s="40"/>
      <c r="P35" s="40"/>
      <c r="Q35" s="40"/>
      <c r="R35" s="40"/>
      <c r="S35" s="40"/>
      <c r="T35" s="41"/>
      <c r="U35" s="42">
        <v>200</v>
      </c>
      <c r="V35" s="43"/>
      <c r="W35" s="40"/>
      <c r="X35" s="40"/>
      <c r="Y35" s="40"/>
      <c r="Z35" s="40"/>
      <c r="AA35" s="40"/>
      <c r="AB35" s="41"/>
      <c r="AC35" s="42">
        <v>200</v>
      </c>
      <c r="AD35" s="43"/>
      <c r="AE35" s="40"/>
      <c r="AF35" s="40"/>
      <c r="AG35" s="40"/>
      <c r="AH35" s="40"/>
      <c r="AI35" s="40"/>
      <c r="AJ35" s="41"/>
      <c r="AK35" s="42">
        <v>223</v>
      </c>
      <c r="AL35" s="43"/>
      <c r="AM35" s="40"/>
      <c r="AN35" s="40"/>
      <c r="AO35" s="40"/>
      <c r="AP35" s="40"/>
      <c r="AQ35" s="40"/>
      <c r="AR35" s="41"/>
    </row>
    <row r="36" spans="1:44" ht="13.5" thickBot="1" x14ac:dyDescent="0.25">
      <c r="A36" s="72" t="s">
        <v>50</v>
      </c>
      <c r="B36" s="73"/>
      <c r="C36" s="73"/>
      <c r="D36" s="73"/>
      <c r="E36" s="74"/>
      <c r="F36" s="74"/>
      <c r="G36" s="74"/>
      <c r="H36" s="74"/>
      <c r="I36" s="74"/>
      <c r="J36" s="74"/>
      <c r="K36" s="74"/>
      <c r="L36" s="75"/>
      <c r="M36" s="62"/>
      <c r="N36" s="63"/>
      <c r="O36" s="60"/>
      <c r="P36" s="60"/>
      <c r="Q36" s="60"/>
      <c r="R36" s="60"/>
      <c r="S36" s="60"/>
      <c r="T36" s="61"/>
      <c r="U36" s="62"/>
      <c r="V36" s="63"/>
      <c r="W36" s="60"/>
      <c r="X36" s="60"/>
      <c r="Y36" s="60"/>
      <c r="Z36" s="60"/>
      <c r="AA36" s="60"/>
      <c r="AB36" s="61"/>
      <c r="AC36" s="62"/>
      <c r="AD36" s="63"/>
      <c r="AE36" s="60"/>
      <c r="AF36" s="60"/>
      <c r="AG36" s="60"/>
      <c r="AH36" s="60"/>
      <c r="AI36" s="60"/>
      <c r="AJ36" s="61"/>
      <c r="AK36" s="62"/>
      <c r="AL36" s="63"/>
      <c r="AM36" s="60"/>
      <c r="AN36" s="60"/>
      <c r="AO36" s="60"/>
      <c r="AP36" s="60"/>
      <c r="AQ36" s="60"/>
      <c r="AR36" s="61"/>
    </row>
    <row r="37" spans="1:44" x14ac:dyDescent="0.2">
      <c r="A37" s="64" t="s">
        <v>51</v>
      </c>
      <c r="B37" s="65"/>
      <c r="C37" s="65"/>
      <c r="D37" s="65"/>
      <c r="E37" s="66"/>
      <c r="F37" s="66"/>
      <c r="G37" s="66"/>
      <c r="H37" s="66"/>
      <c r="I37" s="66"/>
      <c r="J37" s="66"/>
      <c r="K37" s="66"/>
      <c r="L37" s="67"/>
      <c r="M37" s="68"/>
      <c r="N37" s="69"/>
      <c r="O37" s="70"/>
      <c r="P37" s="70"/>
      <c r="Q37" s="70"/>
      <c r="R37" s="70"/>
      <c r="S37" s="70"/>
      <c r="T37" s="71"/>
      <c r="U37" s="68"/>
      <c r="V37" s="69"/>
      <c r="W37" s="70"/>
      <c r="X37" s="70"/>
      <c r="Y37" s="70"/>
      <c r="Z37" s="70"/>
      <c r="AA37" s="70"/>
      <c r="AB37" s="71"/>
      <c r="AC37" s="68"/>
      <c r="AD37" s="69"/>
      <c r="AE37" s="70"/>
      <c r="AF37" s="70"/>
      <c r="AG37" s="70"/>
      <c r="AH37" s="70"/>
      <c r="AI37" s="70"/>
      <c r="AJ37" s="71"/>
      <c r="AK37" s="68"/>
      <c r="AL37" s="69"/>
      <c r="AM37" s="70"/>
      <c r="AN37" s="70"/>
      <c r="AO37" s="70"/>
      <c r="AP37" s="70"/>
      <c r="AQ37" s="70"/>
      <c r="AR37" s="71"/>
    </row>
    <row r="38" spans="1:44" x14ac:dyDescent="0.2">
      <c r="A38" s="52" t="s">
        <v>75</v>
      </c>
      <c r="B38" s="53"/>
      <c r="C38" s="53"/>
      <c r="D38" s="53"/>
      <c r="E38" s="6"/>
      <c r="F38" s="6"/>
      <c r="G38" s="6"/>
      <c r="H38" s="6"/>
      <c r="I38" s="6"/>
      <c r="J38" s="6"/>
      <c r="K38" s="6"/>
      <c r="L38" s="14"/>
      <c r="M38" s="58">
        <f>SUM(M39:N44)</f>
        <v>606</v>
      </c>
      <c r="N38" s="59"/>
      <c r="O38" s="56"/>
      <c r="P38" s="56"/>
      <c r="Q38" s="56"/>
      <c r="R38" s="56"/>
      <c r="S38" s="56"/>
      <c r="T38" s="57"/>
      <c r="U38" s="58">
        <f>SUM(U39:V44)</f>
        <v>608</v>
      </c>
      <c r="V38" s="59"/>
      <c r="W38" s="56"/>
      <c r="X38" s="56"/>
      <c r="Y38" s="56"/>
      <c r="Z38" s="56"/>
      <c r="AA38" s="56"/>
      <c r="AB38" s="57"/>
      <c r="AC38" s="58">
        <f>SUM(AC39:AD44)</f>
        <v>551</v>
      </c>
      <c r="AD38" s="59"/>
      <c r="AE38" s="56"/>
      <c r="AF38" s="56"/>
      <c r="AG38" s="56"/>
      <c r="AH38" s="56"/>
      <c r="AI38" s="56"/>
      <c r="AJ38" s="57"/>
      <c r="AK38" s="58">
        <f>SUM(AK39:AL44)</f>
        <v>560</v>
      </c>
      <c r="AL38" s="59"/>
      <c r="AM38" s="56"/>
      <c r="AN38" s="56"/>
      <c r="AO38" s="56"/>
      <c r="AP38" s="56"/>
      <c r="AQ38" s="56"/>
      <c r="AR38" s="57"/>
    </row>
    <row r="39" spans="1:44" x14ac:dyDescent="0.2">
      <c r="A39" s="52" t="s">
        <v>52</v>
      </c>
      <c r="B39" s="53"/>
      <c r="C39" s="53"/>
      <c r="D39" s="53"/>
      <c r="E39" s="6"/>
      <c r="F39" s="6"/>
      <c r="G39" s="6"/>
      <c r="H39" s="6"/>
      <c r="I39" s="6"/>
      <c r="J39" s="6"/>
      <c r="K39" s="6"/>
      <c r="L39" s="14"/>
      <c r="M39" s="54">
        <v>194</v>
      </c>
      <c r="N39" s="55"/>
      <c r="O39" s="40"/>
      <c r="P39" s="40"/>
      <c r="Q39" s="40"/>
      <c r="R39" s="40"/>
      <c r="S39" s="40"/>
      <c r="T39" s="41"/>
      <c r="U39" s="54">
        <v>201</v>
      </c>
      <c r="V39" s="55"/>
      <c r="W39" s="40"/>
      <c r="X39" s="40"/>
      <c r="Y39" s="40"/>
      <c r="Z39" s="40"/>
      <c r="AA39" s="40"/>
      <c r="AB39" s="41"/>
      <c r="AC39" s="54">
        <v>173</v>
      </c>
      <c r="AD39" s="55"/>
      <c r="AE39" s="40"/>
      <c r="AF39" s="40"/>
      <c r="AG39" s="40"/>
      <c r="AH39" s="40"/>
      <c r="AI39" s="40"/>
      <c r="AJ39" s="41"/>
      <c r="AK39" s="54">
        <v>191</v>
      </c>
      <c r="AL39" s="55"/>
      <c r="AM39" s="40"/>
      <c r="AN39" s="40"/>
      <c r="AO39" s="40"/>
      <c r="AP39" s="40"/>
      <c r="AQ39" s="40"/>
      <c r="AR39" s="41"/>
    </row>
    <row r="40" spans="1:44" x14ac:dyDescent="0.2">
      <c r="A40" s="52" t="s">
        <v>53</v>
      </c>
      <c r="B40" s="53"/>
      <c r="C40" s="53"/>
      <c r="D40" s="53"/>
      <c r="E40" s="6"/>
      <c r="F40" s="6"/>
      <c r="G40" s="6"/>
      <c r="H40" s="6"/>
      <c r="I40" s="6"/>
      <c r="J40" s="6"/>
      <c r="K40" s="6"/>
      <c r="L40" s="14"/>
      <c r="M40" s="42" t="s">
        <v>79</v>
      </c>
      <c r="N40" s="43"/>
      <c r="O40" s="76"/>
      <c r="P40" s="77"/>
      <c r="Q40" s="78"/>
      <c r="R40" s="76"/>
      <c r="S40" s="77"/>
      <c r="T40" s="79"/>
      <c r="U40" s="42" t="s">
        <v>79</v>
      </c>
      <c r="V40" s="43"/>
      <c r="W40" s="76"/>
      <c r="X40" s="77"/>
      <c r="Y40" s="78"/>
      <c r="Z40" s="76"/>
      <c r="AA40" s="77"/>
      <c r="AB40" s="79"/>
      <c r="AC40" s="42" t="s">
        <v>79</v>
      </c>
      <c r="AD40" s="43"/>
      <c r="AE40" s="40"/>
      <c r="AF40" s="40"/>
      <c r="AG40" s="40"/>
      <c r="AH40" s="40"/>
      <c r="AI40" s="40"/>
      <c r="AJ40" s="41"/>
      <c r="AK40" s="42" t="s">
        <v>79</v>
      </c>
      <c r="AL40" s="43"/>
      <c r="AM40" s="40"/>
      <c r="AN40" s="40"/>
      <c r="AO40" s="40"/>
      <c r="AP40" s="40"/>
      <c r="AQ40" s="40"/>
      <c r="AR40" s="41"/>
    </row>
    <row r="41" spans="1:44" x14ac:dyDescent="0.2">
      <c r="A41" s="52" t="s">
        <v>54</v>
      </c>
      <c r="B41" s="53"/>
      <c r="C41" s="53"/>
      <c r="D41" s="53"/>
      <c r="E41" s="6">
        <v>48.5</v>
      </c>
      <c r="F41" s="6">
        <v>0.5</v>
      </c>
      <c r="G41" s="6">
        <v>48.5</v>
      </c>
      <c r="H41" s="6">
        <v>20</v>
      </c>
      <c r="I41" s="6"/>
      <c r="J41" s="6"/>
      <c r="K41" s="6"/>
      <c r="L41" s="14"/>
      <c r="M41" s="54">
        <v>235</v>
      </c>
      <c r="N41" s="55"/>
      <c r="O41" s="40"/>
      <c r="P41" s="40"/>
      <c r="Q41" s="40"/>
      <c r="R41" s="40"/>
      <c r="S41" s="40"/>
      <c r="T41" s="41"/>
      <c r="U41" s="54">
        <v>229</v>
      </c>
      <c r="V41" s="55"/>
      <c r="W41" s="40"/>
      <c r="X41" s="40"/>
      <c r="Y41" s="40"/>
      <c r="Z41" s="40"/>
      <c r="AA41" s="40"/>
      <c r="AB41" s="41"/>
      <c r="AC41" s="54">
        <v>195</v>
      </c>
      <c r="AD41" s="55"/>
      <c r="AE41" s="40"/>
      <c r="AF41" s="40"/>
      <c r="AG41" s="40"/>
      <c r="AH41" s="40"/>
      <c r="AI41" s="40"/>
      <c r="AJ41" s="41"/>
      <c r="AK41" s="54">
        <v>190</v>
      </c>
      <c r="AL41" s="55"/>
      <c r="AM41" s="40"/>
      <c r="AN41" s="40"/>
      <c r="AO41" s="40"/>
      <c r="AP41" s="40"/>
      <c r="AQ41" s="40"/>
      <c r="AR41" s="41"/>
    </row>
    <row r="42" spans="1:44" x14ac:dyDescent="0.2">
      <c r="A42" s="52" t="s">
        <v>55</v>
      </c>
      <c r="B42" s="53"/>
      <c r="C42" s="53"/>
      <c r="D42" s="53"/>
      <c r="E42" s="6">
        <v>48.5</v>
      </c>
      <c r="F42" s="6">
        <v>0.5</v>
      </c>
      <c r="G42" s="6">
        <v>48.5</v>
      </c>
      <c r="H42" s="6">
        <v>20</v>
      </c>
      <c r="I42" s="6"/>
      <c r="J42" s="6"/>
      <c r="K42" s="6"/>
      <c r="L42" s="14"/>
      <c r="M42" s="54">
        <v>140</v>
      </c>
      <c r="N42" s="55"/>
      <c r="O42" s="40"/>
      <c r="P42" s="40"/>
      <c r="Q42" s="40"/>
      <c r="R42" s="40"/>
      <c r="S42" s="40"/>
      <c r="T42" s="41"/>
      <c r="U42" s="54">
        <v>140</v>
      </c>
      <c r="V42" s="55"/>
      <c r="W42" s="40"/>
      <c r="X42" s="40"/>
      <c r="Y42" s="40"/>
      <c r="Z42" s="40"/>
      <c r="AA42" s="40"/>
      <c r="AB42" s="41"/>
      <c r="AC42" s="54">
        <v>145</v>
      </c>
      <c r="AD42" s="55"/>
      <c r="AE42" s="40"/>
      <c r="AF42" s="40"/>
      <c r="AG42" s="40"/>
      <c r="AH42" s="40"/>
      <c r="AI42" s="40"/>
      <c r="AJ42" s="41"/>
      <c r="AK42" s="54">
        <v>141</v>
      </c>
      <c r="AL42" s="55"/>
      <c r="AM42" s="40"/>
      <c r="AN42" s="40"/>
      <c r="AO42" s="40"/>
      <c r="AP42" s="40"/>
      <c r="AQ42" s="40"/>
      <c r="AR42" s="41"/>
    </row>
    <row r="43" spans="1:44" x14ac:dyDescent="0.2">
      <c r="A43" s="52" t="s">
        <v>56</v>
      </c>
      <c r="B43" s="53"/>
      <c r="C43" s="53"/>
      <c r="D43" s="53"/>
      <c r="E43" s="6"/>
      <c r="F43" s="6"/>
      <c r="G43" s="6"/>
      <c r="H43" s="6"/>
      <c r="I43" s="6"/>
      <c r="J43" s="6"/>
      <c r="K43" s="6"/>
      <c r="L43" s="14"/>
      <c r="M43" s="42">
        <v>8</v>
      </c>
      <c r="N43" s="43"/>
      <c r="O43" s="40"/>
      <c r="P43" s="40"/>
      <c r="Q43" s="40"/>
      <c r="R43" s="40"/>
      <c r="S43" s="40"/>
      <c r="T43" s="41"/>
      <c r="U43" s="42">
        <v>8</v>
      </c>
      <c r="V43" s="43"/>
      <c r="W43" s="40"/>
      <c r="X43" s="40"/>
      <c r="Y43" s="40"/>
      <c r="Z43" s="40"/>
      <c r="AA43" s="40"/>
      <c r="AB43" s="41"/>
      <c r="AC43" s="42">
        <v>8</v>
      </c>
      <c r="AD43" s="43"/>
      <c r="AE43" s="40"/>
      <c r="AF43" s="40"/>
      <c r="AG43" s="40"/>
      <c r="AH43" s="40"/>
      <c r="AI43" s="40"/>
      <c r="AJ43" s="41"/>
      <c r="AK43" s="42">
        <v>8</v>
      </c>
      <c r="AL43" s="43"/>
      <c r="AM43" s="40"/>
      <c r="AN43" s="40"/>
      <c r="AO43" s="40"/>
      <c r="AP43" s="40"/>
      <c r="AQ43" s="40"/>
      <c r="AR43" s="41"/>
    </row>
    <row r="44" spans="1:44" x14ac:dyDescent="0.2">
      <c r="A44" s="52" t="s">
        <v>57</v>
      </c>
      <c r="B44" s="53"/>
      <c r="C44" s="53"/>
      <c r="D44" s="53"/>
      <c r="E44" s="6"/>
      <c r="F44" s="6"/>
      <c r="G44" s="6"/>
      <c r="H44" s="6"/>
      <c r="I44" s="6"/>
      <c r="J44" s="6"/>
      <c r="K44" s="6"/>
      <c r="L44" s="14"/>
      <c r="M44" s="42">
        <v>29</v>
      </c>
      <c r="N44" s="43"/>
      <c r="O44" s="40"/>
      <c r="P44" s="40"/>
      <c r="Q44" s="40"/>
      <c r="R44" s="40"/>
      <c r="S44" s="40"/>
      <c r="T44" s="41"/>
      <c r="U44" s="42">
        <v>30</v>
      </c>
      <c r="V44" s="43"/>
      <c r="W44" s="40"/>
      <c r="X44" s="40"/>
      <c r="Y44" s="40"/>
      <c r="Z44" s="40"/>
      <c r="AA44" s="40"/>
      <c r="AB44" s="41"/>
      <c r="AC44" s="42">
        <v>30</v>
      </c>
      <c r="AD44" s="43"/>
      <c r="AE44" s="40"/>
      <c r="AF44" s="40"/>
      <c r="AG44" s="40"/>
      <c r="AH44" s="40"/>
      <c r="AI44" s="40"/>
      <c r="AJ44" s="41"/>
      <c r="AK44" s="42">
        <v>30</v>
      </c>
      <c r="AL44" s="43"/>
      <c r="AM44" s="40"/>
      <c r="AN44" s="40"/>
      <c r="AO44" s="40"/>
      <c r="AP44" s="40"/>
      <c r="AQ44" s="40"/>
      <c r="AR44" s="41"/>
    </row>
    <row r="45" spans="1:44" ht="13.5" thickBot="1" x14ac:dyDescent="0.25">
      <c r="A45" s="72" t="s">
        <v>58</v>
      </c>
      <c r="B45" s="73"/>
      <c r="C45" s="73"/>
      <c r="D45" s="73"/>
      <c r="E45" s="74"/>
      <c r="F45" s="74"/>
      <c r="G45" s="74"/>
      <c r="H45" s="74"/>
      <c r="I45" s="74"/>
      <c r="J45" s="74"/>
      <c r="K45" s="74"/>
      <c r="L45" s="75"/>
      <c r="M45" s="62"/>
      <c r="N45" s="63"/>
      <c r="O45" s="60"/>
      <c r="P45" s="60"/>
      <c r="Q45" s="60"/>
      <c r="R45" s="60"/>
      <c r="S45" s="60"/>
      <c r="T45" s="61"/>
      <c r="U45" s="62"/>
      <c r="V45" s="63"/>
      <c r="W45" s="60"/>
      <c r="X45" s="60"/>
      <c r="Y45" s="60"/>
      <c r="Z45" s="60"/>
      <c r="AA45" s="60"/>
      <c r="AB45" s="61"/>
      <c r="AC45" s="62"/>
      <c r="AD45" s="63"/>
      <c r="AE45" s="60"/>
      <c r="AF45" s="60"/>
      <c r="AG45" s="60"/>
      <c r="AH45" s="60"/>
      <c r="AI45" s="60"/>
      <c r="AJ45" s="61"/>
      <c r="AK45" s="62"/>
      <c r="AL45" s="63"/>
      <c r="AM45" s="60"/>
      <c r="AN45" s="60"/>
      <c r="AO45" s="60"/>
      <c r="AP45" s="60"/>
      <c r="AQ45" s="60"/>
      <c r="AR45" s="61"/>
    </row>
    <row r="46" spans="1:44" x14ac:dyDescent="0.2">
      <c r="A46" s="64" t="s">
        <v>59</v>
      </c>
      <c r="B46" s="65"/>
      <c r="C46" s="65"/>
      <c r="D46" s="65"/>
      <c r="E46" s="66"/>
      <c r="F46" s="66"/>
      <c r="G46" s="66"/>
      <c r="H46" s="66"/>
      <c r="I46" s="66"/>
      <c r="J46" s="66"/>
      <c r="K46" s="66"/>
      <c r="L46" s="67"/>
      <c r="M46" s="68"/>
      <c r="N46" s="69"/>
      <c r="O46" s="70"/>
      <c r="P46" s="70"/>
      <c r="Q46" s="70"/>
      <c r="R46" s="70"/>
      <c r="S46" s="70"/>
      <c r="T46" s="71"/>
      <c r="U46" s="68"/>
      <c r="V46" s="69"/>
      <c r="W46" s="70"/>
      <c r="X46" s="70"/>
      <c r="Y46" s="70"/>
      <c r="Z46" s="70"/>
      <c r="AA46" s="70"/>
      <c r="AB46" s="71"/>
      <c r="AC46" s="68"/>
      <c r="AD46" s="69"/>
      <c r="AE46" s="70"/>
      <c r="AF46" s="70"/>
      <c r="AG46" s="70"/>
      <c r="AH46" s="70"/>
      <c r="AI46" s="70"/>
      <c r="AJ46" s="71"/>
      <c r="AK46" s="68"/>
      <c r="AL46" s="69"/>
      <c r="AM46" s="70"/>
      <c r="AN46" s="70"/>
      <c r="AO46" s="70"/>
      <c r="AP46" s="70"/>
      <c r="AQ46" s="70"/>
      <c r="AR46" s="71"/>
    </row>
    <row r="47" spans="1:44" x14ac:dyDescent="0.2">
      <c r="A47" s="52" t="s">
        <v>76</v>
      </c>
      <c r="B47" s="53"/>
      <c r="C47" s="53"/>
      <c r="D47" s="53"/>
      <c r="E47" s="6"/>
      <c r="F47" s="6"/>
      <c r="G47" s="6"/>
      <c r="H47" s="6"/>
      <c r="I47" s="6"/>
      <c r="J47" s="6"/>
      <c r="K47" s="6"/>
      <c r="L47" s="14"/>
      <c r="M47" s="58">
        <f>SUM(M48:N51)</f>
        <v>540</v>
      </c>
      <c r="N47" s="59"/>
      <c r="O47" s="56"/>
      <c r="P47" s="56"/>
      <c r="Q47" s="56"/>
      <c r="R47" s="56"/>
      <c r="S47" s="56"/>
      <c r="T47" s="57"/>
      <c r="U47" s="58">
        <f>SUM(U48:V51)</f>
        <v>498</v>
      </c>
      <c r="V47" s="59"/>
      <c r="W47" s="56"/>
      <c r="X47" s="56"/>
      <c r="Y47" s="56"/>
      <c r="Z47" s="56"/>
      <c r="AA47" s="56"/>
      <c r="AB47" s="57"/>
      <c r="AC47" s="58">
        <f>SUM(AC48:AD51)</f>
        <v>508</v>
      </c>
      <c r="AD47" s="59"/>
      <c r="AE47" s="56"/>
      <c r="AF47" s="56"/>
      <c r="AG47" s="56"/>
      <c r="AH47" s="56"/>
      <c r="AI47" s="56"/>
      <c r="AJ47" s="57"/>
      <c r="AK47" s="58">
        <f>SUM(AK48:AL51)</f>
        <v>476</v>
      </c>
      <c r="AL47" s="59"/>
      <c r="AM47" s="56"/>
      <c r="AN47" s="56"/>
      <c r="AO47" s="56"/>
      <c r="AP47" s="56"/>
      <c r="AQ47" s="56"/>
      <c r="AR47" s="57"/>
    </row>
    <row r="48" spans="1:44" x14ac:dyDescent="0.2">
      <c r="A48" s="52" t="s">
        <v>60</v>
      </c>
      <c r="B48" s="53"/>
      <c r="C48" s="53"/>
      <c r="D48" s="53"/>
      <c r="E48" s="6">
        <v>48.5</v>
      </c>
      <c r="F48" s="6">
        <v>0.5</v>
      </c>
      <c r="G48" s="6">
        <v>48.5</v>
      </c>
      <c r="H48" s="6">
        <v>20</v>
      </c>
      <c r="I48" s="6"/>
      <c r="J48" s="6"/>
      <c r="K48" s="6"/>
      <c r="L48" s="14"/>
      <c r="M48" s="54">
        <v>201</v>
      </c>
      <c r="N48" s="55"/>
      <c r="O48" s="40"/>
      <c r="P48" s="40"/>
      <c r="Q48" s="40"/>
      <c r="R48" s="40"/>
      <c r="S48" s="40"/>
      <c r="T48" s="41"/>
      <c r="U48" s="54">
        <v>190</v>
      </c>
      <c r="V48" s="55"/>
      <c r="W48" s="40"/>
      <c r="X48" s="40"/>
      <c r="Y48" s="40"/>
      <c r="Z48" s="40"/>
      <c r="AA48" s="40"/>
      <c r="AB48" s="41"/>
      <c r="AC48" s="54">
        <v>190</v>
      </c>
      <c r="AD48" s="55"/>
      <c r="AE48" s="40"/>
      <c r="AF48" s="40"/>
      <c r="AG48" s="40"/>
      <c r="AH48" s="40"/>
      <c r="AI48" s="40"/>
      <c r="AJ48" s="41"/>
      <c r="AK48" s="54">
        <v>160</v>
      </c>
      <c r="AL48" s="55"/>
      <c r="AM48" s="40"/>
      <c r="AN48" s="40"/>
      <c r="AO48" s="40"/>
      <c r="AP48" s="40"/>
      <c r="AQ48" s="40"/>
      <c r="AR48" s="41"/>
    </row>
    <row r="49" spans="1:44" x14ac:dyDescent="0.2">
      <c r="A49" s="52" t="s">
        <v>61</v>
      </c>
      <c r="B49" s="53"/>
      <c r="C49" s="53"/>
      <c r="D49" s="53"/>
      <c r="E49" s="6">
        <v>48.5</v>
      </c>
      <c r="F49" s="6">
        <v>0.5</v>
      </c>
      <c r="G49" s="6">
        <v>48.5</v>
      </c>
      <c r="H49" s="6">
        <v>20</v>
      </c>
      <c r="I49" s="6"/>
      <c r="J49" s="6"/>
      <c r="K49" s="6"/>
      <c r="L49" s="14"/>
      <c r="M49" s="54">
        <v>139</v>
      </c>
      <c r="N49" s="55"/>
      <c r="O49" s="40"/>
      <c r="P49" s="40"/>
      <c r="Q49" s="40"/>
      <c r="R49" s="40"/>
      <c r="S49" s="40"/>
      <c r="T49" s="41"/>
      <c r="U49" s="54">
        <v>120</v>
      </c>
      <c r="V49" s="55"/>
      <c r="W49" s="40"/>
      <c r="X49" s="40"/>
      <c r="Y49" s="40"/>
      <c r="Z49" s="40"/>
      <c r="AA49" s="40"/>
      <c r="AB49" s="41"/>
      <c r="AC49" s="54">
        <v>120</v>
      </c>
      <c r="AD49" s="55"/>
      <c r="AE49" s="40"/>
      <c r="AF49" s="40"/>
      <c r="AG49" s="40"/>
      <c r="AH49" s="40"/>
      <c r="AI49" s="40"/>
      <c r="AJ49" s="41"/>
      <c r="AK49" s="54">
        <v>126</v>
      </c>
      <c r="AL49" s="55"/>
      <c r="AM49" s="40"/>
      <c r="AN49" s="40"/>
      <c r="AO49" s="40"/>
      <c r="AP49" s="40"/>
      <c r="AQ49" s="40"/>
      <c r="AR49" s="41"/>
    </row>
    <row r="50" spans="1:44" x14ac:dyDescent="0.2">
      <c r="A50" s="52" t="s">
        <v>62</v>
      </c>
      <c r="B50" s="53"/>
      <c r="C50" s="53"/>
      <c r="D50" s="53"/>
      <c r="E50" s="6">
        <v>48.5</v>
      </c>
      <c r="F50" s="6">
        <v>0.5</v>
      </c>
      <c r="G50" s="6">
        <v>48.5</v>
      </c>
      <c r="H50" s="6">
        <v>20</v>
      </c>
      <c r="I50" s="6"/>
      <c r="J50" s="6"/>
      <c r="K50" s="6"/>
      <c r="L50" s="14"/>
      <c r="M50" s="54">
        <v>200</v>
      </c>
      <c r="N50" s="55"/>
      <c r="O50" s="40"/>
      <c r="P50" s="40"/>
      <c r="Q50" s="40"/>
      <c r="R50" s="40"/>
      <c r="S50" s="40"/>
      <c r="T50" s="41"/>
      <c r="U50" s="54">
        <v>188</v>
      </c>
      <c r="V50" s="55"/>
      <c r="W50" s="40"/>
      <c r="X50" s="40"/>
      <c r="Y50" s="40"/>
      <c r="Z50" s="40"/>
      <c r="AA50" s="40"/>
      <c r="AB50" s="41"/>
      <c r="AC50" s="54">
        <v>198</v>
      </c>
      <c r="AD50" s="55"/>
      <c r="AE50" s="40"/>
      <c r="AF50" s="40"/>
      <c r="AG50" s="40"/>
      <c r="AH50" s="40"/>
      <c r="AI50" s="40"/>
      <c r="AJ50" s="41"/>
      <c r="AK50" s="54">
        <v>190</v>
      </c>
      <c r="AL50" s="55"/>
      <c r="AM50" s="40"/>
      <c r="AN50" s="40"/>
      <c r="AO50" s="40"/>
      <c r="AP50" s="40"/>
      <c r="AQ50" s="40"/>
      <c r="AR50" s="41"/>
    </row>
    <row r="51" spans="1:44" x14ac:dyDescent="0.2">
      <c r="A51" s="52" t="s">
        <v>63</v>
      </c>
      <c r="B51" s="53"/>
      <c r="C51" s="53"/>
      <c r="D51" s="53"/>
      <c r="E51" s="6">
        <v>48.5</v>
      </c>
      <c r="F51" s="6">
        <v>0.5</v>
      </c>
      <c r="G51" s="6">
        <v>48.5</v>
      </c>
      <c r="H51" s="6">
        <v>20</v>
      </c>
      <c r="I51" s="6"/>
      <c r="J51" s="6"/>
      <c r="K51" s="6"/>
      <c r="L51" s="14"/>
      <c r="M51" s="42" t="s">
        <v>79</v>
      </c>
      <c r="N51" s="43"/>
      <c r="O51" s="40"/>
      <c r="P51" s="40"/>
      <c r="Q51" s="40"/>
      <c r="R51" s="40"/>
      <c r="S51" s="40"/>
      <c r="T51" s="41"/>
      <c r="U51" s="42" t="s">
        <v>79</v>
      </c>
      <c r="V51" s="43"/>
      <c r="W51" s="40"/>
      <c r="X51" s="40"/>
      <c r="Y51" s="40"/>
      <c r="Z51" s="40"/>
      <c r="AA51" s="40"/>
      <c r="AB51" s="41"/>
      <c r="AC51" s="42" t="s">
        <v>79</v>
      </c>
      <c r="AD51" s="43"/>
      <c r="AE51" s="40"/>
      <c r="AF51" s="40"/>
      <c r="AG51" s="40"/>
      <c r="AH51" s="40"/>
      <c r="AI51" s="40"/>
      <c r="AJ51" s="41"/>
      <c r="AK51" s="42" t="s">
        <v>79</v>
      </c>
      <c r="AL51" s="43"/>
      <c r="AM51" s="40"/>
      <c r="AN51" s="40"/>
      <c r="AO51" s="40"/>
      <c r="AP51" s="40"/>
      <c r="AQ51" s="40"/>
      <c r="AR51" s="41"/>
    </row>
    <row r="52" spans="1:44" ht="13.5" thickBot="1" x14ac:dyDescent="0.25">
      <c r="A52" s="72" t="s">
        <v>64</v>
      </c>
      <c r="B52" s="73"/>
      <c r="C52" s="73"/>
      <c r="D52" s="73"/>
      <c r="E52" s="74"/>
      <c r="F52" s="74"/>
      <c r="G52" s="74"/>
      <c r="H52" s="74"/>
      <c r="I52" s="74"/>
      <c r="J52" s="74"/>
      <c r="K52" s="74"/>
      <c r="L52" s="75"/>
      <c r="M52" s="62"/>
      <c r="N52" s="63"/>
      <c r="O52" s="60"/>
      <c r="P52" s="60"/>
      <c r="Q52" s="60"/>
      <c r="R52" s="60"/>
      <c r="S52" s="60"/>
      <c r="T52" s="61"/>
      <c r="U52" s="62"/>
      <c r="V52" s="63"/>
      <c r="W52" s="60"/>
      <c r="X52" s="60"/>
      <c r="Y52" s="60"/>
      <c r="Z52" s="60"/>
      <c r="AA52" s="60"/>
      <c r="AB52" s="61"/>
      <c r="AC52" s="62"/>
      <c r="AD52" s="63"/>
      <c r="AE52" s="60"/>
      <c r="AF52" s="60"/>
      <c r="AG52" s="60"/>
      <c r="AH52" s="60"/>
      <c r="AI52" s="60"/>
      <c r="AJ52" s="61"/>
      <c r="AK52" s="62"/>
      <c r="AL52" s="63"/>
      <c r="AM52" s="60"/>
      <c r="AN52" s="60"/>
      <c r="AO52" s="60"/>
      <c r="AP52" s="60"/>
      <c r="AQ52" s="60"/>
      <c r="AR52" s="61"/>
    </row>
    <row r="53" spans="1:44" x14ac:dyDescent="0.2">
      <c r="A53" s="64" t="s">
        <v>65</v>
      </c>
      <c r="B53" s="65"/>
      <c r="C53" s="65"/>
      <c r="D53" s="65"/>
      <c r="E53" s="66"/>
      <c r="F53" s="66"/>
      <c r="G53" s="66"/>
      <c r="H53" s="66"/>
      <c r="I53" s="66"/>
      <c r="J53" s="66"/>
      <c r="K53" s="66"/>
      <c r="L53" s="67"/>
      <c r="M53" s="68"/>
      <c r="N53" s="69"/>
      <c r="O53" s="70"/>
      <c r="P53" s="70"/>
      <c r="Q53" s="70"/>
      <c r="R53" s="70"/>
      <c r="S53" s="70"/>
      <c r="T53" s="71"/>
      <c r="U53" s="68"/>
      <c r="V53" s="69"/>
      <c r="W53" s="70"/>
      <c r="X53" s="70"/>
      <c r="Y53" s="70"/>
      <c r="Z53" s="70"/>
      <c r="AA53" s="70"/>
      <c r="AB53" s="71"/>
      <c r="AC53" s="68"/>
      <c r="AD53" s="69"/>
      <c r="AE53" s="70"/>
      <c r="AF53" s="70"/>
      <c r="AG53" s="70"/>
      <c r="AH53" s="70"/>
      <c r="AI53" s="70"/>
      <c r="AJ53" s="71"/>
      <c r="AK53" s="68"/>
      <c r="AL53" s="69"/>
      <c r="AM53" s="70"/>
      <c r="AN53" s="70"/>
      <c r="AO53" s="70"/>
      <c r="AP53" s="70"/>
      <c r="AQ53" s="70"/>
      <c r="AR53" s="71"/>
    </row>
    <row r="54" spans="1:44" x14ac:dyDescent="0.2">
      <c r="A54" s="52" t="s">
        <v>77</v>
      </c>
      <c r="B54" s="53"/>
      <c r="C54" s="53"/>
      <c r="D54" s="53"/>
      <c r="E54" s="6"/>
      <c r="F54" s="6"/>
      <c r="G54" s="6"/>
      <c r="H54" s="6"/>
      <c r="I54" s="6"/>
      <c r="J54" s="6"/>
      <c r="K54" s="6"/>
      <c r="L54" s="14"/>
      <c r="M54" s="58">
        <f>SUM(M55:N59)</f>
        <v>669</v>
      </c>
      <c r="N54" s="59"/>
      <c r="O54" s="56"/>
      <c r="P54" s="56"/>
      <c r="Q54" s="56"/>
      <c r="R54" s="56"/>
      <c r="S54" s="56"/>
      <c r="T54" s="57"/>
      <c r="U54" s="58">
        <f>SUM(U55:V59)</f>
        <v>668</v>
      </c>
      <c r="V54" s="59"/>
      <c r="W54" s="56"/>
      <c r="X54" s="56"/>
      <c r="Y54" s="56"/>
      <c r="Z54" s="56"/>
      <c r="AA54" s="56"/>
      <c r="AB54" s="57"/>
      <c r="AC54" s="58">
        <f>SUM(AC55:AD59)</f>
        <v>678</v>
      </c>
      <c r="AD54" s="59"/>
      <c r="AE54" s="56"/>
      <c r="AF54" s="56"/>
      <c r="AG54" s="56"/>
      <c r="AH54" s="56"/>
      <c r="AI54" s="56"/>
      <c r="AJ54" s="57"/>
      <c r="AK54" s="58">
        <f>SUM(AK55:AL59)</f>
        <v>672</v>
      </c>
      <c r="AL54" s="59"/>
      <c r="AM54" s="56"/>
      <c r="AN54" s="56"/>
      <c r="AO54" s="56"/>
      <c r="AP54" s="56"/>
      <c r="AQ54" s="56"/>
      <c r="AR54" s="57"/>
    </row>
    <row r="55" spans="1:44" x14ac:dyDescent="0.2">
      <c r="A55" s="52" t="s">
        <v>66</v>
      </c>
      <c r="B55" s="53"/>
      <c r="C55" s="53"/>
      <c r="D55" s="53"/>
      <c r="E55" s="6">
        <v>48.5</v>
      </c>
      <c r="F55" s="6">
        <v>0.5</v>
      </c>
      <c r="G55" s="6">
        <v>48.5</v>
      </c>
      <c r="H55" s="6">
        <v>20</v>
      </c>
      <c r="I55" s="6"/>
      <c r="J55" s="6"/>
      <c r="K55" s="6"/>
      <c r="L55" s="14"/>
      <c r="M55" s="42">
        <v>120</v>
      </c>
      <c r="N55" s="43"/>
      <c r="O55" s="40"/>
      <c r="P55" s="40"/>
      <c r="Q55" s="40"/>
      <c r="R55" s="40"/>
      <c r="S55" s="40"/>
      <c r="T55" s="41"/>
      <c r="U55" s="42">
        <v>128</v>
      </c>
      <c r="V55" s="43"/>
      <c r="W55" s="40"/>
      <c r="X55" s="40"/>
      <c r="Y55" s="40"/>
      <c r="Z55" s="40"/>
      <c r="AA55" s="40"/>
      <c r="AB55" s="41"/>
      <c r="AC55" s="42">
        <v>130</v>
      </c>
      <c r="AD55" s="43"/>
      <c r="AE55" s="40"/>
      <c r="AF55" s="40"/>
      <c r="AG55" s="40"/>
      <c r="AH55" s="40"/>
      <c r="AI55" s="40"/>
      <c r="AJ55" s="41"/>
      <c r="AK55" s="42">
        <v>117</v>
      </c>
      <c r="AL55" s="43"/>
      <c r="AM55" s="40"/>
      <c r="AN55" s="40"/>
      <c r="AO55" s="40"/>
      <c r="AP55" s="40"/>
      <c r="AQ55" s="40"/>
      <c r="AR55" s="41"/>
    </row>
    <row r="56" spans="1:44" x14ac:dyDescent="0.2">
      <c r="A56" s="52" t="s">
        <v>67</v>
      </c>
      <c r="B56" s="53"/>
      <c r="C56" s="53"/>
      <c r="D56" s="53"/>
      <c r="E56" s="6">
        <v>48.5</v>
      </c>
      <c r="F56" s="6">
        <v>0.5</v>
      </c>
      <c r="G56" s="6">
        <v>48.5</v>
      </c>
      <c r="H56" s="6">
        <v>20</v>
      </c>
      <c r="I56" s="6"/>
      <c r="J56" s="6"/>
      <c r="K56" s="6"/>
      <c r="L56" s="14"/>
      <c r="M56" s="54">
        <v>240</v>
      </c>
      <c r="N56" s="55"/>
      <c r="O56" s="40"/>
      <c r="P56" s="40"/>
      <c r="Q56" s="40"/>
      <c r="R56" s="40"/>
      <c r="S56" s="40"/>
      <c r="T56" s="41"/>
      <c r="U56" s="54">
        <v>235</v>
      </c>
      <c r="V56" s="55"/>
      <c r="W56" s="40"/>
      <c r="X56" s="40"/>
      <c r="Y56" s="40"/>
      <c r="Z56" s="40"/>
      <c r="AA56" s="40"/>
      <c r="AB56" s="41"/>
      <c r="AC56" s="54">
        <v>250</v>
      </c>
      <c r="AD56" s="55"/>
      <c r="AE56" s="40"/>
      <c r="AF56" s="40"/>
      <c r="AG56" s="40"/>
      <c r="AH56" s="40"/>
      <c r="AI56" s="40"/>
      <c r="AJ56" s="41"/>
      <c r="AK56" s="54">
        <v>245</v>
      </c>
      <c r="AL56" s="55"/>
      <c r="AM56" s="40"/>
      <c r="AN56" s="40"/>
      <c r="AO56" s="40"/>
      <c r="AP56" s="40"/>
      <c r="AQ56" s="40"/>
      <c r="AR56" s="41"/>
    </row>
    <row r="57" spans="1:44" x14ac:dyDescent="0.2">
      <c r="A57" s="52" t="s">
        <v>68</v>
      </c>
      <c r="B57" s="53"/>
      <c r="C57" s="53"/>
      <c r="D57" s="53"/>
      <c r="E57" s="6">
        <v>48.5</v>
      </c>
      <c r="F57" s="6">
        <v>0.5</v>
      </c>
      <c r="G57" s="6">
        <v>48.5</v>
      </c>
      <c r="H57" s="6">
        <v>20</v>
      </c>
      <c r="I57" s="6"/>
      <c r="J57" s="6"/>
      <c r="K57" s="6"/>
      <c r="L57" s="14"/>
      <c r="M57" s="54">
        <v>276</v>
      </c>
      <c r="N57" s="55"/>
      <c r="O57" s="40"/>
      <c r="P57" s="40"/>
      <c r="Q57" s="40"/>
      <c r="R57" s="40"/>
      <c r="S57" s="40"/>
      <c r="T57" s="41"/>
      <c r="U57" s="54">
        <v>270</v>
      </c>
      <c r="V57" s="55"/>
      <c r="W57" s="40"/>
      <c r="X57" s="40"/>
      <c r="Y57" s="40"/>
      <c r="Z57" s="40"/>
      <c r="AA57" s="40"/>
      <c r="AB57" s="41"/>
      <c r="AC57" s="54">
        <v>263</v>
      </c>
      <c r="AD57" s="55"/>
      <c r="AE57" s="40"/>
      <c r="AF57" s="40"/>
      <c r="AG57" s="40"/>
      <c r="AH57" s="40"/>
      <c r="AI57" s="40"/>
      <c r="AJ57" s="41"/>
      <c r="AK57" s="54">
        <v>265</v>
      </c>
      <c r="AL57" s="55"/>
      <c r="AM57" s="40"/>
      <c r="AN57" s="40"/>
      <c r="AO57" s="40"/>
      <c r="AP57" s="40"/>
      <c r="AQ57" s="40"/>
      <c r="AR57" s="41"/>
    </row>
    <row r="58" spans="1:44" x14ac:dyDescent="0.2">
      <c r="A58" s="52" t="s">
        <v>69</v>
      </c>
      <c r="B58" s="53"/>
      <c r="C58" s="53"/>
      <c r="D58" s="53"/>
      <c r="E58" s="6"/>
      <c r="F58" s="6"/>
      <c r="G58" s="6"/>
      <c r="H58" s="6"/>
      <c r="I58" s="6"/>
      <c r="J58" s="6"/>
      <c r="K58" s="6"/>
      <c r="L58" s="14"/>
      <c r="M58" s="42">
        <v>15</v>
      </c>
      <c r="N58" s="43"/>
      <c r="O58" s="40"/>
      <c r="P58" s="40"/>
      <c r="Q58" s="40"/>
      <c r="R58" s="40"/>
      <c r="S58" s="40"/>
      <c r="T58" s="41"/>
      <c r="U58" s="42">
        <v>15</v>
      </c>
      <c r="V58" s="43"/>
      <c r="W58" s="40"/>
      <c r="X58" s="40"/>
      <c r="Y58" s="40"/>
      <c r="Z58" s="40"/>
      <c r="AA58" s="40"/>
      <c r="AB58" s="41"/>
      <c r="AC58" s="42">
        <v>15</v>
      </c>
      <c r="AD58" s="43"/>
      <c r="AE58" s="40"/>
      <c r="AF58" s="40"/>
      <c r="AG58" s="40"/>
      <c r="AH58" s="40"/>
      <c r="AI58" s="40"/>
      <c r="AJ58" s="41"/>
      <c r="AK58" s="42">
        <v>15</v>
      </c>
      <c r="AL58" s="43"/>
      <c r="AM58" s="40"/>
      <c r="AN58" s="40"/>
      <c r="AO58" s="40"/>
      <c r="AP58" s="40"/>
      <c r="AQ58" s="40"/>
      <c r="AR58" s="41"/>
    </row>
    <row r="59" spans="1:44" x14ac:dyDescent="0.2">
      <c r="A59" s="52" t="s">
        <v>70</v>
      </c>
      <c r="B59" s="53"/>
      <c r="C59" s="53"/>
      <c r="D59" s="53"/>
      <c r="E59" s="6">
        <v>48.5</v>
      </c>
      <c r="F59" s="6">
        <v>0.5</v>
      </c>
      <c r="G59" s="6">
        <v>48.5</v>
      </c>
      <c r="H59" s="6">
        <v>20</v>
      </c>
      <c r="I59" s="6"/>
      <c r="J59" s="6"/>
      <c r="K59" s="6"/>
      <c r="L59" s="14"/>
      <c r="M59" s="42">
        <v>18</v>
      </c>
      <c r="N59" s="43"/>
      <c r="O59" s="40"/>
      <c r="P59" s="40"/>
      <c r="Q59" s="40"/>
      <c r="R59" s="40"/>
      <c r="S59" s="40"/>
      <c r="T59" s="41"/>
      <c r="U59" s="42">
        <v>20</v>
      </c>
      <c r="V59" s="43"/>
      <c r="W59" s="40"/>
      <c r="X59" s="40"/>
      <c r="Y59" s="40"/>
      <c r="Z59" s="40"/>
      <c r="AA59" s="40"/>
      <c r="AB59" s="41"/>
      <c r="AC59" s="42">
        <v>20</v>
      </c>
      <c r="AD59" s="43"/>
      <c r="AE59" s="40"/>
      <c r="AF59" s="40"/>
      <c r="AG59" s="40"/>
      <c r="AH59" s="40"/>
      <c r="AI59" s="40"/>
      <c r="AJ59" s="41"/>
      <c r="AK59" s="42">
        <v>30</v>
      </c>
      <c r="AL59" s="43"/>
      <c r="AM59" s="40"/>
      <c r="AN59" s="40"/>
      <c r="AO59" s="40"/>
      <c r="AP59" s="40"/>
      <c r="AQ59" s="40"/>
      <c r="AR59" s="41"/>
    </row>
    <row r="60" spans="1:44" ht="13.5" thickBot="1" x14ac:dyDescent="0.25">
      <c r="A60" s="44" t="s">
        <v>71</v>
      </c>
      <c r="B60" s="45"/>
      <c r="C60" s="45"/>
      <c r="D60" s="45"/>
      <c r="E60" s="46"/>
      <c r="F60" s="46"/>
      <c r="G60" s="46"/>
      <c r="H60" s="46"/>
      <c r="I60" s="46"/>
      <c r="J60" s="46"/>
      <c r="K60" s="46"/>
      <c r="L60" s="47"/>
      <c r="M60" s="48"/>
      <c r="N60" s="49"/>
      <c r="O60" s="50"/>
      <c r="P60" s="50"/>
      <c r="Q60" s="50"/>
      <c r="R60" s="50"/>
      <c r="S60" s="50"/>
      <c r="T60" s="51"/>
      <c r="U60" s="48"/>
      <c r="V60" s="49"/>
      <c r="W60" s="50"/>
      <c r="X60" s="50"/>
      <c r="Y60" s="50"/>
      <c r="Z60" s="50"/>
      <c r="AA60" s="50"/>
      <c r="AB60" s="51"/>
      <c r="AC60" s="48"/>
      <c r="AD60" s="49"/>
      <c r="AE60" s="50"/>
      <c r="AF60" s="50"/>
      <c r="AG60" s="50"/>
      <c r="AH60" s="50"/>
      <c r="AI60" s="50"/>
      <c r="AJ60" s="51"/>
      <c r="AK60" s="48"/>
      <c r="AL60" s="49"/>
      <c r="AM60" s="50"/>
      <c r="AN60" s="50"/>
      <c r="AO60" s="50"/>
      <c r="AP60" s="50"/>
      <c r="AQ60" s="50"/>
      <c r="AR60" s="51"/>
    </row>
    <row r="61" spans="1:44" ht="13.5" thickBot="1" x14ac:dyDescent="0.25">
      <c r="A61" s="37" t="s">
        <v>72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29"/>
      <c r="N61" s="30"/>
      <c r="O61" s="27"/>
      <c r="P61" s="27"/>
      <c r="Q61" s="27"/>
      <c r="R61" s="27"/>
      <c r="S61" s="27"/>
      <c r="T61" s="28"/>
      <c r="U61" s="29"/>
      <c r="V61" s="30"/>
      <c r="W61" s="27"/>
      <c r="X61" s="27"/>
      <c r="Y61" s="27"/>
      <c r="Z61" s="27"/>
      <c r="AA61" s="27"/>
      <c r="AB61" s="28"/>
      <c r="AC61" s="29"/>
      <c r="AD61" s="30"/>
      <c r="AE61" s="27"/>
      <c r="AF61" s="27"/>
      <c r="AG61" s="27"/>
      <c r="AH61" s="27"/>
      <c r="AI61" s="27"/>
      <c r="AJ61" s="28"/>
      <c r="AK61" s="29"/>
      <c r="AL61" s="30"/>
      <c r="AM61" s="27"/>
      <c r="AN61" s="27"/>
      <c r="AO61" s="27"/>
      <c r="AP61" s="27"/>
      <c r="AQ61" s="27"/>
      <c r="AR61" s="28"/>
    </row>
    <row r="62" spans="1:44" ht="13.5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ht="13.5" thickBot="1" x14ac:dyDescent="0.25">
      <c r="A63" s="32" t="s">
        <v>73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5" t="s">
        <v>90</v>
      </c>
      <c r="N63" s="31"/>
      <c r="O63" s="31"/>
      <c r="P63" s="31"/>
      <c r="Q63" s="31"/>
      <c r="R63" s="31"/>
      <c r="S63" s="31"/>
      <c r="T63" s="36"/>
      <c r="U63" s="35" t="s">
        <v>90</v>
      </c>
      <c r="V63" s="31"/>
      <c r="W63" s="31"/>
      <c r="X63" s="31"/>
      <c r="Y63" s="31"/>
      <c r="Z63" s="31"/>
      <c r="AA63" s="31"/>
      <c r="AB63" s="36"/>
      <c r="AC63" s="35" t="s">
        <v>90</v>
      </c>
      <c r="AD63" s="31"/>
      <c r="AE63" s="31"/>
      <c r="AF63" s="31"/>
      <c r="AG63" s="31"/>
      <c r="AH63" s="31"/>
      <c r="AI63" s="31"/>
      <c r="AJ63" s="36"/>
      <c r="AK63" s="35" t="s">
        <v>90</v>
      </c>
      <c r="AL63" s="31"/>
      <c r="AM63" s="31"/>
      <c r="AN63" s="31"/>
      <c r="AO63" s="31"/>
      <c r="AP63" s="31"/>
      <c r="AQ63" s="31"/>
      <c r="AR63" s="36"/>
    </row>
    <row r="64" spans="1:44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</row>
    <row r="68" spans="12:12" x14ac:dyDescent="0.2">
      <c r="L68" s="5"/>
    </row>
    <row r="71" spans="12:12" x14ac:dyDescent="0.2">
      <c r="L71" s="5"/>
    </row>
  </sheetData>
  <mergeCells count="712"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  <mergeCell ref="E6:F6"/>
    <mergeCell ref="G6:H6"/>
    <mergeCell ref="I6:J6"/>
    <mergeCell ref="K6:L6"/>
    <mergeCell ref="W5:X5"/>
    <mergeCell ref="Y5:Z5"/>
    <mergeCell ref="AA5:AB5"/>
    <mergeCell ref="AC5:AD5"/>
    <mergeCell ref="E8:F8"/>
    <mergeCell ref="G8:H8"/>
    <mergeCell ref="I8:J8"/>
    <mergeCell ref="K8:L8"/>
    <mergeCell ref="M8:N8"/>
    <mergeCell ref="O8:P8"/>
    <mergeCell ref="Q8:R8"/>
    <mergeCell ref="S8:T8"/>
    <mergeCell ref="S7:T7"/>
    <mergeCell ref="U7:V7"/>
    <mergeCell ref="W7:X7"/>
    <mergeCell ref="Y7:Z7"/>
    <mergeCell ref="AA7:AB7"/>
    <mergeCell ref="AA8:AB8"/>
    <mergeCell ref="AC8:AD8"/>
    <mergeCell ref="U8:V8"/>
    <mergeCell ref="AK6:AL6"/>
    <mergeCell ref="AM6:AN6"/>
    <mergeCell ref="AO6:AP6"/>
    <mergeCell ref="AQ6:AR6"/>
    <mergeCell ref="E7:F7"/>
    <mergeCell ref="G7:H7"/>
    <mergeCell ref="I7:J7"/>
    <mergeCell ref="K7:L7"/>
    <mergeCell ref="M7:N7"/>
    <mergeCell ref="O7:P7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C7:AD7"/>
    <mergeCell ref="Q7:R7"/>
    <mergeCell ref="AE8:AF8"/>
    <mergeCell ref="AO7:AP7"/>
    <mergeCell ref="AQ7:AR7"/>
    <mergeCell ref="AE7:AF7"/>
    <mergeCell ref="AG7:AH7"/>
    <mergeCell ref="AI7:AJ7"/>
    <mergeCell ref="AK7:AL7"/>
    <mergeCell ref="AM7:AN7"/>
    <mergeCell ref="AG8:AH8"/>
    <mergeCell ref="AI8:AJ8"/>
    <mergeCell ref="AK8:AL8"/>
    <mergeCell ref="AM8:AN8"/>
    <mergeCell ref="AO8:AP8"/>
    <mergeCell ref="AQ8:AR8"/>
    <mergeCell ref="AQ10:AR10"/>
    <mergeCell ref="U10:V10"/>
    <mergeCell ref="W10:X10"/>
    <mergeCell ref="Y10:Z10"/>
    <mergeCell ref="AA10:AB10"/>
    <mergeCell ref="AC10:AD10"/>
    <mergeCell ref="AE10:AF10"/>
    <mergeCell ref="AP9:AR9"/>
    <mergeCell ref="Z9:AB9"/>
    <mergeCell ref="AC9:AE9"/>
    <mergeCell ref="AF9:AG9"/>
    <mergeCell ref="AH9:AJ9"/>
    <mergeCell ref="AK9:AM9"/>
    <mergeCell ref="AN9:AO9"/>
    <mergeCell ref="AO10:AP10"/>
    <mergeCell ref="AG10:AH10"/>
    <mergeCell ref="AI10:AJ10"/>
    <mergeCell ref="AK10:AL10"/>
    <mergeCell ref="AM10:AN10"/>
    <mergeCell ref="W8:X8"/>
    <mergeCell ref="Y8:Z8"/>
    <mergeCell ref="A11:D13"/>
    <mergeCell ref="E10:F10"/>
    <mergeCell ref="G10:H10"/>
    <mergeCell ref="I10:J10"/>
    <mergeCell ref="K10:L10"/>
    <mergeCell ref="M10:N10"/>
    <mergeCell ref="O10:P10"/>
    <mergeCell ref="Q10:R10"/>
    <mergeCell ref="S10:T10"/>
    <mergeCell ref="E9:L9"/>
    <mergeCell ref="I11:J11"/>
    <mergeCell ref="K11:L11"/>
    <mergeCell ref="M11:N11"/>
    <mergeCell ref="O11:P11"/>
    <mergeCell ref="R9:T9"/>
    <mergeCell ref="U9:W9"/>
    <mergeCell ref="X9:Y9"/>
    <mergeCell ref="A7:D9"/>
    <mergeCell ref="M9:O9"/>
    <mergeCell ref="P9:Q9"/>
    <mergeCell ref="AO11:AP11"/>
    <mergeCell ref="AQ11:AR11"/>
    <mergeCell ref="E12:F12"/>
    <mergeCell ref="G12:H12"/>
    <mergeCell ref="I12:J12"/>
    <mergeCell ref="K12:L12"/>
    <mergeCell ref="M12:N12"/>
    <mergeCell ref="O12:P12"/>
    <mergeCell ref="Q12:R12"/>
    <mergeCell ref="S12:T12"/>
    <mergeCell ref="AC11:AD11"/>
    <mergeCell ref="AE11:AF11"/>
    <mergeCell ref="AG11:AH11"/>
    <mergeCell ref="AI11:AJ11"/>
    <mergeCell ref="AK11:AL11"/>
    <mergeCell ref="AM11:AN11"/>
    <mergeCell ref="Q11:R11"/>
    <mergeCell ref="S11:T11"/>
    <mergeCell ref="U11:V11"/>
    <mergeCell ref="W11:X11"/>
    <mergeCell ref="Y11:Z11"/>
    <mergeCell ref="AA11:AB11"/>
    <mergeCell ref="E11:F11"/>
    <mergeCell ref="G11:H11"/>
    <mergeCell ref="AM14:AN14"/>
    <mergeCell ref="AO14:AP14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G15:AH15"/>
    <mergeCell ref="AI15:AJ15"/>
    <mergeCell ref="AP13:AR13"/>
    <mergeCell ref="A14:D15"/>
    <mergeCell ref="E14:L14"/>
    <mergeCell ref="M14:N14"/>
    <mergeCell ref="O14:P14"/>
    <mergeCell ref="Q14:R14"/>
    <mergeCell ref="S14:T14"/>
    <mergeCell ref="U14:V14"/>
    <mergeCell ref="W14:X14"/>
    <mergeCell ref="Y14:Z14"/>
    <mergeCell ref="Z13:AB13"/>
    <mergeCell ref="AC13:AE13"/>
    <mergeCell ref="AF13:AG13"/>
    <mergeCell ref="AH13:AJ13"/>
    <mergeCell ref="AK13:AM13"/>
    <mergeCell ref="AN13:AO13"/>
    <mergeCell ref="E13:L13"/>
    <mergeCell ref="M13:O13"/>
    <mergeCell ref="P13:Q13"/>
    <mergeCell ref="R13:T13"/>
    <mergeCell ref="U13:W13"/>
    <mergeCell ref="X13:Y13"/>
    <mergeCell ref="U16:W16"/>
    <mergeCell ref="X16:Y16"/>
    <mergeCell ref="Y15:Z15"/>
    <mergeCell ref="AA15:AB15"/>
    <mergeCell ref="AC15:AD15"/>
    <mergeCell ref="AQ14:AR14"/>
    <mergeCell ref="E15:L15"/>
    <mergeCell ref="M15:N15"/>
    <mergeCell ref="O15:P15"/>
    <mergeCell ref="Q15:R15"/>
    <mergeCell ref="S15:T15"/>
    <mergeCell ref="U15:V15"/>
    <mergeCell ref="W15:X15"/>
    <mergeCell ref="AA14:AB14"/>
    <mergeCell ref="AC14:AD14"/>
    <mergeCell ref="AE14:AF14"/>
    <mergeCell ref="AG14:AH14"/>
    <mergeCell ref="AI14:AJ14"/>
    <mergeCell ref="AK14:AL14"/>
    <mergeCell ref="AK15:AL15"/>
    <mergeCell ref="AM15:AN15"/>
    <mergeCell ref="AO15:AP15"/>
    <mergeCell ref="AQ15:AR15"/>
    <mergeCell ref="AE15:AF15"/>
    <mergeCell ref="AN17:AO17"/>
    <mergeCell ref="AP17:AR17"/>
    <mergeCell ref="A16:D17"/>
    <mergeCell ref="E16:H17"/>
    <mergeCell ref="AP16:AR16"/>
    <mergeCell ref="I17:L17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AH16:AJ16"/>
    <mergeCell ref="AK16:AM16"/>
    <mergeCell ref="AN16:AO16"/>
    <mergeCell ref="I16:L16"/>
    <mergeCell ref="M16:O16"/>
    <mergeCell ref="P16:Q16"/>
    <mergeCell ref="R16:T16"/>
    <mergeCell ref="I18:L18"/>
    <mergeCell ref="M18:O18"/>
    <mergeCell ref="P18:Q18"/>
    <mergeCell ref="R18:T18"/>
    <mergeCell ref="U18:W18"/>
    <mergeCell ref="X18:Y18"/>
    <mergeCell ref="AH19:AJ19"/>
    <mergeCell ref="AK19:AM19"/>
    <mergeCell ref="AH17:AJ17"/>
    <mergeCell ref="AK17:AM17"/>
    <mergeCell ref="AP19:AR19"/>
    <mergeCell ref="I20:L20"/>
    <mergeCell ref="M20:O20"/>
    <mergeCell ref="P20:Q20"/>
    <mergeCell ref="R20:T20"/>
    <mergeCell ref="U20:W20"/>
    <mergeCell ref="X20:Y20"/>
    <mergeCell ref="AK22:AR22"/>
    <mergeCell ref="AP18:AR18"/>
    <mergeCell ref="I19:L19"/>
    <mergeCell ref="M19:O19"/>
    <mergeCell ref="P19:Q19"/>
    <mergeCell ref="R19:T19"/>
    <mergeCell ref="U19:W19"/>
    <mergeCell ref="X19:Y19"/>
    <mergeCell ref="Z19:AB19"/>
    <mergeCell ref="AC19:AE19"/>
    <mergeCell ref="AF19:AG19"/>
    <mergeCell ref="Z18:AB18"/>
    <mergeCell ref="AC18:AE18"/>
    <mergeCell ref="AF18:AG18"/>
    <mergeCell ref="AH18:AJ18"/>
    <mergeCell ref="AK18:AM18"/>
    <mergeCell ref="AN18:AO18"/>
    <mergeCell ref="A23:B23"/>
    <mergeCell ref="C23:D23"/>
    <mergeCell ref="E23:L23"/>
    <mergeCell ref="M23:T23"/>
    <mergeCell ref="U23:AB23"/>
    <mergeCell ref="AC23:AJ23"/>
    <mergeCell ref="AK23:AR23"/>
    <mergeCell ref="AP20:AR20"/>
    <mergeCell ref="A18:D20"/>
    <mergeCell ref="E18:H20"/>
    <mergeCell ref="A21:AR21"/>
    <mergeCell ref="A22:B22"/>
    <mergeCell ref="C22:D22"/>
    <mergeCell ref="E22:L22"/>
    <mergeCell ref="M22:T22"/>
    <mergeCell ref="U22:AB22"/>
    <mergeCell ref="AC22:AJ22"/>
    <mergeCell ref="Z20:AB20"/>
    <mergeCell ref="AC20:AE20"/>
    <mergeCell ref="AF20:AG20"/>
    <mergeCell ref="AH20:AJ20"/>
    <mergeCell ref="AK20:AM20"/>
    <mergeCell ref="AN20:AO20"/>
    <mergeCell ref="AN19:AO19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24:B24"/>
    <mergeCell ref="C24:D24"/>
    <mergeCell ref="E24:L24"/>
    <mergeCell ref="M24:T24"/>
    <mergeCell ref="U24:AB24"/>
    <mergeCell ref="AC24:AJ24"/>
    <mergeCell ref="AK26:AR26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A26:B26"/>
    <mergeCell ref="C26:D26"/>
    <mergeCell ref="E26:L26"/>
    <mergeCell ref="M26:T26"/>
    <mergeCell ref="U26:AB26"/>
    <mergeCell ref="AC26:AJ26"/>
    <mergeCell ref="AK28:AL29"/>
    <mergeCell ref="AM28:AO29"/>
    <mergeCell ref="AP28:AR29"/>
    <mergeCell ref="U28:V29"/>
    <mergeCell ref="W28:Y29"/>
    <mergeCell ref="Z28:AB29"/>
    <mergeCell ref="AC28:AD29"/>
    <mergeCell ref="AE28:AG29"/>
    <mergeCell ref="AH28:AJ29"/>
    <mergeCell ref="AM31:AO31"/>
    <mergeCell ref="AP31:AR31"/>
    <mergeCell ref="AE31:AG31"/>
    <mergeCell ref="AH31:AJ31"/>
    <mergeCell ref="AK31:AL31"/>
    <mergeCell ref="Z32:AB32"/>
    <mergeCell ref="AC32:AD32"/>
    <mergeCell ref="W31:Y31"/>
    <mergeCell ref="Z31:AB31"/>
    <mergeCell ref="AC31:AD31"/>
    <mergeCell ref="A30:D30"/>
    <mergeCell ref="E30:AR30"/>
    <mergeCell ref="A31:D31"/>
    <mergeCell ref="M31:N31"/>
    <mergeCell ref="O31:Q31"/>
    <mergeCell ref="R31:T31"/>
    <mergeCell ref="U31:V31"/>
    <mergeCell ref="W33:Y33"/>
    <mergeCell ref="Z33:AB33"/>
    <mergeCell ref="AC33:AD33"/>
    <mergeCell ref="AE32:AG32"/>
    <mergeCell ref="AH32:AJ32"/>
    <mergeCell ref="AK32:AL32"/>
    <mergeCell ref="AM32:AO32"/>
    <mergeCell ref="AP32:AR32"/>
    <mergeCell ref="A33:D33"/>
    <mergeCell ref="M33:N33"/>
    <mergeCell ref="O33:Q33"/>
    <mergeCell ref="R33:T33"/>
    <mergeCell ref="U33:V33"/>
    <mergeCell ref="AM33:AO33"/>
    <mergeCell ref="AP33:AR33"/>
    <mergeCell ref="AE33:AG33"/>
    <mergeCell ref="AH33:AJ33"/>
    <mergeCell ref="AK33:AL33"/>
    <mergeCell ref="A32:D32"/>
    <mergeCell ref="M32:N32"/>
    <mergeCell ref="O32:Q32"/>
    <mergeCell ref="R32:T32"/>
    <mergeCell ref="U32:V32"/>
    <mergeCell ref="W32:Y32"/>
    <mergeCell ref="AE34:AG34"/>
    <mergeCell ref="AH34:AJ34"/>
    <mergeCell ref="AK34:AL34"/>
    <mergeCell ref="AM34:AO34"/>
    <mergeCell ref="AP34:AR34"/>
    <mergeCell ref="A35:D35"/>
    <mergeCell ref="M35:N35"/>
    <mergeCell ref="O35:Q35"/>
    <mergeCell ref="R35:T35"/>
    <mergeCell ref="U35:V35"/>
    <mergeCell ref="A34:D34"/>
    <mergeCell ref="M34:N34"/>
    <mergeCell ref="O34:Q34"/>
    <mergeCell ref="R34:T34"/>
    <mergeCell ref="U34:V34"/>
    <mergeCell ref="W34:Y34"/>
    <mergeCell ref="Z34:AB34"/>
    <mergeCell ref="AC34:AD34"/>
    <mergeCell ref="AE36:AG36"/>
    <mergeCell ref="AH36:AJ36"/>
    <mergeCell ref="AK36:AL36"/>
    <mergeCell ref="AM36:AO36"/>
    <mergeCell ref="AP36:AR36"/>
    <mergeCell ref="A37:D37"/>
    <mergeCell ref="E37:AR37"/>
    <mergeCell ref="AM35:AO35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W35:Y35"/>
    <mergeCell ref="Z35:AB35"/>
    <mergeCell ref="AC35:AD35"/>
    <mergeCell ref="AE35:AG35"/>
    <mergeCell ref="AH35:AJ35"/>
    <mergeCell ref="AK35:AL35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AH45:AJ45"/>
    <mergeCell ref="AK45:AL45"/>
    <mergeCell ref="AM45:AO45"/>
    <mergeCell ref="AP45:AR45"/>
    <mergeCell ref="A46:D46"/>
    <mergeCell ref="E46:AR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50:D50"/>
    <mergeCell ref="M50:N50"/>
    <mergeCell ref="O50:Q50"/>
    <mergeCell ref="R50:T50"/>
    <mergeCell ref="U50:V50"/>
    <mergeCell ref="W50:Y50"/>
    <mergeCell ref="Z50:AB50"/>
    <mergeCell ref="AC50:AD50"/>
    <mergeCell ref="AE50:AG50"/>
    <mergeCell ref="AH52:AJ52"/>
    <mergeCell ref="AK52:AL52"/>
    <mergeCell ref="AM52:AO52"/>
    <mergeCell ref="AP52:AR52"/>
    <mergeCell ref="A53:D53"/>
    <mergeCell ref="E53:AR53"/>
    <mergeCell ref="AP51:AR51"/>
    <mergeCell ref="A52:L52"/>
    <mergeCell ref="M52:N52"/>
    <mergeCell ref="O52:Q52"/>
    <mergeCell ref="R52:T52"/>
    <mergeCell ref="U52:V52"/>
    <mergeCell ref="W52:Y52"/>
    <mergeCell ref="Z52:AB52"/>
    <mergeCell ref="AC52:AD52"/>
    <mergeCell ref="AE52:AG52"/>
    <mergeCell ref="Z51:AB51"/>
    <mergeCell ref="AC51:AD51"/>
    <mergeCell ref="AE51:AG51"/>
    <mergeCell ref="AH51:AJ51"/>
    <mergeCell ref="AK51:AL51"/>
    <mergeCell ref="AM51:AO51"/>
    <mergeCell ref="AP54:AR54"/>
    <mergeCell ref="A55:D55"/>
    <mergeCell ref="M55:N55"/>
    <mergeCell ref="O55:Q55"/>
    <mergeCell ref="R55:T55"/>
    <mergeCell ref="U55:V55"/>
    <mergeCell ref="W55:Y55"/>
    <mergeCell ref="Z55:AB55"/>
    <mergeCell ref="AC55:AD55"/>
    <mergeCell ref="AE55:AG55"/>
    <mergeCell ref="Z54:AB54"/>
    <mergeCell ref="AC54:AD54"/>
    <mergeCell ref="AE54:AG54"/>
    <mergeCell ref="AH54:AJ54"/>
    <mergeCell ref="AK54:AL54"/>
    <mergeCell ref="AM54:AO54"/>
    <mergeCell ref="A54:D54"/>
    <mergeCell ref="M54:N54"/>
    <mergeCell ref="O54:Q54"/>
    <mergeCell ref="R54:T54"/>
    <mergeCell ref="U54:V54"/>
    <mergeCell ref="W54:Y54"/>
    <mergeCell ref="AH55:AJ55"/>
    <mergeCell ref="AK55:AL55"/>
    <mergeCell ref="W57:Y57"/>
    <mergeCell ref="Z57:AB57"/>
    <mergeCell ref="AC57:AD57"/>
    <mergeCell ref="AE57:AG57"/>
    <mergeCell ref="AM55:AO55"/>
    <mergeCell ref="AP55:AR55"/>
    <mergeCell ref="A56:D56"/>
    <mergeCell ref="M56:N56"/>
    <mergeCell ref="O56:Q56"/>
    <mergeCell ref="R56:T56"/>
    <mergeCell ref="U56:V56"/>
    <mergeCell ref="W56:Y56"/>
    <mergeCell ref="AP56:AR56"/>
    <mergeCell ref="Z56:AB56"/>
    <mergeCell ref="AC56:AD56"/>
    <mergeCell ref="AE56:AG56"/>
    <mergeCell ref="AH56:AJ56"/>
    <mergeCell ref="AK56:AL56"/>
    <mergeCell ref="AM56:AO56"/>
    <mergeCell ref="AC59:AD59"/>
    <mergeCell ref="AE59:AG59"/>
    <mergeCell ref="AH57:AJ57"/>
    <mergeCell ref="AK57:AL57"/>
    <mergeCell ref="AM57:AO57"/>
    <mergeCell ref="AP57:AR57"/>
    <mergeCell ref="A58:D58"/>
    <mergeCell ref="M58:N58"/>
    <mergeCell ref="O58:Q58"/>
    <mergeCell ref="R58:T58"/>
    <mergeCell ref="U58:V58"/>
    <mergeCell ref="W58:Y58"/>
    <mergeCell ref="AP58:AR58"/>
    <mergeCell ref="Z58:AB58"/>
    <mergeCell ref="AC58:AD58"/>
    <mergeCell ref="AE58:AG58"/>
    <mergeCell ref="AH58:AJ58"/>
    <mergeCell ref="AK58:AL58"/>
    <mergeCell ref="AM58:AO58"/>
    <mergeCell ref="A57:D57"/>
    <mergeCell ref="M57:N57"/>
    <mergeCell ref="O57:Q57"/>
    <mergeCell ref="R57:T57"/>
    <mergeCell ref="U57:V57"/>
    <mergeCell ref="AH59:AJ59"/>
    <mergeCell ref="AK59:AL59"/>
    <mergeCell ref="AM59:AO59"/>
    <mergeCell ref="AP59:AR59"/>
    <mergeCell ref="A60:L60"/>
    <mergeCell ref="M60:N60"/>
    <mergeCell ref="O60:Q60"/>
    <mergeCell ref="R60:T60"/>
    <mergeCell ref="U60:V60"/>
    <mergeCell ref="W60:Y60"/>
    <mergeCell ref="AP60:AR60"/>
    <mergeCell ref="Z60:AB60"/>
    <mergeCell ref="AC60:AD60"/>
    <mergeCell ref="AE60:AG60"/>
    <mergeCell ref="AH60:AJ60"/>
    <mergeCell ref="AK60:AL60"/>
    <mergeCell ref="AM60:AO60"/>
    <mergeCell ref="A59:D59"/>
    <mergeCell ref="M59:N59"/>
    <mergeCell ref="O59:Q59"/>
    <mergeCell ref="R59:T59"/>
    <mergeCell ref="U59:V59"/>
    <mergeCell ref="W59:Y59"/>
    <mergeCell ref="Z59:AB59"/>
    <mergeCell ref="AH61:AJ61"/>
    <mergeCell ref="AK61:AL61"/>
    <mergeCell ref="AM61:AO61"/>
    <mergeCell ref="AP61:AR61"/>
    <mergeCell ref="A62:AR62"/>
    <mergeCell ref="A63:L63"/>
    <mergeCell ref="M63:T63"/>
    <mergeCell ref="U63:AB63"/>
    <mergeCell ref="AC63:AJ63"/>
    <mergeCell ref="AK63:AR63"/>
    <mergeCell ref="A61:L61"/>
    <mergeCell ref="M61:N61"/>
    <mergeCell ref="O61:Q61"/>
    <mergeCell ref="R61:T61"/>
    <mergeCell ref="U61:V61"/>
    <mergeCell ref="W61:Y61"/>
    <mergeCell ref="Z61:AB61"/>
    <mergeCell ref="AC61:AD61"/>
    <mergeCell ref="AE61:AG61"/>
  </mergeCells>
  <pageMargins left="0.23622047244094491" right="0.23622047244094491" top="0.15748031496062992" bottom="0.15748031496062992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3"/>
  <sheetViews>
    <sheetView topLeftCell="A22" zoomScaleNormal="100" workbookViewId="0">
      <selection activeCell="AK55" sqref="AK55:AL59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3.85546875" style="2" customWidth="1"/>
    <col min="15" max="21" width="3.28515625" style="2" customWidth="1"/>
    <col min="22" max="22" width="3.7109375" style="2" customWidth="1"/>
    <col min="23" max="29" width="3.28515625" style="2" customWidth="1"/>
    <col min="30" max="30" width="3.7109375" style="2" customWidth="1"/>
    <col min="31" max="37" width="3.28515625" style="2" customWidth="1"/>
    <col min="38" max="38" width="4" style="2" customWidth="1"/>
    <col min="39" max="44" width="3.28515625" style="2" customWidth="1"/>
    <col min="45" max="16384" width="9.140625" style="2"/>
  </cols>
  <sheetData>
    <row r="1" spans="1:44" ht="30" customHeight="1" x14ac:dyDescent="0.2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</row>
    <row r="2" spans="1:44" ht="30" customHeight="1" thickBot="1" x14ac:dyDescent="0.25">
      <c r="A2" s="234" t="s">
        <v>92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</row>
    <row r="3" spans="1:44" ht="24.95" customHeight="1" thickBo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8">
        <v>0.20833333333333334</v>
      </c>
      <c r="N3" s="239"/>
      <c r="O3" s="239"/>
      <c r="P3" s="239"/>
      <c r="Q3" s="239"/>
      <c r="R3" s="239"/>
      <c r="S3" s="239"/>
      <c r="T3" s="239"/>
      <c r="U3" s="238">
        <v>0.25</v>
      </c>
      <c r="V3" s="239"/>
      <c r="W3" s="239"/>
      <c r="X3" s="239"/>
      <c r="Y3" s="239"/>
      <c r="Z3" s="239"/>
      <c r="AA3" s="239"/>
      <c r="AB3" s="239"/>
      <c r="AC3" s="238">
        <v>0.29166666666666669</v>
      </c>
      <c r="AD3" s="239"/>
      <c r="AE3" s="239"/>
      <c r="AF3" s="239"/>
      <c r="AG3" s="239"/>
      <c r="AH3" s="239"/>
      <c r="AI3" s="239"/>
      <c r="AJ3" s="239"/>
      <c r="AK3" s="238">
        <v>0.33333333333333331</v>
      </c>
      <c r="AL3" s="239"/>
      <c r="AM3" s="239"/>
      <c r="AN3" s="239"/>
      <c r="AO3" s="239"/>
      <c r="AP3" s="239"/>
      <c r="AQ3" s="239"/>
      <c r="AR3" s="239"/>
    </row>
    <row r="4" spans="1:44" ht="30" customHeight="1" thickBot="1" x14ac:dyDescent="0.2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</row>
    <row r="5" spans="1:44" ht="15.75" customHeight="1" thickBot="1" x14ac:dyDescent="0.25">
      <c r="A5" s="17" t="s">
        <v>2</v>
      </c>
      <c r="B5" s="18" t="s">
        <v>3</v>
      </c>
      <c r="C5" s="18" t="s">
        <v>4</v>
      </c>
      <c r="D5" s="19" t="s">
        <v>5</v>
      </c>
      <c r="E5" s="126" t="s">
        <v>6</v>
      </c>
      <c r="F5" s="231"/>
      <c r="G5" s="230" t="s">
        <v>7</v>
      </c>
      <c r="H5" s="231"/>
      <c r="I5" s="230" t="s">
        <v>8</v>
      </c>
      <c r="J5" s="231"/>
      <c r="K5" s="230" t="s">
        <v>9</v>
      </c>
      <c r="L5" s="128"/>
      <c r="M5" s="126" t="s">
        <v>10</v>
      </c>
      <c r="N5" s="231"/>
      <c r="O5" s="230" t="s">
        <v>11</v>
      </c>
      <c r="P5" s="231"/>
      <c r="Q5" s="230" t="s">
        <v>12</v>
      </c>
      <c r="R5" s="231"/>
      <c r="S5" s="230" t="s">
        <v>13</v>
      </c>
      <c r="T5" s="128"/>
      <c r="U5" s="126" t="s">
        <v>10</v>
      </c>
      <c r="V5" s="231"/>
      <c r="W5" s="230" t="s">
        <v>11</v>
      </c>
      <c r="X5" s="231"/>
      <c r="Y5" s="230" t="s">
        <v>12</v>
      </c>
      <c r="Z5" s="231"/>
      <c r="AA5" s="230" t="s">
        <v>13</v>
      </c>
      <c r="AB5" s="128"/>
      <c r="AC5" s="126" t="s">
        <v>10</v>
      </c>
      <c r="AD5" s="231"/>
      <c r="AE5" s="230" t="s">
        <v>11</v>
      </c>
      <c r="AF5" s="231"/>
      <c r="AG5" s="230" t="s">
        <v>12</v>
      </c>
      <c r="AH5" s="231"/>
      <c r="AI5" s="230" t="s">
        <v>13</v>
      </c>
      <c r="AJ5" s="128"/>
      <c r="AK5" s="126" t="s">
        <v>10</v>
      </c>
      <c r="AL5" s="231"/>
      <c r="AM5" s="230" t="s">
        <v>11</v>
      </c>
      <c r="AN5" s="231"/>
      <c r="AO5" s="230" t="s">
        <v>12</v>
      </c>
      <c r="AP5" s="231"/>
      <c r="AQ5" s="230" t="s">
        <v>13</v>
      </c>
      <c r="AR5" s="128"/>
    </row>
    <row r="6" spans="1:44" ht="13.5" thickBot="1" x14ac:dyDescent="0.25">
      <c r="A6" s="20" t="s">
        <v>14</v>
      </c>
      <c r="B6" s="21">
        <v>40</v>
      </c>
      <c r="C6" s="22">
        <v>4.1999999433755875E-2</v>
      </c>
      <c r="D6" s="23">
        <v>0.13600000739097595</v>
      </c>
      <c r="E6" s="110">
        <v>110</v>
      </c>
      <c r="F6" s="111"/>
      <c r="G6" s="198" t="s">
        <v>15</v>
      </c>
      <c r="H6" s="198"/>
      <c r="I6" s="199">
        <v>0.15899999439716339</v>
      </c>
      <c r="J6" s="199"/>
      <c r="K6" s="199">
        <v>10.539999961853027</v>
      </c>
      <c r="L6" s="200"/>
      <c r="M6" s="225"/>
      <c r="N6" s="226"/>
      <c r="O6" s="227"/>
      <c r="P6" s="227"/>
      <c r="Q6" s="203"/>
      <c r="R6" s="203"/>
      <c r="S6" s="228"/>
      <c r="T6" s="229"/>
      <c r="U6" s="217"/>
      <c r="V6" s="218"/>
      <c r="W6" s="219"/>
      <c r="X6" s="219"/>
      <c r="Y6" s="219"/>
      <c r="Z6" s="219"/>
      <c r="AA6" s="220"/>
      <c r="AB6" s="221"/>
      <c r="AC6" s="217"/>
      <c r="AD6" s="218"/>
      <c r="AE6" s="219"/>
      <c r="AF6" s="219"/>
      <c r="AG6" s="219"/>
      <c r="AH6" s="219"/>
      <c r="AI6" s="220"/>
      <c r="AJ6" s="221"/>
      <c r="AK6" s="217"/>
      <c r="AL6" s="218"/>
      <c r="AM6" s="219"/>
      <c r="AN6" s="219"/>
      <c r="AO6" s="219"/>
      <c r="AP6" s="219"/>
      <c r="AQ6" s="220"/>
      <c r="AR6" s="221"/>
    </row>
    <row r="7" spans="1:44" x14ac:dyDescent="0.2">
      <c r="A7" s="193" t="s">
        <v>82</v>
      </c>
      <c r="B7" s="194"/>
      <c r="C7" s="194"/>
      <c r="D7" s="195"/>
      <c r="E7" s="103">
        <v>6</v>
      </c>
      <c r="F7" s="104"/>
      <c r="G7" s="105" t="s">
        <v>16</v>
      </c>
      <c r="H7" s="105"/>
      <c r="I7" s="186">
        <f>I6</f>
        <v>0.15899999439716339</v>
      </c>
      <c r="J7" s="186"/>
      <c r="K7" s="186">
        <f>K6</f>
        <v>10.539999961853027</v>
      </c>
      <c r="L7" s="187"/>
      <c r="M7" s="241">
        <f>O7/7.857*1000</f>
        <v>728.01323660430182</v>
      </c>
      <c r="N7" s="242"/>
      <c r="O7" s="224">
        <v>5.72</v>
      </c>
      <c r="P7" s="224"/>
      <c r="Q7" s="190"/>
      <c r="R7" s="190"/>
      <c r="S7" s="232">
        <v>0.72</v>
      </c>
      <c r="T7" s="233"/>
      <c r="U7" s="215">
        <f>W7/7.857*1000</f>
        <v>660.55746468117604</v>
      </c>
      <c r="V7" s="216"/>
      <c r="W7" s="214">
        <v>5.19</v>
      </c>
      <c r="X7" s="214"/>
      <c r="Y7" s="178"/>
      <c r="Z7" s="178"/>
      <c r="AA7" s="220">
        <v>0.72</v>
      </c>
      <c r="AB7" s="221"/>
      <c r="AC7" s="215">
        <f>AE7/7.857*1000</f>
        <v>706.37647957235583</v>
      </c>
      <c r="AD7" s="216"/>
      <c r="AE7" s="214">
        <v>5.55</v>
      </c>
      <c r="AF7" s="214"/>
      <c r="AG7" s="178"/>
      <c r="AH7" s="178"/>
      <c r="AI7" s="179">
        <v>0.72</v>
      </c>
      <c r="AJ7" s="180"/>
      <c r="AK7" s="215">
        <f>AM7/7.857*1000</f>
        <v>668.19396716303936</v>
      </c>
      <c r="AL7" s="216"/>
      <c r="AM7" s="214">
        <v>5.25</v>
      </c>
      <c r="AN7" s="214"/>
      <c r="AO7" s="178"/>
      <c r="AP7" s="178"/>
      <c r="AQ7" s="183">
        <v>0.72</v>
      </c>
      <c r="AR7" s="184"/>
    </row>
    <row r="8" spans="1:44" x14ac:dyDescent="0.2">
      <c r="A8" s="193"/>
      <c r="B8" s="194"/>
      <c r="C8" s="194"/>
      <c r="D8" s="195"/>
      <c r="E8" s="103">
        <v>6</v>
      </c>
      <c r="F8" s="104"/>
      <c r="G8" s="105" t="s">
        <v>17</v>
      </c>
      <c r="H8" s="105"/>
      <c r="I8" s="186">
        <f>I6</f>
        <v>0.15899999439716339</v>
      </c>
      <c r="J8" s="186"/>
      <c r="K8" s="186">
        <f>K6</f>
        <v>10.539999961853027</v>
      </c>
      <c r="L8" s="187"/>
      <c r="M8" s="43">
        <f>O8/7.857*1000</f>
        <v>560.01018200330918</v>
      </c>
      <c r="N8" s="55"/>
      <c r="O8" s="190">
        <v>4.4000000000000004</v>
      </c>
      <c r="P8" s="190"/>
      <c r="Q8" s="190"/>
      <c r="R8" s="190"/>
      <c r="S8" s="232">
        <v>0.72</v>
      </c>
      <c r="T8" s="233"/>
      <c r="U8" s="185">
        <f>W8/7.857*1000</f>
        <v>470.91765304823724</v>
      </c>
      <c r="V8" s="182"/>
      <c r="W8" s="178">
        <v>3.7</v>
      </c>
      <c r="X8" s="178"/>
      <c r="Y8" s="178"/>
      <c r="Z8" s="178"/>
      <c r="AA8" s="183">
        <v>0.72</v>
      </c>
      <c r="AB8" s="184"/>
      <c r="AC8" s="185">
        <f>AE8/7.857*1000</f>
        <v>497.6454117347588</v>
      </c>
      <c r="AD8" s="182"/>
      <c r="AE8" s="178">
        <v>3.91</v>
      </c>
      <c r="AF8" s="178"/>
      <c r="AG8" s="178"/>
      <c r="AH8" s="178"/>
      <c r="AI8" s="179">
        <v>0.72</v>
      </c>
      <c r="AJ8" s="180"/>
      <c r="AK8" s="185">
        <f>AM8/7.857*1000</f>
        <v>487.46340842560778</v>
      </c>
      <c r="AL8" s="182"/>
      <c r="AM8" s="178">
        <v>3.83</v>
      </c>
      <c r="AN8" s="178"/>
      <c r="AO8" s="178"/>
      <c r="AP8" s="178"/>
      <c r="AQ8" s="183">
        <v>0.72</v>
      </c>
      <c r="AR8" s="184"/>
    </row>
    <row r="9" spans="1:44" ht="13.5" thickBot="1" x14ac:dyDescent="0.25">
      <c r="A9" s="196"/>
      <c r="B9" s="197"/>
      <c r="C9" s="197"/>
      <c r="D9" s="197"/>
      <c r="E9" s="175" t="s">
        <v>18</v>
      </c>
      <c r="F9" s="176"/>
      <c r="G9" s="176"/>
      <c r="H9" s="176"/>
      <c r="I9" s="176"/>
      <c r="J9" s="176"/>
      <c r="K9" s="176"/>
      <c r="L9" s="177"/>
      <c r="M9" s="158">
        <v>9</v>
      </c>
      <c r="N9" s="159"/>
      <c r="O9" s="159"/>
      <c r="P9" s="159"/>
      <c r="Q9" s="159"/>
      <c r="R9" s="159"/>
      <c r="S9" s="159"/>
      <c r="T9" s="160"/>
      <c r="U9" s="206">
        <v>9</v>
      </c>
      <c r="V9" s="207"/>
      <c r="W9" s="207"/>
      <c r="X9" s="207"/>
      <c r="Y9" s="207"/>
      <c r="Z9" s="207"/>
      <c r="AA9" s="207"/>
      <c r="AB9" s="213"/>
      <c r="AC9" s="206">
        <v>9</v>
      </c>
      <c r="AD9" s="207"/>
      <c r="AE9" s="207"/>
      <c r="AF9" s="207"/>
      <c r="AG9" s="207"/>
      <c r="AH9" s="207"/>
      <c r="AI9" s="207"/>
      <c r="AJ9" s="213"/>
      <c r="AK9" s="206">
        <v>9</v>
      </c>
      <c r="AL9" s="207"/>
      <c r="AM9" s="207"/>
      <c r="AN9" s="207"/>
      <c r="AO9" s="207"/>
      <c r="AP9" s="207"/>
      <c r="AQ9" s="207"/>
      <c r="AR9" s="213"/>
    </row>
    <row r="10" spans="1:44" x14ac:dyDescent="0.2">
      <c r="A10" s="20" t="s">
        <v>19</v>
      </c>
      <c r="B10" s="21">
        <v>40</v>
      </c>
      <c r="C10" s="22">
        <v>4.3000001460313797E-2</v>
      </c>
      <c r="D10" s="23">
        <v>0.13600000739097595</v>
      </c>
      <c r="E10" s="110">
        <v>110</v>
      </c>
      <c r="F10" s="111"/>
      <c r="G10" s="198" t="s">
        <v>15</v>
      </c>
      <c r="H10" s="198"/>
      <c r="I10" s="199">
        <v>0.16500000655651093</v>
      </c>
      <c r="J10" s="199"/>
      <c r="K10" s="199">
        <v>10.670000076293945</v>
      </c>
      <c r="L10" s="200"/>
      <c r="M10" s="201"/>
      <c r="N10" s="202"/>
      <c r="O10" s="203"/>
      <c r="P10" s="203"/>
      <c r="Q10" s="203"/>
      <c r="R10" s="203"/>
      <c r="S10" s="204"/>
      <c r="T10" s="205"/>
      <c r="U10" s="210"/>
      <c r="V10" s="211"/>
      <c r="W10" s="212"/>
      <c r="X10" s="212"/>
      <c r="Y10" s="212"/>
      <c r="Z10" s="212"/>
      <c r="AA10" s="208"/>
      <c r="AB10" s="209"/>
      <c r="AC10" s="210"/>
      <c r="AD10" s="211"/>
      <c r="AE10" s="212"/>
      <c r="AF10" s="212"/>
      <c r="AG10" s="212"/>
      <c r="AH10" s="212"/>
      <c r="AI10" s="208"/>
      <c r="AJ10" s="209"/>
      <c r="AK10" s="210"/>
      <c r="AL10" s="211"/>
      <c r="AM10" s="212"/>
      <c r="AN10" s="212"/>
      <c r="AO10" s="212"/>
      <c r="AP10" s="212"/>
      <c r="AQ10" s="208"/>
      <c r="AR10" s="209"/>
    </row>
    <row r="11" spans="1:44" x14ac:dyDescent="0.2">
      <c r="A11" s="193" t="s">
        <v>85</v>
      </c>
      <c r="B11" s="194"/>
      <c r="C11" s="194"/>
      <c r="D11" s="195"/>
      <c r="E11" s="103">
        <v>6</v>
      </c>
      <c r="F11" s="104"/>
      <c r="G11" s="105" t="s">
        <v>20</v>
      </c>
      <c r="H11" s="105"/>
      <c r="I11" s="186">
        <f>I10</f>
        <v>0.16500000655651093</v>
      </c>
      <c r="J11" s="186"/>
      <c r="K11" s="186">
        <f>K10</f>
        <v>10.670000076293945</v>
      </c>
      <c r="L11" s="187"/>
      <c r="M11" s="188">
        <f t="shared" ref="M11:M12" si="0">O11/7.857*1000</f>
        <v>472.19040346188115</v>
      </c>
      <c r="N11" s="189"/>
      <c r="O11" s="190">
        <v>3.71</v>
      </c>
      <c r="P11" s="190"/>
      <c r="Q11" s="190"/>
      <c r="R11" s="190"/>
      <c r="S11" s="191">
        <v>0.72</v>
      </c>
      <c r="T11" s="192"/>
      <c r="U11" s="185">
        <f t="shared" ref="U11:U12" si="1">W11/7.857*1000</f>
        <v>379.27962326587755</v>
      </c>
      <c r="V11" s="182"/>
      <c r="W11" s="178">
        <v>2.98</v>
      </c>
      <c r="X11" s="178"/>
      <c r="Y11" s="178"/>
      <c r="Z11" s="178"/>
      <c r="AA11" s="183">
        <v>0.72</v>
      </c>
      <c r="AB11" s="184"/>
      <c r="AC11" s="181">
        <f t="shared" ref="AC11:AC12" si="2">AE11/7.857*1000</f>
        <v>407.28013236604306</v>
      </c>
      <c r="AD11" s="182"/>
      <c r="AE11" s="178">
        <v>3.2</v>
      </c>
      <c r="AF11" s="178"/>
      <c r="AG11" s="178"/>
      <c r="AH11" s="178"/>
      <c r="AI11" s="179">
        <v>0.72</v>
      </c>
      <c r="AJ11" s="180"/>
      <c r="AK11" s="181">
        <f t="shared" ref="AK11:AK12" si="3">AM11/7.857*1000</f>
        <v>418.73488608883798</v>
      </c>
      <c r="AL11" s="182"/>
      <c r="AM11" s="178">
        <v>3.29</v>
      </c>
      <c r="AN11" s="178"/>
      <c r="AO11" s="178"/>
      <c r="AP11" s="178"/>
      <c r="AQ11" s="183">
        <v>0.72</v>
      </c>
      <c r="AR11" s="184"/>
    </row>
    <row r="12" spans="1:44" x14ac:dyDescent="0.2">
      <c r="A12" s="193"/>
      <c r="B12" s="194"/>
      <c r="C12" s="194"/>
      <c r="D12" s="195"/>
      <c r="E12" s="103">
        <v>6</v>
      </c>
      <c r="F12" s="104"/>
      <c r="G12" s="105" t="s">
        <v>21</v>
      </c>
      <c r="H12" s="105"/>
      <c r="I12" s="186">
        <f>I10</f>
        <v>0.16500000655651093</v>
      </c>
      <c r="J12" s="186"/>
      <c r="K12" s="186">
        <f>K10</f>
        <v>10.670000076293945</v>
      </c>
      <c r="L12" s="187"/>
      <c r="M12" s="188">
        <f t="shared" si="0"/>
        <v>693.64897543591701</v>
      </c>
      <c r="N12" s="189"/>
      <c r="O12" s="190">
        <v>5.45</v>
      </c>
      <c r="P12" s="190"/>
      <c r="Q12" s="190"/>
      <c r="R12" s="190"/>
      <c r="S12" s="191">
        <v>0.72</v>
      </c>
      <c r="T12" s="192"/>
      <c r="U12" s="185">
        <f t="shared" si="1"/>
        <v>546.0099274532264</v>
      </c>
      <c r="V12" s="182"/>
      <c r="W12" s="178">
        <v>4.29</v>
      </c>
      <c r="X12" s="178"/>
      <c r="Y12" s="178"/>
      <c r="Z12" s="178"/>
      <c r="AA12" s="183">
        <v>0.72</v>
      </c>
      <c r="AB12" s="184"/>
      <c r="AC12" s="181">
        <f t="shared" si="2"/>
        <v>622.37495227185946</v>
      </c>
      <c r="AD12" s="182"/>
      <c r="AE12" s="178">
        <v>4.8899999999999997</v>
      </c>
      <c r="AF12" s="178"/>
      <c r="AG12" s="178"/>
      <c r="AH12" s="178"/>
      <c r="AI12" s="179">
        <v>0.72</v>
      </c>
      <c r="AJ12" s="180"/>
      <c r="AK12" s="181">
        <f t="shared" si="3"/>
        <v>651.64821178566876</v>
      </c>
      <c r="AL12" s="182"/>
      <c r="AM12" s="178">
        <v>5.12</v>
      </c>
      <c r="AN12" s="178"/>
      <c r="AO12" s="178"/>
      <c r="AP12" s="178"/>
      <c r="AQ12" s="183">
        <v>0.72</v>
      </c>
      <c r="AR12" s="184"/>
    </row>
    <row r="13" spans="1:44" ht="13.5" thickBot="1" x14ac:dyDescent="0.25">
      <c r="A13" s="196"/>
      <c r="B13" s="197"/>
      <c r="C13" s="197"/>
      <c r="D13" s="197"/>
      <c r="E13" s="175" t="s">
        <v>18</v>
      </c>
      <c r="F13" s="176"/>
      <c r="G13" s="176"/>
      <c r="H13" s="176"/>
      <c r="I13" s="176"/>
      <c r="J13" s="176"/>
      <c r="K13" s="176"/>
      <c r="L13" s="177"/>
      <c r="M13" s="175">
        <v>11</v>
      </c>
      <c r="N13" s="176"/>
      <c r="O13" s="176"/>
      <c r="P13" s="159"/>
      <c r="Q13" s="159"/>
      <c r="R13" s="171"/>
      <c r="S13" s="171"/>
      <c r="T13" s="172"/>
      <c r="U13" s="175">
        <v>11</v>
      </c>
      <c r="V13" s="176"/>
      <c r="W13" s="176"/>
      <c r="X13" s="159"/>
      <c r="Y13" s="159"/>
      <c r="Z13" s="171"/>
      <c r="AA13" s="171"/>
      <c r="AB13" s="172"/>
      <c r="AC13" s="175">
        <v>11</v>
      </c>
      <c r="AD13" s="176"/>
      <c r="AE13" s="176"/>
      <c r="AF13" s="159"/>
      <c r="AG13" s="159"/>
      <c r="AH13" s="171"/>
      <c r="AI13" s="171"/>
      <c r="AJ13" s="172"/>
      <c r="AK13" s="175">
        <v>11</v>
      </c>
      <c r="AL13" s="176"/>
      <c r="AM13" s="176"/>
      <c r="AN13" s="159"/>
      <c r="AO13" s="159"/>
      <c r="AP13" s="171"/>
      <c r="AQ13" s="171"/>
      <c r="AR13" s="172"/>
    </row>
    <row r="14" spans="1:44" x14ac:dyDescent="0.2">
      <c r="A14" s="95" t="s">
        <v>22</v>
      </c>
      <c r="B14" s="81"/>
      <c r="C14" s="81"/>
      <c r="D14" s="81"/>
      <c r="E14" s="173" t="s">
        <v>23</v>
      </c>
      <c r="F14" s="112"/>
      <c r="G14" s="112"/>
      <c r="H14" s="112"/>
      <c r="I14" s="112"/>
      <c r="J14" s="112"/>
      <c r="K14" s="112"/>
      <c r="L14" s="113"/>
      <c r="M14" s="174">
        <f>SUM(M6,M10)</f>
        <v>0</v>
      </c>
      <c r="N14" s="166"/>
      <c r="O14" s="170">
        <f>SUM(O6,O10)</f>
        <v>0</v>
      </c>
      <c r="P14" s="166"/>
      <c r="Q14" s="170">
        <f>SUM(Q6,Q10)</f>
        <v>0</v>
      </c>
      <c r="R14" s="166"/>
      <c r="S14" s="166"/>
      <c r="T14" s="167"/>
      <c r="U14" s="169">
        <f>SUM(U6,U10)</f>
        <v>0</v>
      </c>
      <c r="V14" s="166"/>
      <c r="W14" s="170">
        <f>SUM(W6,W10)</f>
        <v>0</v>
      </c>
      <c r="X14" s="166"/>
      <c r="Y14" s="170">
        <f>SUM(Y6,Y10)</f>
        <v>0</v>
      </c>
      <c r="Z14" s="166"/>
      <c r="AA14" s="166"/>
      <c r="AB14" s="167"/>
      <c r="AC14" s="169">
        <f>SUM(AC6,AC10)</f>
        <v>0</v>
      </c>
      <c r="AD14" s="166"/>
      <c r="AE14" s="170">
        <f>SUM(AE6,AE10)</f>
        <v>0</v>
      </c>
      <c r="AF14" s="166"/>
      <c r="AG14" s="170">
        <f>SUM(AG6,AG10)</f>
        <v>0</v>
      </c>
      <c r="AH14" s="166"/>
      <c r="AI14" s="166"/>
      <c r="AJ14" s="167"/>
      <c r="AK14" s="169">
        <f>SUM(AK6,AK10)</f>
        <v>0</v>
      </c>
      <c r="AL14" s="166"/>
      <c r="AM14" s="170">
        <f>SUM(AM6,AM10)</f>
        <v>0</v>
      </c>
      <c r="AN14" s="166"/>
      <c r="AO14" s="170">
        <f>SUM(AO6,AO10)</f>
        <v>0</v>
      </c>
      <c r="AP14" s="166"/>
      <c r="AQ14" s="166"/>
      <c r="AR14" s="167"/>
    </row>
    <row r="15" spans="1:44" ht="13.5" thickBot="1" x14ac:dyDescent="0.25">
      <c r="A15" s="97"/>
      <c r="B15" s="84"/>
      <c r="C15" s="84"/>
      <c r="D15" s="84"/>
      <c r="E15" s="168" t="s">
        <v>24</v>
      </c>
      <c r="F15" s="101"/>
      <c r="G15" s="101"/>
      <c r="H15" s="101"/>
      <c r="I15" s="101"/>
      <c r="J15" s="101"/>
      <c r="K15" s="101"/>
      <c r="L15" s="102"/>
      <c r="M15" s="62">
        <f t="shared" ref="M15" si="4">SUM(M7,M8,M11,M12)</f>
        <v>2453.8627975054087</v>
      </c>
      <c r="N15" s="164"/>
      <c r="O15" s="62">
        <f t="shared" ref="O15" si="5">SUM(O7,O8,O11,O12)</f>
        <v>19.28</v>
      </c>
      <c r="P15" s="164"/>
      <c r="Q15" s="62">
        <f t="shared" ref="Q15" si="6">SUM(Q7,Q8,Q11,Q12)</f>
        <v>0</v>
      </c>
      <c r="R15" s="164"/>
      <c r="S15" s="62">
        <f t="shared" ref="S15" si="7">SUM(S7,S8,S11,S12)</f>
        <v>2.88</v>
      </c>
      <c r="T15" s="164"/>
      <c r="U15" s="62">
        <f>SUM(U7,U8,U11,U12)</f>
        <v>2056.7646684485171</v>
      </c>
      <c r="V15" s="164"/>
      <c r="W15" s="60">
        <f>SUM(W7,W8,W11,W12)</f>
        <v>16.16</v>
      </c>
      <c r="X15" s="164"/>
      <c r="Y15" s="60">
        <f>SUM(Y7,Y8,Y11,Y12)</f>
        <v>0</v>
      </c>
      <c r="Z15" s="164"/>
      <c r="AA15" s="164"/>
      <c r="AB15" s="165"/>
      <c r="AC15" s="62">
        <f>SUM(AC7,AC8,AC11,AC12)</f>
        <v>2233.6769759450171</v>
      </c>
      <c r="AD15" s="164"/>
      <c r="AE15" s="60">
        <f>SUM(AE7,AE8,AE11,AE12)</f>
        <v>17.55</v>
      </c>
      <c r="AF15" s="164"/>
      <c r="AG15" s="60">
        <f>SUM(AG7,AG8,AG11,AG12)</f>
        <v>0</v>
      </c>
      <c r="AH15" s="164"/>
      <c r="AI15" s="164"/>
      <c r="AJ15" s="165"/>
      <c r="AK15" s="62">
        <f>SUM(AK7,AK8,AK11,AK12)</f>
        <v>2226.0404734631538</v>
      </c>
      <c r="AL15" s="164"/>
      <c r="AM15" s="60">
        <f>SUM(AM7,AM8,AM11,AM12)</f>
        <v>17.490000000000002</v>
      </c>
      <c r="AN15" s="164"/>
      <c r="AO15" s="60">
        <f>SUM(AO7,AO8,AO11,AO12)</f>
        <v>0</v>
      </c>
      <c r="AP15" s="164"/>
      <c r="AQ15" s="164"/>
      <c r="AR15" s="165"/>
    </row>
    <row r="16" spans="1:44" x14ac:dyDescent="0.2">
      <c r="A16" s="95" t="s">
        <v>25</v>
      </c>
      <c r="B16" s="81"/>
      <c r="C16" s="81"/>
      <c r="D16" s="81"/>
      <c r="E16" s="81" t="s">
        <v>26</v>
      </c>
      <c r="F16" s="81"/>
      <c r="G16" s="81"/>
      <c r="H16" s="81"/>
      <c r="I16" s="148" t="s">
        <v>14</v>
      </c>
      <c r="J16" s="149"/>
      <c r="K16" s="149"/>
      <c r="L16" s="150"/>
      <c r="M16" s="162">
        <f>I6*(POWER(O7+O8,2)+POWER(Q7+Q8,2))/POWER(B6,2)</f>
        <v>1.0177430641368033E-2</v>
      </c>
      <c r="N16" s="162"/>
      <c r="O16" s="162"/>
      <c r="P16" s="163" t="s">
        <v>27</v>
      </c>
      <c r="Q16" s="163"/>
      <c r="R16" s="156">
        <f>K6*(POWER(O7+O8,2)+POWER(Q7+Q8,2))/(100*B6)</f>
        <v>0.26986194302330024</v>
      </c>
      <c r="S16" s="156"/>
      <c r="T16" s="157"/>
      <c r="U16" s="161">
        <f>I6*(POWER(W7+W8,2)+POWER(Y7+Y8,2))/POWER(B6,2)</f>
        <v>7.8538146607475372E-3</v>
      </c>
      <c r="V16" s="162"/>
      <c r="W16" s="162"/>
      <c r="X16" s="163" t="s">
        <v>27</v>
      </c>
      <c r="Y16" s="163"/>
      <c r="Z16" s="156">
        <f>K6*(POWER(W7+W8,2)+POWER(Y7+Y8,2))/(100*B6)</f>
        <v>0.20824958274629118</v>
      </c>
      <c r="AA16" s="156"/>
      <c r="AB16" s="157"/>
      <c r="AC16" s="161">
        <f>I6*(POWER(AE7+AE8,2)+POWER(AG7+AG8,2))/POWER(B6,2)</f>
        <v>8.8932274366207448E-3</v>
      </c>
      <c r="AD16" s="162"/>
      <c r="AE16" s="162"/>
      <c r="AF16" s="163" t="s">
        <v>27</v>
      </c>
      <c r="AG16" s="163"/>
      <c r="AH16" s="156">
        <f>K6*(POWER(AE7+AE8,2)+POWER(AG7+AG8,2))/(100*B6)</f>
        <v>0.23581036514654163</v>
      </c>
      <c r="AI16" s="156"/>
      <c r="AJ16" s="157"/>
      <c r="AK16" s="161">
        <f>I6*(POWER(AM7+AM8,2)+POWER(AO7+AO8,2))/POWER(B6,2)</f>
        <v>8.193110711291432E-3</v>
      </c>
      <c r="AL16" s="162"/>
      <c r="AM16" s="162"/>
      <c r="AN16" s="163" t="s">
        <v>27</v>
      </c>
      <c r="AO16" s="163"/>
      <c r="AP16" s="156">
        <f>K6*(POWER(AM7+AM8,2)+POWER(AO7+AO8,2))/(100*B6)</f>
        <v>0.21724626321372986</v>
      </c>
      <c r="AQ16" s="156"/>
      <c r="AR16" s="157"/>
    </row>
    <row r="17" spans="1:44" ht="13.5" thickBot="1" x14ac:dyDescent="0.25">
      <c r="A17" s="97"/>
      <c r="B17" s="84"/>
      <c r="C17" s="84"/>
      <c r="D17" s="84"/>
      <c r="E17" s="84"/>
      <c r="F17" s="84"/>
      <c r="G17" s="84"/>
      <c r="H17" s="84"/>
      <c r="I17" s="158" t="s">
        <v>19</v>
      </c>
      <c r="J17" s="159"/>
      <c r="K17" s="159"/>
      <c r="L17" s="160"/>
      <c r="M17" s="154">
        <f>I10*(POWER(O11+O12,2)+POWER(Q11+Q12,2))/POWER(B10,2)</f>
        <v>8.6527653438299903E-3</v>
      </c>
      <c r="N17" s="154"/>
      <c r="O17" s="154"/>
      <c r="P17" s="155" t="s">
        <v>27</v>
      </c>
      <c r="Q17" s="155"/>
      <c r="R17" s="151">
        <f>K10*(POWER(O11+O12,2)+POWER(Q11+Q12,2))/(100*B10)</f>
        <v>0.22381818960037234</v>
      </c>
      <c r="S17" s="151"/>
      <c r="T17" s="152"/>
      <c r="U17" s="153">
        <f>I10*(POWER(W11+W12,2)+POWER(Y11+Y12,2))/POWER(B10,2)</f>
        <v>5.4504555290816352E-3</v>
      </c>
      <c r="V17" s="154"/>
      <c r="W17" s="154"/>
      <c r="X17" s="155" t="s">
        <v>27</v>
      </c>
      <c r="Y17" s="155"/>
      <c r="Z17" s="151">
        <f>K10*(POWER(W11+W12,2)+POWER(Y11+Y12,2))/(100*B10)</f>
        <v>0.14098511175808903</v>
      </c>
      <c r="AA17" s="151"/>
      <c r="AB17" s="152"/>
      <c r="AC17" s="153">
        <f>I10*(POWER(AE11+AE12,2)+POWER(AG11+AG12,2))/POWER(B10,2)</f>
        <v>6.7493355806944886E-3</v>
      </c>
      <c r="AD17" s="154"/>
      <c r="AE17" s="154"/>
      <c r="AF17" s="155" t="s">
        <v>27</v>
      </c>
      <c r="AG17" s="155"/>
      <c r="AH17" s="151">
        <f>K10*(POWER(AE11+AE12,2)+POWER(AG11+AG12,2))/(100*B10)</f>
        <v>0.17458280799832343</v>
      </c>
      <c r="AI17" s="151"/>
      <c r="AJ17" s="152"/>
      <c r="AK17" s="153">
        <f>I10*(POWER(AM11+AM12,2)+POWER(AO11+AO12,2))/POWER(B10,2)</f>
        <v>7.2938356023309744E-3</v>
      </c>
      <c r="AL17" s="154"/>
      <c r="AM17" s="154"/>
      <c r="AN17" s="155" t="s">
        <v>27</v>
      </c>
      <c r="AO17" s="155"/>
      <c r="AP17" s="151">
        <f>K10*(POWER(AM11+AM12,2)+POWER(AO11+AO12,2))/(100*B10)</f>
        <v>0.18866720809903145</v>
      </c>
      <c r="AQ17" s="151"/>
      <c r="AR17" s="152"/>
    </row>
    <row r="18" spans="1:44" ht="12.75" customHeight="1" x14ac:dyDescent="0.2">
      <c r="A18" s="116" t="s">
        <v>28</v>
      </c>
      <c r="B18" s="117"/>
      <c r="C18" s="117"/>
      <c r="D18" s="117"/>
      <c r="E18" s="81" t="s">
        <v>29</v>
      </c>
      <c r="F18" s="81"/>
      <c r="G18" s="81"/>
      <c r="H18" s="81"/>
      <c r="I18" s="148" t="s">
        <v>14</v>
      </c>
      <c r="J18" s="149"/>
      <c r="K18" s="149"/>
      <c r="L18" s="150"/>
      <c r="M18" s="146">
        <f>SUM(O7:P8)+C6+M16</f>
        <v>10.172177430075125</v>
      </c>
      <c r="N18" s="146"/>
      <c r="O18" s="146"/>
      <c r="P18" s="147" t="s">
        <v>27</v>
      </c>
      <c r="Q18" s="147"/>
      <c r="R18" s="138">
        <f>SUM(Q7:R8)+D6+R16</f>
        <v>0.4058619504142762</v>
      </c>
      <c r="S18" s="138"/>
      <c r="T18" s="139"/>
      <c r="U18" s="145">
        <f>SUM(W7:X8)+C6+U16</f>
        <v>8.9398538140945032</v>
      </c>
      <c r="V18" s="146"/>
      <c r="W18" s="146"/>
      <c r="X18" s="147" t="s">
        <v>27</v>
      </c>
      <c r="Y18" s="147"/>
      <c r="Z18" s="138">
        <f>SUM(Y7:Z8)+D6+Z16</f>
        <v>0.34424959013726714</v>
      </c>
      <c r="AA18" s="138"/>
      <c r="AB18" s="139"/>
      <c r="AC18" s="145">
        <f>SUM(AE7:AF8)+C6+AC16</f>
        <v>9.5108932268703779</v>
      </c>
      <c r="AD18" s="146"/>
      <c r="AE18" s="146"/>
      <c r="AF18" s="147" t="s">
        <v>27</v>
      </c>
      <c r="AG18" s="147"/>
      <c r="AH18" s="138">
        <f>SUM(AG7:AH8)+D6+AH16</f>
        <v>0.37181037253751759</v>
      </c>
      <c r="AI18" s="138"/>
      <c r="AJ18" s="139"/>
      <c r="AK18" s="145">
        <f>SUM(AM7:AN8)+C6+AK16</f>
        <v>9.1301931101450471</v>
      </c>
      <c r="AL18" s="146"/>
      <c r="AM18" s="146"/>
      <c r="AN18" s="147" t="s">
        <v>27</v>
      </c>
      <c r="AO18" s="147"/>
      <c r="AP18" s="138">
        <f>SUM(AO7:AP8)+D6+AP16</f>
        <v>0.35324627060470581</v>
      </c>
      <c r="AQ18" s="138"/>
      <c r="AR18" s="139"/>
    </row>
    <row r="19" spans="1:44" x14ac:dyDescent="0.2">
      <c r="A19" s="118"/>
      <c r="B19" s="119"/>
      <c r="C19" s="119"/>
      <c r="D19" s="119"/>
      <c r="E19" s="122"/>
      <c r="F19" s="122"/>
      <c r="G19" s="122"/>
      <c r="H19" s="122"/>
      <c r="I19" s="140" t="s">
        <v>19</v>
      </c>
      <c r="J19" s="141"/>
      <c r="K19" s="141"/>
      <c r="L19" s="142"/>
      <c r="M19" s="143">
        <f>SUM(O11:P12)+C10+M17</f>
        <v>9.2116527668041446</v>
      </c>
      <c r="N19" s="143"/>
      <c r="O19" s="143"/>
      <c r="P19" s="132" t="s">
        <v>27</v>
      </c>
      <c r="Q19" s="132"/>
      <c r="R19" s="133">
        <f>SUM(Q11:R12)+D10+R17</f>
        <v>0.35981819699134832</v>
      </c>
      <c r="S19" s="133"/>
      <c r="T19" s="134"/>
      <c r="U19" s="144">
        <f>SUM(W11:X12)+C10+U17</f>
        <v>7.3184504569893951</v>
      </c>
      <c r="V19" s="143"/>
      <c r="W19" s="143"/>
      <c r="X19" s="132" t="s">
        <v>27</v>
      </c>
      <c r="Y19" s="132"/>
      <c r="Z19" s="133">
        <f>SUM(Y11:Z12)+D10+Z17</f>
        <v>0.27698511914906498</v>
      </c>
      <c r="AA19" s="133"/>
      <c r="AB19" s="134"/>
      <c r="AC19" s="144">
        <f>SUM(AE11:AF12)+C10+AC17</f>
        <v>8.1397493370410086</v>
      </c>
      <c r="AD19" s="143"/>
      <c r="AE19" s="143"/>
      <c r="AF19" s="132" t="s">
        <v>27</v>
      </c>
      <c r="AG19" s="132"/>
      <c r="AH19" s="133">
        <f>SUM(AG11:AH12)+D10+AH17</f>
        <v>0.31058281538929938</v>
      </c>
      <c r="AI19" s="133"/>
      <c r="AJ19" s="134"/>
      <c r="AK19" s="144">
        <f>SUM(AM11:AN12)+C10+AK17</f>
        <v>8.460293837062645</v>
      </c>
      <c r="AL19" s="143"/>
      <c r="AM19" s="143"/>
      <c r="AN19" s="132" t="s">
        <v>27</v>
      </c>
      <c r="AO19" s="132"/>
      <c r="AP19" s="133">
        <f>SUM(AO11:AP12)+D10+AP17</f>
        <v>0.32466721549000743</v>
      </c>
      <c r="AQ19" s="133"/>
      <c r="AR19" s="134"/>
    </row>
    <row r="20" spans="1:44" ht="13.5" thickBot="1" x14ac:dyDescent="0.25">
      <c r="A20" s="120"/>
      <c r="B20" s="121"/>
      <c r="C20" s="121"/>
      <c r="D20" s="121"/>
      <c r="E20" s="84"/>
      <c r="F20" s="84"/>
      <c r="G20" s="84"/>
      <c r="H20" s="84"/>
      <c r="I20" s="135" t="s">
        <v>30</v>
      </c>
      <c r="J20" s="136"/>
      <c r="K20" s="136"/>
      <c r="L20" s="137"/>
      <c r="M20" s="130">
        <f>SUM(M18,M19)</f>
        <v>19.38383019687927</v>
      </c>
      <c r="N20" s="130"/>
      <c r="O20" s="130"/>
      <c r="P20" s="131" t="s">
        <v>27</v>
      </c>
      <c r="Q20" s="131"/>
      <c r="R20" s="114">
        <f>SUM(R18,R19)</f>
        <v>0.76568014740562451</v>
      </c>
      <c r="S20" s="114"/>
      <c r="T20" s="115"/>
      <c r="U20" s="129">
        <f>SUM(U18,U19)</f>
        <v>16.258304271083897</v>
      </c>
      <c r="V20" s="130"/>
      <c r="W20" s="130"/>
      <c r="X20" s="131" t="s">
        <v>27</v>
      </c>
      <c r="Y20" s="131"/>
      <c r="Z20" s="114">
        <f>SUM(Z18,Z19)</f>
        <v>0.62123470928633218</v>
      </c>
      <c r="AA20" s="114"/>
      <c r="AB20" s="115"/>
      <c r="AC20" s="129">
        <f>SUM(AC18,AC19)</f>
        <v>17.650642563911386</v>
      </c>
      <c r="AD20" s="130"/>
      <c r="AE20" s="130"/>
      <c r="AF20" s="131" t="s">
        <v>27</v>
      </c>
      <c r="AG20" s="131"/>
      <c r="AH20" s="114">
        <f>SUM(AH18,AH19)</f>
        <v>0.68239318792681702</v>
      </c>
      <c r="AI20" s="114"/>
      <c r="AJ20" s="115"/>
      <c r="AK20" s="129">
        <f>SUM(AK18,AK19)</f>
        <v>17.590486947207694</v>
      </c>
      <c r="AL20" s="130"/>
      <c r="AM20" s="130"/>
      <c r="AN20" s="131" t="s">
        <v>27</v>
      </c>
      <c r="AO20" s="131"/>
      <c r="AP20" s="114">
        <f>SUM(AP18,AP19)</f>
        <v>0.67791348609471325</v>
      </c>
      <c r="AQ20" s="114"/>
      <c r="AR20" s="115"/>
    </row>
    <row r="21" spans="1:44" ht="30" customHeight="1" thickBot="1" x14ac:dyDescent="0.25">
      <c r="A21" s="89" t="s">
        <v>31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</row>
    <row r="22" spans="1:44" ht="15.75" customHeight="1" thickBot="1" x14ac:dyDescent="0.25">
      <c r="A22" s="123" t="s">
        <v>6</v>
      </c>
      <c r="B22" s="124"/>
      <c r="C22" s="124" t="s">
        <v>2</v>
      </c>
      <c r="D22" s="124"/>
      <c r="E22" s="124" t="s">
        <v>32</v>
      </c>
      <c r="F22" s="124"/>
      <c r="G22" s="124"/>
      <c r="H22" s="124"/>
      <c r="I22" s="124"/>
      <c r="J22" s="124"/>
      <c r="K22" s="124"/>
      <c r="L22" s="125"/>
      <c r="M22" s="126" t="s">
        <v>33</v>
      </c>
      <c r="N22" s="127"/>
      <c r="O22" s="127"/>
      <c r="P22" s="127"/>
      <c r="Q22" s="127"/>
      <c r="R22" s="127"/>
      <c r="S22" s="127"/>
      <c r="T22" s="128"/>
      <c r="U22" s="126" t="s">
        <v>33</v>
      </c>
      <c r="V22" s="127"/>
      <c r="W22" s="127"/>
      <c r="X22" s="127"/>
      <c r="Y22" s="127"/>
      <c r="Z22" s="127"/>
      <c r="AA22" s="127"/>
      <c r="AB22" s="128"/>
      <c r="AC22" s="126" t="s">
        <v>33</v>
      </c>
      <c r="AD22" s="127"/>
      <c r="AE22" s="127"/>
      <c r="AF22" s="127"/>
      <c r="AG22" s="127"/>
      <c r="AH22" s="127"/>
      <c r="AI22" s="127"/>
      <c r="AJ22" s="128"/>
      <c r="AK22" s="126" t="s">
        <v>33</v>
      </c>
      <c r="AL22" s="127"/>
      <c r="AM22" s="127"/>
      <c r="AN22" s="127"/>
      <c r="AO22" s="127"/>
      <c r="AP22" s="127"/>
      <c r="AQ22" s="127"/>
      <c r="AR22" s="128"/>
    </row>
    <row r="23" spans="1:44" x14ac:dyDescent="0.2">
      <c r="A23" s="110">
        <v>6</v>
      </c>
      <c r="B23" s="111"/>
      <c r="C23" s="111" t="s">
        <v>16</v>
      </c>
      <c r="D23" s="111"/>
      <c r="E23" s="112" t="s">
        <v>34</v>
      </c>
      <c r="F23" s="112"/>
      <c r="G23" s="112"/>
      <c r="H23" s="112"/>
      <c r="I23" s="112"/>
      <c r="J23" s="112"/>
      <c r="K23" s="112"/>
      <c r="L23" s="113"/>
      <c r="M23" s="107">
        <v>6.3</v>
      </c>
      <c r="N23" s="108"/>
      <c r="O23" s="108"/>
      <c r="P23" s="108"/>
      <c r="Q23" s="108"/>
      <c r="R23" s="108"/>
      <c r="S23" s="108"/>
      <c r="T23" s="109"/>
      <c r="U23" s="107">
        <v>6.4</v>
      </c>
      <c r="V23" s="108"/>
      <c r="W23" s="108"/>
      <c r="X23" s="108"/>
      <c r="Y23" s="108"/>
      <c r="Z23" s="108"/>
      <c r="AA23" s="108"/>
      <c r="AB23" s="109"/>
      <c r="AC23" s="107">
        <v>6.4</v>
      </c>
      <c r="AD23" s="108"/>
      <c r="AE23" s="108"/>
      <c r="AF23" s="108"/>
      <c r="AG23" s="108"/>
      <c r="AH23" s="108"/>
      <c r="AI23" s="108"/>
      <c r="AJ23" s="109"/>
      <c r="AK23" s="107">
        <v>6.2</v>
      </c>
      <c r="AL23" s="108"/>
      <c r="AM23" s="108"/>
      <c r="AN23" s="108"/>
      <c r="AO23" s="108"/>
      <c r="AP23" s="108"/>
      <c r="AQ23" s="108"/>
      <c r="AR23" s="109"/>
    </row>
    <row r="24" spans="1:44" ht="13.5" thickBot="1" x14ac:dyDescent="0.25">
      <c r="A24" s="103">
        <v>6</v>
      </c>
      <c r="B24" s="104"/>
      <c r="C24" s="104" t="s">
        <v>17</v>
      </c>
      <c r="D24" s="104"/>
      <c r="E24" s="105" t="s">
        <v>35</v>
      </c>
      <c r="F24" s="105"/>
      <c r="G24" s="105"/>
      <c r="H24" s="105"/>
      <c r="I24" s="105"/>
      <c r="J24" s="105"/>
      <c r="K24" s="105"/>
      <c r="L24" s="106"/>
      <c r="M24" s="86">
        <v>6.3</v>
      </c>
      <c r="N24" s="87"/>
      <c r="O24" s="87"/>
      <c r="P24" s="87"/>
      <c r="Q24" s="87"/>
      <c r="R24" s="87"/>
      <c r="S24" s="87"/>
      <c r="T24" s="88"/>
      <c r="U24" s="86">
        <v>6.3</v>
      </c>
      <c r="V24" s="87"/>
      <c r="W24" s="87"/>
      <c r="X24" s="87"/>
      <c r="Y24" s="87"/>
      <c r="Z24" s="87"/>
      <c r="AA24" s="87"/>
      <c r="AB24" s="88"/>
      <c r="AC24" s="86">
        <v>6.3</v>
      </c>
      <c r="AD24" s="87"/>
      <c r="AE24" s="87"/>
      <c r="AF24" s="87"/>
      <c r="AG24" s="87"/>
      <c r="AH24" s="87"/>
      <c r="AI24" s="87"/>
      <c r="AJ24" s="88"/>
      <c r="AK24" s="86">
        <v>6.3</v>
      </c>
      <c r="AL24" s="87"/>
      <c r="AM24" s="87"/>
      <c r="AN24" s="87"/>
      <c r="AO24" s="87"/>
      <c r="AP24" s="87"/>
      <c r="AQ24" s="87"/>
      <c r="AR24" s="88"/>
    </row>
    <row r="25" spans="1:44" x14ac:dyDescent="0.2">
      <c r="A25" s="103">
        <v>6</v>
      </c>
      <c r="B25" s="104"/>
      <c r="C25" s="104" t="s">
        <v>20</v>
      </c>
      <c r="D25" s="104"/>
      <c r="E25" s="105" t="s">
        <v>36</v>
      </c>
      <c r="F25" s="105"/>
      <c r="G25" s="105"/>
      <c r="H25" s="105"/>
      <c r="I25" s="105"/>
      <c r="J25" s="105"/>
      <c r="K25" s="105"/>
      <c r="L25" s="106"/>
      <c r="M25" s="107">
        <v>6.1</v>
      </c>
      <c r="N25" s="108"/>
      <c r="O25" s="108"/>
      <c r="P25" s="108"/>
      <c r="Q25" s="108"/>
      <c r="R25" s="108"/>
      <c r="S25" s="108"/>
      <c r="T25" s="109"/>
      <c r="U25" s="107">
        <v>6.2</v>
      </c>
      <c r="V25" s="108"/>
      <c r="W25" s="108"/>
      <c r="X25" s="108"/>
      <c r="Y25" s="108"/>
      <c r="Z25" s="108"/>
      <c r="AA25" s="108"/>
      <c r="AB25" s="109"/>
      <c r="AC25" s="107">
        <v>6.1</v>
      </c>
      <c r="AD25" s="108"/>
      <c r="AE25" s="108"/>
      <c r="AF25" s="108"/>
      <c r="AG25" s="108"/>
      <c r="AH25" s="108"/>
      <c r="AI25" s="108"/>
      <c r="AJ25" s="109"/>
      <c r="AK25" s="107">
        <v>6.1</v>
      </c>
      <c r="AL25" s="108"/>
      <c r="AM25" s="108"/>
      <c r="AN25" s="108"/>
      <c r="AO25" s="108"/>
      <c r="AP25" s="108"/>
      <c r="AQ25" s="108"/>
      <c r="AR25" s="109"/>
    </row>
    <row r="26" spans="1:44" ht="13.5" thickBot="1" x14ac:dyDescent="0.25">
      <c r="A26" s="99">
        <v>6</v>
      </c>
      <c r="B26" s="100"/>
      <c r="C26" s="100" t="s">
        <v>21</v>
      </c>
      <c r="D26" s="100"/>
      <c r="E26" s="101" t="s">
        <v>37</v>
      </c>
      <c r="F26" s="101"/>
      <c r="G26" s="101"/>
      <c r="H26" s="101"/>
      <c r="I26" s="101"/>
      <c r="J26" s="101"/>
      <c r="K26" s="101"/>
      <c r="L26" s="102"/>
      <c r="M26" s="86">
        <v>6.1</v>
      </c>
      <c r="N26" s="87"/>
      <c r="O26" s="87"/>
      <c r="P26" s="87"/>
      <c r="Q26" s="87"/>
      <c r="R26" s="87"/>
      <c r="S26" s="87"/>
      <c r="T26" s="88"/>
      <c r="U26" s="86">
        <v>6.1</v>
      </c>
      <c r="V26" s="87"/>
      <c r="W26" s="87"/>
      <c r="X26" s="87"/>
      <c r="Y26" s="87"/>
      <c r="Z26" s="87"/>
      <c r="AA26" s="87"/>
      <c r="AB26" s="88"/>
      <c r="AC26" s="86">
        <v>6.2</v>
      </c>
      <c r="AD26" s="87"/>
      <c r="AE26" s="87"/>
      <c r="AF26" s="87"/>
      <c r="AG26" s="87"/>
      <c r="AH26" s="87"/>
      <c r="AI26" s="87"/>
      <c r="AJ26" s="88"/>
      <c r="AK26" s="86">
        <v>6.2</v>
      </c>
      <c r="AL26" s="87"/>
      <c r="AM26" s="87"/>
      <c r="AN26" s="87"/>
      <c r="AO26" s="87"/>
      <c r="AP26" s="87"/>
      <c r="AQ26" s="87"/>
      <c r="AR26" s="88"/>
    </row>
    <row r="27" spans="1:44" ht="30" customHeight="1" thickBot="1" x14ac:dyDescent="0.25">
      <c r="A27" s="89" t="s">
        <v>38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</row>
    <row r="28" spans="1:44" ht="15" customHeight="1" x14ac:dyDescent="0.2">
      <c r="A28" s="90" t="s">
        <v>2</v>
      </c>
      <c r="B28" s="91"/>
      <c r="C28" s="91"/>
      <c r="D28" s="91"/>
      <c r="E28" s="91" t="s">
        <v>39</v>
      </c>
      <c r="F28" s="91"/>
      <c r="G28" s="91" t="s">
        <v>40</v>
      </c>
      <c r="H28" s="91"/>
      <c r="I28" s="91" t="s">
        <v>41</v>
      </c>
      <c r="J28" s="91"/>
      <c r="K28" s="91" t="s">
        <v>42</v>
      </c>
      <c r="L28" s="94"/>
      <c r="M28" s="95" t="s">
        <v>10</v>
      </c>
      <c r="N28" s="96"/>
      <c r="O28" s="80" t="s">
        <v>11</v>
      </c>
      <c r="P28" s="81"/>
      <c r="Q28" s="96"/>
      <c r="R28" s="80" t="s">
        <v>12</v>
      </c>
      <c r="S28" s="81"/>
      <c r="T28" s="82"/>
      <c r="U28" s="95" t="s">
        <v>10</v>
      </c>
      <c r="V28" s="96"/>
      <c r="W28" s="80" t="s">
        <v>11</v>
      </c>
      <c r="X28" s="81"/>
      <c r="Y28" s="96"/>
      <c r="Z28" s="80" t="s">
        <v>12</v>
      </c>
      <c r="AA28" s="81"/>
      <c r="AB28" s="82"/>
      <c r="AC28" s="95" t="s">
        <v>10</v>
      </c>
      <c r="AD28" s="96"/>
      <c r="AE28" s="80" t="s">
        <v>11</v>
      </c>
      <c r="AF28" s="81"/>
      <c r="AG28" s="96"/>
      <c r="AH28" s="80" t="s">
        <v>12</v>
      </c>
      <c r="AI28" s="81"/>
      <c r="AJ28" s="82"/>
      <c r="AK28" s="95" t="s">
        <v>10</v>
      </c>
      <c r="AL28" s="96"/>
      <c r="AM28" s="80" t="s">
        <v>11</v>
      </c>
      <c r="AN28" s="81"/>
      <c r="AO28" s="96"/>
      <c r="AP28" s="80" t="s">
        <v>12</v>
      </c>
      <c r="AQ28" s="81"/>
      <c r="AR28" s="82"/>
    </row>
    <row r="29" spans="1:44" ht="15.75" customHeight="1" thickBot="1" x14ac:dyDescent="0.25">
      <c r="A29" s="92"/>
      <c r="B29" s="93"/>
      <c r="C29" s="93"/>
      <c r="D29" s="93"/>
      <c r="E29" s="24" t="s">
        <v>43</v>
      </c>
      <c r="F29" s="24" t="s">
        <v>44</v>
      </c>
      <c r="G29" s="24" t="s">
        <v>43</v>
      </c>
      <c r="H29" s="24" t="s">
        <v>44</v>
      </c>
      <c r="I29" s="24" t="s">
        <v>43</v>
      </c>
      <c r="J29" s="24" t="s">
        <v>44</v>
      </c>
      <c r="K29" s="24" t="s">
        <v>43</v>
      </c>
      <c r="L29" s="25" t="s">
        <v>44</v>
      </c>
      <c r="M29" s="97"/>
      <c r="N29" s="98"/>
      <c r="O29" s="83"/>
      <c r="P29" s="84"/>
      <c r="Q29" s="98"/>
      <c r="R29" s="83"/>
      <c r="S29" s="84"/>
      <c r="T29" s="85"/>
      <c r="U29" s="97"/>
      <c r="V29" s="98"/>
      <c r="W29" s="83"/>
      <c r="X29" s="84"/>
      <c r="Y29" s="98"/>
      <c r="Z29" s="83"/>
      <c r="AA29" s="84"/>
      <c r="AB29" s="85"/>
      <c r="AC29" s="97"/>
      <c r="AD29" s="98"/>
      <c r="AE29" s="83"/>
      <c r="AF29" s="84"/>
      <c r="AG29" s="98"/>
      <c r="AH29" s="83"/>
      <c r="AI29" s="84"/>
      <c r="AJ29" s="85"/>
      <c r="AK29" s="97"/>
      <c r="AL29" s="98"/>
      <c r="AM29" s="83"/>
      <c r="AN29" s="84"/>
      <c r="AO29" s="98"/>
      <c r="AP29" s="83"/>
      <c r="AQ29" s="84"/>
      <c r="AR29" s="85"/>
    </row>
    <row r="30" spans="1:44" x14ac:dyDescent="0.2">
      <c r="A30" s="64" t="s">
        <v>45</v>
      </c>
      <c r="B30" s="65"/>
      <c r="C30" s="65"/>
      <c r="D30" s="65"/>
      <c r="E30" s="66"/>
      <c r="F30" s="66"/>
      <c r="G30" s="66"/>
      <c r="H30" s="66"/>
      <c r="I30" s="66"/>
      <c r="J30" s="66"/>
      <c r="K30" s="66"/>
      <c r="L30" s="67"/>
      <c r="M30" s="68"/>
      <c r="N30" s="69"/>
      <c r="O30" s="70"/>
      <c r="P30" s="70"/>
      <c r="Q30" s="70"/>
      <c r="R30" s="70"/>
      <c r="S30" s="70"/>
      <c r="T30" s="71"/>
      <c r="U30" s="68"/>
      <c r="V30" s="69"/>
      <c r="W30" s="70"/>
      <c r="X30" s="70"/>
      <c r="Y30" s="70"/>
      <c r="Z30" s="70"/>
      <c r="AA30" s="70"/>
      <c r="AB30" s="71"/>
      <c r="AC30" s="68"/>
      <c r="AD30" s="69"/>
      <c r="AE30" s="70"/>
      <c r="AF30" s="70"/>
      <c r="AG30" s="70"/>
      <c r="AH30" s="70"/>
      <c r="AI30" s="70"/>
      <c r="AJ30" s="71"/>
      <c r="AK30" s="68"/>
      <c r="AL30" s="69"/>
      <c r="AM30" s="70"/>
      <c r="AN30" s="70"/>
      <c r="AO30" s="70"/>
      <c r="AP30" s="70"/>
      <c r="AQ30" s="70"/>
      <c r="AR30" s="71"/>
    </row>
    <row r="31" spans="1:44" x14ac:dyDescent="0.2">
      <c r="A31" s="52" t="s">
        <v>74</v>
      </c>
      <c r="B31" s="53"/>
      <c r="C31" s="53"/>
      <c r="D31" s="53"/>
      <c r="E31" s="6"/>
      <c r="F31" s="6"/>
      <c r="G31" s="6"/>
      <c r="H31" s="6"/>
      <c r="I31" s="6"/>
      <c r="J31" s="6"/>
      <c r="K31" s="6"/>
      <c r="L31" s="14"/>
      <c r="M31" s="58">
        <f>SUM(M32:N35)</f>
        <v>728</v>
      </c>
      <c r="N31" s="59"/>
      <c r="O31" s="56"/>
      <c r="P31" s="56"/>
      <c r="Q31" s="56"/>
      <c r="R31" s="56"/>
      <c r="S31" s="56"/>
      <c r="T31" s="57"/>
      <c r="U31" s="58">
        <f>SUM(U32:V35)</f>
        <v>661</v>
      </c>
      <c r="V31" s="59"/>
      <c r="W31" s="56"/>
      <c r="X31" s="56"/>
      <c r="Y31" s="56"/>
      <c r="Z31" s="56"/>
      <c r="AA31" s="56"/>
      <c r="AB31" s="57"/>
      <c r="AC31" s="58">
        <f>SUM(AC32:AD35)</f>
        <v>706</v>
      </c>
      <c r="AD31" s="59"/>
      <c r="AE31" s="56"/>
      <c r="AF31" s="56"/>
      <c r="AG31" s="56"/>
      <c r="AH31" s="56"/>
      <c r="AI31" s="56"/>
      <c r="AJ31" s="57"/>
      <c r="AK31" s="58">
        <f>SUM(AK32:AL35)</f>
        <v>668</v>
      </c>
      <c r="AL31" s="59"/>
      <c r="AM31" s="56"/>
      <c r="AN31" s="56"/>
      <c r="AO31" s="56"/>
      <c r="AP31" s="56"/>
      <c r="AQ31" s="56"/>
      <c r="AR31" s="57"/>
    </row>
    <row r="32" spans="1:44" x14ac:dyDescent="0.2">
      <c r="A32" s="52" t="s">
        <v>46</v>
      </c>
      <c r="B32" s="53"/>
      <c r="C32" s="53"/>
      <c r="D32" s="53"/>
      <c r="E32" s="6"/>
      <c r="F32" s="6"/>
      <c r="G32" s="6"/>
      <c r="H32" s="6"/>
      <c r="I32" s="6"/>
      <c r="J32" s="6"/>
      <c r="K32" s="6"/>
      <c r="L32" s="14"/>
      <c r="M32" s="54">
        <v>298</v>
      </c>
      <c r="N32" s="55"/>
      <c r="O32" s="40"/>
      <c r="P32" s="40"/>
      <c r="Q32" s="40"/>
      <c r="R32" s="40"/>
      <c r="S32" s="40"/>
      <c r="T32" s="41"/>
      <c r="U32" s="54">
        <v>250</v>
      </c>
      <c r="V32" s="55"/>
      <c r="W32" s="40"/>
      <c r="X32" s="40"/>
      <c r="Y32" s="40"/>
      <c r="Z32" s="40"/>
      <c r="AA32" s="40"/>
      <c r="AB32" s="41"/>
      <c r="AC32" s="54">
        <v>270</v>
      </c>
      <c r="AD32" s="55"/>
      <c r="AE32" s="40"/>
      <c r="AF32" s="40"/>
      <c r="AG32" s="40"/>
      <c r="AH32" s="40"/>
      <c r="AI32" s="40"/>
      <c r="AJ32" s="41"/>
      <c r="AK32" s="54">
        <v>255</v>
      </c>
      <c r="AL32" s="55"/>
      <c r="AM32" s="40"/>
      <c r="AN32" s="40"/>
      <c r="AO32" s="40"/>
      <c r="AP32" s="40"/>
      <c r="AQ32" s="40"/>
      <c r="AR32" s="41"/>
    </row>
    <row r="33" spans="1:44" x14ac:dyDescent="0.2">
      <c r="A33" s="52" t="s">
        <v>47</v>
      </c>
      <c r="B33" s="53"/>
      <c r="C33" s="53"/>
      <c r="D33" s="53"/>
      <c r="E33" s="6">
        <v>48.5</v>
      </c>
      <c r="F33" s="6">
        <v>0.5</v>
      </c>
      <c r="G33" s="6">
        <v>48.5</v>
      </c>
      <c r="H33" s="6">
        <v>20</v>
      </c>
      <c r="I33" s="6"/>
      <c r="J33" s="6"/>
      <c r="K33" s="6"/>
      <c r="L33" s="14"/>
      <c r="M33" s="42" t="s">
        <v>79</v>
      </c>
      <c r="N33" s="43"/>
      <c r="O33" s="40"/>
      <c r="P33" s="40"/>
      <c r="Q33" s="40"/>
      <c r="R33" s="40"/>
      <c r="S33" s="40"/>
      <c r="T33" s="41"/>
      <c r="U33" s="42" t="s">
        <v>79</v>
      </c>
      <c r="V33" s="43"/>
      <c r="W33" s="40"/>
      <c r="X33" s="40"/>
      <c r="Y33" s="40"/>
      <c r="Z33" s="40"/>
      <c r="AA33" s="40"/>
      <c r="AB33" s="41"/>
      <c r="AC33" s="42" t="s">
        <v>79</v>
      </c>
      <c r="AD33" s="43"/>
      <c r="AE33" s="40"/>
      <c r="AF33" s="40"/>
      <c r="AG33" s="40"/>
      <c r="AH33" s="40"/>
      <c r="AI33" s="40"/>
      <c r="AJ33" s="41"/>
      <c r="AK33" s="42" t="s">
        <v>79</v>
      </c>
      <c r="AL33" s="43"/>
      <c r="AM33" s="40"/>
      <c r="AN33" s="40"/>
      <c r="AO33" s="40"/>
      <c r="AP33" s="40"/>
      <c r="AQ33" s="40"/>
      <c r="AR33" s="41"/>
    </row>
    <row r="34" spans="1:44" x14ac:dyDescent="0.2">
      <c r="A34" s="52" t="s">
        <v>48</v>
      </c>
      <c r="B34" s="53"/>
      <c r="C34" s="53"/>
      <c r="D34" s="53"/>
      <c r="E34" s="6">
        <v>48.5</v>
      </c>
      <c r="F34" s="6">
        <v>0.5</v>
      </c>
      <c r="G34" s="6">
        <v>48.5</v>
      </c>
      <c r="H34" s="6">
        <v>20</v>
      </c>
      <c r="I34" s="6"/>
      <c r="J34" s="6"/>
      <c r="K34" s="6"/>
      <c r="L34" s="14"/>
      <c r="M34" s="54">
        <v>210</v>
      </c>
      <c r="N34" s="55"/>
      <c r="O34" s="40"/>
      <c r="P34" s="40"/>
      <c r="Q34" s="40"/>
      <c r="R34" s="40"/>
      <c r="S34" s="40"/>
      <c r="T34" s="41"/>
      <c r="U34" s="54">
        <v>211</v>
      </c>
      <c r="V34" s="55"/>
      <c r="W34" s="40"/>
      <c r="X34" s="40"/>
      <c r="Y34" s="40"/>
      <c r="Z34" s="40"/>
      <c r="AA34" s="40"/>
      <c r="AB34" s="41"/>
      <c r="AC34" s="54">
        <v>216</v>
      </c>
      <c r="AD34" s="55"/>
      <c r="AE34" s="40"/>
      <c r="AF34" s="40"/>
      <c r="AG34" s="40"/>
      <c r="AH34" s="40"/>
      <c r="AI34" s="40"/>
      <c r="AJ34" s="41"/>
      <c r="AK34" s="54">
        <v>213</v>
      </c>
      <c r="AL34" s="55"/>
      <c r="AM34" s="40"/>
      <c r="AN34" s="40"/>
      <c r="AO34" s="40"/>
      <c r="AP34" s="40"/>
      <c r="AQ34" s="40"/>
      <c r="AR34" s="41"/>
    </row>
    <row r="35" spans="1:44" x14ac:dyDescent="0.2">
      <c r="A35" s="52" t="s">
        <v>49</v>
      </c>
      <c r="B35" s="53"/>
      <c r="C35" s="53"/>
      <c r="D35" s="53"/>
      <c r="E35" s="6"/>
      <c r="F35" s="6"/>
      <c r="G35" s="6"/>
      <c r="H35" s="6"/>
      <c r="I35" s="6"/>
      <c r="J35" s="6"/>
      <c r="K35" s="6"/>
      <c r="L35" s="14"/>
      <c r="M35" s="42">
        <v>220</v>
      </c>
      <c r="N35" s="43"/>
      <c r="O35" s="40"/>
      <c r="P35" s="40"/>
      <c r="Q35" s="40"/>
      <c r="R35" s="40"/>
      <c r="S35" s="40"/>
      <c r="T35" s="41"/>
      <c r="U35" s="42">
        <v>200</v>
      </c>
      <c r="V35" s="43"/>
      <c r="W35" s="40"/>
      <c r="X35" s="40"/>
      <c r="Y35" s="40"/>
      <c r="Z35" s="40"/>
      <c r="AA35" s="40"/>
      <c r="AB35" s="41"/>
      <c r="AC35" s="42">
        <v>220</v>
      </c>
      <c r="AD35" s="43"/>
      <c r="AE35" s="40"/>
      <c r="AF35" s="40"/>
      <c r="AG35" s="40"/>
      <c r="AH35" s="40"/>
      <c r="AI35" s="40"/>
      <c r="AJ35" s="41"/>
      <c r="AK35" s="42">
        <v>200</v>
      </c>
      <c r="AL35" s="43"/>
      <c r="AM35" s="40"/>
      <c r="AN35" s="40"/>
      <c r="AO35" s="40"/>
      <c r="AP35" s="40"/>
      <c r="AQ35" s="40"/>
      <c r="AR35" s="41"/>
    </row>
    <row r="36" spans="1:44" ht="13.5" thickBot="1" x14ac:dyDescent="0.25">
      <c r="A36" s="72" t="s">
        <v>50</v>
      </c>
      <c r="B36" s="73"/>
      <c r="C36" s="73"/>
      <c r="D36" s="73"/>
      <c r="E36" s="74"/>
      <c r="F36" s="74"/>
      <c r="G36" s="74"/>
      <c r="H36" s="74"/>
      <c r="I36" s="74"/>
      <c r="J36" s="74"/>
      <c r="K36" s="74"/>
      <c r="L36" s="75"/>
      <c r="M36" s="62"/>
      <c r="N36" s="63"/>
      <c r="O36" s="60"/>
      <c r="P36" s="60"/>
      <c r="Q36" s="60"/>
      <c r="R36" s="60"/>
      <c r="S36" s="60"/>
      <c r="T36" s="61"/>
      <c r="U36" s="62"/>
      <c r="V36" s="63"/>
      <c r="W36" s="60"/>
      <c r="X36" s="60"/>
      <c r="Y36" s="60"/>
      <c r="Z36" s="60"/>
      <c r="AA36" s="60"/>
      <c r="AB36" s="61"/>
      <c r="AC36" s="62"/>
      <c r="AD36" s="63"/>
      <c r="AE36" s="60"/>
      <c r="AF36" s="60"/>
      <c r="AG36" s="60"/>
      <c r="AH36" s="60"/>
      <c r="AI36" s="60"/>
      <c r="AJ36" s="61"/>
      <c r="AK36" s="62"/>
      <c r="AL36" s="63"/>
      <c r="AM36" s="60"/>
      <c r="AN36" s="60"/>
      <c r="AO36" s="60"/>
      <c r="AP36" s="60"/>
      <c r="AQ36" s="60"/>
      <c r="AR36" s="61"/>
    </row>
    <row r="37" spans="1:44" x14ac:dyDescent="0.2">
      <c r="A37" s="64" t="s">
        <v>51</v>
      </c>
      <c r="B37" s="65"/>
      <c r="C37" s="65"/>
      <c r="D37" s="65"/>
      <c r="E37" s="66"/>
      <c r="F37" s="66"/>
      <c r="G37" s="66"/>
      <c r="H37" s="66"/>
      <c r="I37" s="66"/>
      <c r="J37" s="66"/>
      <c r="K37" s="66"/>
      <c r="L37" s="67"/>
      <c r="M37" s="68"/>
      <c r="N37" s="69"/>
      <c r="O37" s="70"/>
      <c r="P37" s="70"/>
      <c r="Q37" s="70"/>
      <c r="R37" s="70"/>
      <c r="S37" s="70"/>
      <c r="T37" s="71"/>
      <c r="U37" s="68"/>
      <c r="V37" s="69"/>
      <c r="W37" s="70"/>
      <c r="X37" s="70"/>
      <c r="Y37" s="70"/>
      <c r="Z37" s="70"/>
      <c r="AA37" s="70"/>
      <c r="AB37" s="71"/>
      <c r="AC37" s="68"/>
      <c r="AD37" s="69"/>
      <c r="AE37" s="70"/>
      <c r="AF37" s="70"/>
      <c r="AG37" s="70"/>
      <c r="AH37" s="70"/>
      <c r="AI37" s="70"/>
      <c r="AJ37" s="71"/>
      <c r="AK37" s="68"/>
      <c r="AL37" s="69"/>
      <c r="AM37" s="70"/>
      <c r="AN37" s="70"/>
      <c r="AO37" s="70"/>
      <c r="AP37" s="70"/>
      <c r="AQ37" s="70"/>
      <c r="AR37" s="71"/>
    </row>
    <row r="38" spans="1:44" x14ac:dyDescent="0.2">
      <c r="A38" s="52" t="s">
        <v>75</v>
      </c>
      <c r="B38" s="53"/>
      <c r="C38" s="53"/>
      <c r="D38" s="53"/>
      <c r="E38" s="6"/>
      <c r="F38" s="6"/>
      <c r="G38" s="6"/>
      <c r="H38" s="6"/>
      <c r="I38" s="6"/>
      <c r="J38" s="6"/>
      <c r="K38" s="6"/>
      <c r="L38" s="14"/>
      <c r="M38" s="58">
        <f>SUM(M39:N44)</f>
        <v>560</v>
      </c>
      <c r="N38" s="59"/>
      <c r="O38" s="56"/>
      <c r="P38" s="56"/>
      <c r="Q38" s="56"/>
      <c r="R38" s="56"/>
      <c r="S38" s="56"/>
      <c r="T38" s="57"/>
      <c r="U38" s="58">
        <f>SUM(U39:V44)</f>
        <v>471</v>
      </c>
      <c r="V38" s="59"/>
      <c r="W38" s="56"/>
      <c r="X38" s="56"/>
      <c r="Y38" s="56"/>
      <c r="Z38" s="56"/>
      <c r="AA38" s="56"/>
      <c r="AB38" s="57"/>
      <c r="AC38" s="58">
        <f>SUM(AC39:AD44)</f>
        <v>498</v>
      </c>
      <c r="AD38" s="59"/>
      <c r="AE38" s="56"/>
      <c r="AF38" s="56"/>
      <c r="AG38" s="56"/>
      <c r="AH38" s="56"/>
      <c r="AI38" s="56"/>
      <c r="AJ38" s="57"/>
      <c r="AK38" s="58">
        <f>SUM(AK39:AL44)</f>
        <v>487</v>
      </c>
      <c r="AL38" s="59"/>
      <c r="AM38" s="56"/>
      <c r="AN38" s="56"/>
      <c r="AO38" s="56"/>
      <c r="AP38" s="56"/>
      <c r="AQ38" s="56"/>
      <c r="AR38" s="57"/>
    </row>
    <row r="39" spans="1:44" x14ac:dyDescent="0.2">
      <c r="A39" s="52" t="s">
        <v>52</v>
      </c>
      <c r="B39" s="53"/>
      <c r="C39" s="53"/>
      <c r="D39" s="53"/>
      <c r="E39" s="6"/>
      <c r="F39" s="6"/>
      <c r="G39" s="6"/>
      <c r="H39" s="6"/>
      <c r="I39" s="6"/>
      <c r="J39" s="6"/>
      <c r="K39" s="6"/>
      <c r="L39" s="14"/>
      <c r="M39" s="54">
        <v>190</v>
      </c>
      <c r="N39" s="55"/>
      <c r="O39" s="40"/>
      <c r="P39" s="40"/>
      <c r="Q39" s="40"/>
      <c r="R39" s="40"/>
      <c r="S39" s="40"/>
      <c r="T39" s="41"/>
      <c r="U39" s="54">
        <v>160</v>
      </c>
      <c r="V39" s="55"/>
      <c r="W39" s="40"/>
      <c r="X39" s="40"/>
      <c r="Y39" s="40"/>
      <c r="Z39" s="40"/>
      <c r="AA39" s="40"/>
      <c r="AB39" s="41"/>
      <c r="AC39" s="54">
        <v>155</v>
      </c>
      <c r="AD39" s="55"/>
      <c r="AE39" s="40"/>
      <c r="AF39" s="40"/>
      <c r="AG39" s="40"/>
      <c r="AH39" s="40"/>
      <c r="AI39" s="40"/>
      <c r="AJ39" s="41"/>
      <c r="AK39" s="54">
        <v>169</v>
      </c>
      <c r="AL39" s="55"/>
      <c r="AM39" s="40"/>
      <c r="AN39" s="40"/>
      <c r="AO39" s="40"/>
      <c r="AP39" s="40"/>
      <c r="AQ39" s="40"/>
      <c r="AR39" s="41"/>
    </row>
    <row r="40" spans="1:44" x14ac:dyDescent="0.2">
      <c r="A40" s="52" t="s">
        <v>53</v>
      </c>
      <c r="B40" s="53"/>
      <c r="C40" s="53"/>
      <c r="D40" s="53"/>
      <c r="E40" s="6"/>
      <c r="F40" s="6"/>
      <c r="G40" s="6"/>
      <c r="H40" s="6"/>
      <c r="I40" s="6"/>
      <c r="J40" s="6"/>
      <c r="K40" s="6"/>
      <c r="L40" s="14"/>
      <c r="M40" s="42" t="s">
        <v>79</v>
      </c>
      <c r="N40" s="43"/>
      <c r="O40" s="76"/>
      <c r="P40" s="77"/>
      <c r="Q40" s="78"/>
      <c r="R40" s="76"/>
      <c r="S40" s="77"/>
      <c r="T40" s="79"/>
      <c r="U40" s="42" t="s">
        <v>79</v>
      </c>
      <c r="V40" s="43"/>
      <c r="W40" s="76"/>
      <c r="X40" s="77"/>
      <c r="Y40" s="78"/>
      <c r="Z40" s="76"/>
      <c r="AA40" s="77"/>
      <c r="AB40" s="79"/>
      <c r="AC40" s="42" t="s">
        <v>79</v>
      </c>
      <c r="AD40" s="43"/>
      <c r="AE40" s="40"/>
      <c r="AF40" s="40"/>
      <c r="AG40" s="40"/>
      <c r="AH40" s="40"/>
      <c r="AI40" s="40"/>
      <c r="AJ40" s="41"/>
      <c r="AK40" s="42" t="s">
        <v>79</v>
      </c>
      <c r="AL40" s="43"/>
      <c r="AM40" s="40"/>
      <c r="AN40" s="40"/>
      <c r="AO40" s="40"/>
      <c r="AP40" s="40"/>
      <c r="AQ40" s="40"/>
      <c r="AR40" s="41"/>
    </row>
    <row r="41" spans="1:44" x14ac:dyDescent="0.2">
      <c r="A41" s="52" t="s">
        <v>54</v>
      </c>
      <c r="B41" s="53"/>
      <c r="C41" s="53"/>
      <c r="D41" s="53"/>
      <c r="E41" s="6">
        <v>48.5</v>
      </c>
      <c r="F41" s="6">
        <v>0.5</v>
      </c>
      <c r="G41" s="6">
        <v>48.5</v>
      </c>
      <c r="H41" s="6">
        <v>20</v>
      </c>
      <c r="I41" s="6"/>
      <c r="J41" s="6"/>
      <c r="K41" s="6"/>
      <c r="L41" s="14"/>
      <c r="M41" s="54">
        <v>200</v>
      </c>
      <c r="N41" s="55"/>
      <c r="O41" s="40"/>
      <c r="P41" s="40"/>
      <c r="Q41" s="40"/>
      <c r="R41" s="40"/>
      <c r="S41" s="40"/>
      <c r="T41" s="41"/>
      <c r="U41" s="54">
        <v>152</v>
      </c>
      <c r="V41" s="55"/>
      <c r="W41" s="40"/>
      <c r="X41" s="40"/>
      <c r="Y41" s="40"/>
      <c r="Z41" s="40"/>
      <c r="AA41" s="40"/>
      <c r="AB41" s="41"/>
      <c r="AC41" s="54">
        <v>162</v>
      </c>
      <c r="AD41" s="55"/>
      <c r="AE41" s="40"/>
      <c r="AF41" s="40"/>
      <c r="AG41" s="40"/>
      <c r="AH41" s="40"/>
      <c r="AI41" s="40"/>
      <c r="AJ41" s="41"/>
      <c r="AK41" s="54">
        <v>150</v>
      </c>
      <c r="AL41" s="55"/>
      <c r="AM41" s="40"/>
      <c r="AN41" s="40"/>
      <c r="AO41" s="40"/>
      <c r="AP41" s="40"/>
      <c r="AQ41" s="40"/>
      <c r="AR41" s="41"/>
    </row>
    <row r="42" spans="1:44" x14ac:dyDescent="0.2">
      <c r="A42" s="52" t="s">
        <v>55</v>
      </c>
      <c r="B42" s="53"/>
      <c r="C42" s="53"/>
      <c r="D42" s="53"/>
      <c r="E42" s="6">
        <v>48.5</v>
      </c>
      <c r="F42" s="6">
        <v>0.5</v>
      </c>
      <c r="G42" s="6">
        <v>48.5</v>
      </c>
      <c r="H42" s="6">
        <v>20</v>
      </c>
      <c r="I42" s="6"/>
      <c r="J42" s="6"/>
      <c r="K42" s="6"/>
      <c r="L42" s="14"/>
      <c r="M42" s="54">
        <v>132</v>
      </c>
      <c r="N42" s="55"/>
      <c r="O42" s="40"/>
      <c r="P42" s="40"/>
      <c r="Q42" s="40"/>
      <c r="R42" s="40"/>
      <c r="S42" s="40"/>
      <c r="T42" s="41"/>
      <c r="U42" s="54">
        <v>121</v>
      </c>
      <c r="V42" s="55"/>
      <c r="W42" s="40"/>
      <c r="X42" s="40"/>
      <c r="Y42" s="40"/>
      <c r="Z42" s="40"/>
      <c r="AA42" s="40"/>
      <c r="AB42" s="41"/>
      <c r="AC42" s="54">
        <v>144</v>
      </c>
      <c r="AD42" s="55"/>
      <c r="AE42" s="40"/>
      <c r="AF42" s="40"/>
      <c r="AG42" s="40"/>
      <c r="AH42" s="40"/>
      <c r="AI42" s="40"/>
      <c r="AJ42" s="41"/>
      <c r="AK42" s="54">
        <v>131</v>
      </c>
      <c r="AL42" s="55"/>
      <c r="AM42" s="40"/>
      <c r="AN42" s="40"/>
      <c r="AO42" s="40"/>
      <c r="AP42" s="40"/>
      <c r="AQ42" s="40"/>
      <c r="AR42" s="41"/>
    </row>
    <row r="43" spans="1:44" x14ac:dyDescent="0.2">
      <c r="A43" s="52" t="s">
        <v>56</v>
      </c>
      <c r="B43" s="53"/>
      <c r="C43" s="53"/>
      <c r="D43" s="53"/>
      <c r="E43" s="6"/>
      <c r="F43" s="6"/>
      <c r="G43" s="6"/>
      <c r="H43" s="6"/>
      <c r="I43" s="6"/>
      <c r="J43" s="6"/>
      <c r="K43" s="6"/>
      <c r="L43" s="14"/>
      <c r="M43" s="42">
        <v>8</v>
      </c>
      <c r="N43" s="43"/>
      <c r="O43" s="40"/>
      <c r="P43" s="40"/>
      <c r="Q43" s="40"/>
      <c r="R43" s="40"/>
      <c r="S43" s="40"/>
      <c r="T43" s="41"/>
      <c r="U43" s="42">
        <v>8</v>
      </c>
      <c r="V43" s="43"/>
      <c r="W43" s="40"/>
      <c r="X43" s="40"/>
      <c r="Y43" s="40"/>
      <c r="Z43" s="40"/>
      <c r="AA43" s="40"/>
      <c r="AB43" s="41"/>
      <c r="AC43" s="42">
        <v>7</v>
      </c>
      <c r="AD43" s="43"/>
      <c r="AE43" s="40"/>
      <c r="AF43" s="40"/>
      <c r="AG43" s="40"/>
      <c r="AH43" s="40"/>
      <c r="AI43" s="40"/>
      <c r="AJ43" s="41"/>
      <c r="AK43" s="42">
        <v>8</v>
      </c>
      <c r="AL43" s="43"/>
      <c r="AM43" s="40"/>
      <c r="AN43" s="40"/>
      <c r="AO43" s="40"/>
      <c r="AP43" s="40"/>
      <c r="AQ43" s="40"/>
      <c r="AR43" s="41"/>
    </row>
    <row r="44" spans="1:44" x14ac:dyDescent="0.2">
      <c r="A44" s="52" t="s">
        <v>57</v>
      </c>
      <c r="B44" s="53"/>
      <c r="C44" s="53"/>
      <c r="D44" s="53"/>
      <c r="E44" s="6"/>
      <c r="F44" s="6"/>
      <c r="G44" s="6"/>
      <c r="H44" s="6"/>
      <c r="I44" s="6"/>
      <c r="J44" s="6"/>
      <c r="K44" s="6"/>
      <c r="L44" s="14"/>
      <c r="M44" s="42">
        <v>30</v>
      </c>
      <c r="N44" s="43"/>
      <c r="O44" s="40"/>
      <c r="P44" s="40"/>
      <c r="Q44" s="40"/>
      <c r="R44" s="40"/>
      <c r="S44" s="40"/>
      <c r="T44" s="41"/>
      <c r="U44" s="42">
        <v>30</v>
      </c>
      <c r="V44" s="43"/>
      <c r="W44" s="40"/>
      <c r="X44" s="40"/>
      <c r="Y44" s="40"/>
      <c r="Z44" s="40"/>
      <c r="AA44" s="40"/>
      <c r="AB44" s="41"/>
      <c r="AC44" s="42">
        <v>30</v>
      </c>
      <c r="AD44" s="43"/>
      <c r="AE44" s="40"/>
      <c r="AF44" s="40"/>
      <c r="AG44" s="40"/>
      <c r="AH44" s="40"/>
      <c r="AI44" s="40"/>
      <c r="AJ44" s="41"/>
      <c r="AK44" s="42">
        <v>29</v>
      </c>
      <c r="AL44" s="43"/>
      <c r="AM44" s="40"/>
      <c r="AN44" s="40"/>
      <c r="AO44" s="40"/>
      <c r="AP44" s="40"/>
      <c r="AQ44" s="40"/>
      <c r="AR44" s="41"/>
    </row>
    <row r="45" spans="1:44" ht="13.5" thickBot="1" x14ac:dyDescent="0.25">
      <c r="A45" s="72" t="s">
        <v>58</v>
      </c>
      <c r="B45" s="73"/>
      <c r="C45" s="73"/>
      <c r="D45" s="73"/>
      <c r="E45" s="74"/>
      <c r="F45" s="74"/>
      <c r="G45" s="74"/>
      <c r="H45" s="74"/>
      <c r="I45" s="74"/>
      <c r="J45" s="74"/>
      <c r="K45" s="74"/>
      <c r="L45" s="75"/>
      <c r="M45" s="62"/>
      <c r="N45" s="63"/>
      <c r="O45" s="60"/>
      <c r="P45" s="60"/>
      <c r="Q45" s="60"/>
      <c r="R45" s="60"/>
      <c r="S45" s="60"/>
      <c r="T45" s="61"/>
      <c r="U45" s="62"/>
      <c r="V45" s="63"/>
      <c r="W45" s="60"/>
      <c r="X45" s="60"/>
      <c r="Y45" s="60"/>
      <c r="Z45" s="60"/>
      <c r="AA45" s="60"/>
      <c r="AB45" s="61"/>
      <c r="AC45" s="62"/>
      <c r="AD45" s="63"/>
      <c r="AE45" s="60"/>
      <c r="AF45" s="60"/>
      <c r="AG45" s="60"/>
      <c r="AH45" s="60"/>
      <c r="AI45" s="60"/>
      <c r="AJ45" s="61"/>
      <c r="AK45" s="62"/>
      <c r="AL45" s="63"/>
      <c r="AM45" s="60"/>
      <c r="AN45" s="60"/>
      <c r="AO45" s="60"/>
      <c r="AP45" s="60"/>
      <c r="AQ45" s="60"/>
      <c r="AR45" s="61"/>
    </row>
    <row r="46" spans="1:44" x14ac:dyDescent="0.2">
      <c r="A46" s="64" t="s">
        <v>59</v>
      </c>
      <c r="B46" s="65"/>
      <c r="C46" s="65"/>
      <c r="D46" s="65"/>
      <c r="E46" s="66"/>
      <c r="F46" s="66"/>
      <c r="G46" s="66"/>
      <c r="H46" s="66"/>
      <c r="I46" s="66"/>
      <c r="J46" s="66"/>
      <c r="K46" s="66"/>
      <c r="L46" s="67"/>
      <c r="M46" s="68"/>
      <c r="N46" s="69"/>
      <c r="O46" s="70"/>
      <c r="P46" s="70"/>
      <c r="Q46" s="70"/>
      <c r="R46" s="70"/>
      <c r="S46" s="70"/>
      <c r="T46" s="71"/>
      <c r="U46" s="68"/>
      <c r="V46" s="69"/>
      <c r="W46" s="70"/>
      <c r="X46" s="70"/>
      <c r="Y46" s="70"/>
      <c r="Z46" s="70"/>
      <c r="AA46" s="70"/>
      <c r="AB46" s="71"/>
      <c r="AC46" s="68"/>
      <c r="AD46" s="69"/>
      <c r="AE46" s="70"/>
      <c r="AF46" s="70"/>
      <c r="AG46" s="70"/>
      <c r="AH46" s="70"/>
      <c r="AI46" s="70"/>
      <c r="AJ46" s="71"/>
      <c r="AK46" s="68"/>
      <c r="AL46" s="69"/>
      <c r="AM46" s="70"/>
      <c r="AN46" s="70"/>
      <c r="AO46" s="70"/>
      <c r="AP46" s="70"/>
      <c r="AQ46" s="70"/>
      <c r="AR46" s="71"/>
    </row>
    <row r="47" spans="1:44" x14ac:dyDescent="0.2">
      <c r="A47" s="52" t="s">
        <v>76</v>
      </c>
      <c r="B47" s="53"/>
      <c r="C47" s="53"/>
      <c r="D47" s="53"/>
      <c r="E47" s="6"/>
      <c r="F47" s="6"/>
      <c r="G47" s="6"/>
      <c r="H47" s="6"/>
      <c r="I47" s="6"/>
      <c r="J47" s="6"/>
      <c r="K47" s="6"/>
      <c r="L47" s="14"/>
      <c r="M47" s="58">
        <f>SUM(M48:N51)</f>
        <v>472</v>
      </c>
      <c r="N47" s="59"/>
      <c r="O47" s="56"/>
      <c r="P47" s="56"/>
      <c r="Q47" s="56"/>
      <c r="R47" s="56"/>
      <c r="S47" s="56"/>
      <c r="T47" s="57"/>
      <c r="U47" s="58">
        <f>SUM(U48:V51)</f>
        <v>379</v>
      </c>
      <c r="V47" s="59"/>
      <c r="W47" s="56"/>
      <c r="X47" s="56"/>
      <c r="Y47" s="56"/>
      <c r="Z47" s="56"/>
      <c r="AA47" s="56"/>
      <c r="AB47" s="57"/>
      <c r="AC47" s="58">
        <f>SUM(AC48:AD51)</f>
        <v>407</v>
      </c>
      <c r="AD47" s="59"/>
      <c r="AE47" s="56"/>
      <c r="AF47" s="56"/>
      <c r="AG47" s="56"/>
      <c r="AH47" s="56"/>
      <c r="AI47" s="56"/>
      <c r="AJ47" s="57"/>
      <c r="AK47" s="58">
        <f>SUM(AK48:AL51)</f>
        <v>419</v>
      </c>
      <c r="AL47" s="59"/>
      <c r="AM47" s="56"/>
      <c r="AN47" s="56"/>
      <c r="AO47" s="56"/>
      <c r="AP47" s="56"/>
      <c r="AQ47" s="56"/>
      <c r="AR47" s="57"/>
    </row>
    <row r="48" spans="1:44" x14ac:dyDescent="0.2">
      <c r="A48" s="52" t="s">
        <v>60</v>
      </c>
      <c r="B48" s="53"/>
      <c r="C48" s="53"/>
      <c r="D48" s="53"/>
      <c r="E48" s="6">
        <v>48.5</v>
      </c>
      <c r="F48" s="6">
        <v>0.5</v>
      </c>
      <c r="G48" s="6">
        <v>48.5</v>
      </c>
      <c r="H48" s="6">
        <v>20</v>
      </c>
      <c r="I48" s="6"/>
      <c r="J48" s="6"/>
      <c r="K48" s="6"/>
      <c r="L48" s="14"/>
      <c r="M48" s="54">
        <v>162</v>
      </c>
      <c r="N48" s="55"/>
      <c r="O48" s="40"/>
      <c r="P48" s="40"/>
      <c r="Q48" s="40"/>
      <c r="R48" s="40"/>
      <c r="S48" s="40"/>
      <c r="T48" s="41"/>
      <c r="U48" s="54">
        <v>149</v>
      </c>
      <c r="V48" s="55"/>
      <c r="W48" s="40"/>
      <c r="X48" s="40"/>
      <c r="Y48" s="40"/>
      <c r="Z48" s="40"/>
      <c r="AA48" s="40"/>
      <c r="AB48" s="41"/>
      <c r="AC48" s="54">
        <v>161</v>
      </c>
      <c r="AD48" s="55"/>
      <c r="AE48" s="40"/>
      <c r="AF48" s="40"/>
      <c r="AG48" s="40"/>
      <c r="AH48" s="40"/>
      <c r="AI48" s="40"/>
      <c r="AJ48" s="41"/>
      <c r="AK48" s="54">
        <v>169</v>
      </c>
      <c r="AL48" s="55"/>
      <c r="AM48" s="40"/>
      <c r="AN48" s="40"/>
      <c r="AO48" s="40"/>
      <c r="AP48" s="40"/>
      <c r="AQ48" s="40"/>
      <c r="AR48" s="41"/>
    </row>
    <row r="49" spans="1:44" x14ac:dyDescent="0.2">
      <c r="A49" s="52" t="s">
        <v>61</v>
      </c>
      <c r="B49" s="53"/>
      <c r="C49" s="53"/>
      <c r="D49" s="53"/>
      <c r="E49" s="6">
        <v>48.5</v>
      </c>
      <c r="F49" s="6">
        <v>0.5</v>
      </c>
      <c r="G49" s="6">
        <v>48.5</v>
      </c>
      <c r="H49" s="6">
        <v>20</v>
      </c>
      <c r="I49" s="6"/>
      <c r="J49" s="6"/>
      <c r="K49" s="6"/>
      <c r="L49" s="14"/>
      <c r="M49" s="54">
        <v>110</v>
      </c>
      <c r="N49" s="55"/>
      <c r="O49" s="40"/>
      <c r="P49" s="40"/>
      <c r="Q49" s="40"/>
      <c r="R49" s="40"/>
      <c r="S49" s="40"/>
      <c r="T49" s="41"/>
      <c r="U49" s="54">
        <v>80</v>
      </c>
      <c r="V49" s="55"/>
      <c r="W49" s="40"/>
      <c r="X49" s="40"/>
      <c r="Y49" s="40"/>
      <c r="Z49" s="40"/>
      <c r="AA49" s="40"/>
      <c r="AB49" s="41"/>
      <c r="AC49" s="54">
        <v>76</v>
      </c>
      <c r="AD49" s="55"/>
      <c r="AE49" s="40"/>
      <c r="AF49" s="40"/>
      <c r="AG49" s="40"/>
      <c r="AH49" s="40"/>
      <c r="AI49" s="40"/>
      <c r="AJ49" s="41"/>
      <c r="AK49" s="54">
        <v>90</v>
      </c>
      <c r="AL49" s="55"/>
      <c r="AM49" s="40"/>
      <c r="AN49" s="40"/>
      <c r="AO49" s="40"/>
      <c r="AP49" s="40"/>
      <c r="AQ49" s="40"/>
      <c r="AR49" s="41"/>
    </row>
    <row r="50" spans="1:44" x14ac:dyDescent="0.2">
      <c r="A50" s="52" t="s">
        <v>62</v>
      </c>
      <c r="B50" s="53"/>
      <c r="C50" s="53"/>
      <c r="D50" s="53"/>
      <c r="E50" s="6">
        <v>48.5</v>
      </c>
      <c r="F50" s="6">
        <v>0.5</v>
      </c>
      <c r="G50" s="6">
        <v>48.5</v>
      </c>
      <c r="H50" s="6">
        <v>20</v>
      </c>
      <c r="I50" s="6"/>
      <c r="J50" s="6"/>
      <c r="K50" s="6"/>
      <c r="L50" s="14"/>
      <c r="M50" s="54">
        <v>200</v>
      </c>
      <c r="N50" s="55"/>
      <c r="O50" s="40"/>
      <c r="P50" s="40"/>
      <c r="Q50" s="40"/>
      <c r="R50" s="40"/>
      <c r="S50" s="40"/>
      <c r="T50" s="41"/>
      <c r="U50" s="54">
        <v>150</v>
      </c>
      <c r="V50" s="55"/>
      <c r="W50" s="40"/>
      <c r="X50" s="40"/>
      <c r="Y50" s="40"/>
      <c r="Z50" s="40"/>
      <c r="AA50" s="40"/>
      <c r="AB50" s="41"/>
      <c r="AC50" s="54">
        <v>170</v>
      </c>
      <c r="AD50" s="55"/>
      <c r="AE50" s="40"/>
      <c r="AF50" s="40"/>
      <c r="AG50" s="40"/>
      <c r="AH50" s="40"/>
      <c r="AI50" s="40"/>
      <c r="AJ50" s="41"/>
      <c r="AK50" s="54">
        <v>160</v>
      </c>
      <c r="AL50" s="55"/>
      <c r="AM50" s="40"/>
      <c r="AN50" s="40"/>
      <c r="AO50" s="40"/>
      <c r="AP50" s="40"/>
      <c r="AQ50" s="40"/>
      <c r="AR50" s="41"/>
    </row>
    <row r="51" spans="1:44" x14ac:dyDescent="0.2">
      <c r="A51" s="52" t="s">
        <v>63</v>
      </c>
      <c r="B51" s="53"/>
      <c r="C51" s="53"/>
      <c r="D51" s="53"/>
      <c r="E51" s="6">
        <v>48.5</v>
      </c>
      <c r="F51" s="6">
        <v>0.5</v>
      </c>
      <c r="G51" s="6">
        <v>48.5</v>
      </c>
      <c r="H51" s="6">
        <v>20</v>
      </c>
      <c r="I51" s="6"/>
      <c r="J51" s="6"/>
      <c r="K51" s="6"/>
      <c r="L51" s="14"/>
      <c r="M51" s="42" t="s">
        <v>79</v>
      </c>
      <c r="N51" s="43"/>
      <c r="O51" s="40"/>
      <c r="P51" s="40"/>
      <c r="Q51" s="40"/>
      <c r="R51" s="40"/>
      <c r="S51" s="40"/>
      <c r="T51" s="41"/>
      <c r="U51" s="42" t="s">
        <v>79</v>
      </c>
      <c r="V51" s="43"/>
      <c r="W51" s="40"/>
      <c r="X51" s="40"/>
      <c r="Y51" s="40"/>
      <c r="Z51" s="40"/>
      <c r="AA51" s="40"/>
      <c r="AB51" s="41"/>
      <c r="AC51" s="42" t="s">
        <v>79</v>
      </c>
      <c r="AD51" s="43"/>
      <c r="AE51" s="40"/>
      <c r="AF51" s="40"/>
      <c r="AG51" s="40"/>
      <c r="AH51" s="40"/>
      <c r="AI51" s="40"/>
      <c r="AJ51" s="41"/>
      <c r="AK51" s="42" t="s">
        <v>79</v>
      </c>
      <c r="AL51" s="43"/>
      <c r="AM51" s="40"/>
      <c r="AN51" s="40"/>
      <c r="AO51" s="40"/>
      <c r="AP51" s="40"/>
      <c r="AQ51" s="40"/>
      <c r="AR51" s="41"/>
    </row>
    <row r="52" spans="1:44" ht="13.5" thickBot="1" x14ac:dyDescent="0.25">
      <c r="A52" s="72" t="s">
        <v>64</v>
      </c>
      <c r="B52" s="73"/>
      <c r="C52" s="73"/>
      <c r="D52" s="73"/>
      <c r="E52" s="74"/>
      <c r="F52" s="74"/>
      <c r="G52" s="74"/>
      <c r="H52" s="74"/>
      <c r="I52" s="74"/>
      <c r="J52" s="74"/>
      <c r="K52" s="74"/>
      <c r="L52" s="75"/>
      <c r="M52" s="62"/>
      <c r="N52" s="63"/>
      <c r="O52" s="60"/>
      <c r="P52" s="60"/>
      <c r="Q52" s="60"/>
      <c r="R52" s="60"/>
      <c r="S52" s="60"/>
      <c r="T52" s="61"/>
      <c r="U52" s="62"/>
      <c r="V52" s="63"/>
      <c r="W52" s="60"/>
      <c r="X52" s="60"/>
      <c r="Y52" s="60"/>
      <c r="Z52" s="60"/>
      <c r="AA52" s="60"/>
      <c r="AB52" s="61"/>
      <c r="AC52" s="62"/>
      <c r="AD52" s="63"/>
      <c r="AE52" s="60"/>
      <c r="AF52" s="60"/>
      <c r="AG52" s="60"/>
      <c r="AH52" s="60"/>
      <c r="AI52" s="60"/>
      <c r="AJ52" s="61"/>
      <c r="AK52" s="62"/>
      <c r="AL52" s="63"/>
      <c r="AM52" s="60"/>
      <c r="AN52" s="60"/>
      <c r="AO52" s="60"/>
      <c r="AP52" s="60"/>
      <c r="AQ52" s="60"/>
      <c r="AR52" s="61"/>
    </row>
    <row r="53" spans="1:44" x14ac:dyDescent="0.2">
      <c r="A53" s="64" t="s">
        <v>65</v>
      </c>
      <c r="B53" s="65"/>
      <c r="C53" s="65"/>
      <c r="D53" s="65"/>
      <c r="E53" s="66"/>
      <c r="F53" s="66"/>
      <c r="G53" s="66"/>
      <c r="H53" s="66"/>
      <c r="I53" s="66"/>
      <c r="J53" s="66"/>
      <c r="K53" s="66"/>
      <c r="L53" s="67"/>
      <c r="M53" s="68"/>
      <c r="N53" s="69"/>
      <c r="O53" s="70"/>
      <c r="P53" s="70"/>
      <c r="Q53" s="70"/>
      <c r="R53" s="70"/>
      <c r="S53" s="70"/>
      <c r="T53" s="71"/>
      <c r="U53" s="68"/>
      <c r="V53" s="69"/>
      <c r="W53" s="70"/>
      <c r="X53" s="70"/>
      <c r="Y53" s="70"/>
      <c r="Z53" s="70"/>
      <c r="AA53" s="70"/>
      <c r="AB53" s="71"/>
      <c r="AC53" s="68"/>
      <c r="AD53" s="69"/>
      <c r="AE53" s="70"/>
      <c r="AF53" s="70"/>
      <c r="AG53" s="70"/>
      <c r="AH53" s="70"/>
      <c r="AI53" s="70"/>
      <c r="AJ53" s="71"/>
      <c r="AK53" s="68"/>
      <c r="AL53" s="69"/>
      <c r="AM53" s="70"/>
      <c r="AN53" s="70"/>
      <c r="AO53" s="70"/>
      <c r="AP53" s="70"/>
      <c r="AQ53" s="70"/>
      <c r="AR53" s="71"/>
    </row>
    <row r="54" spans="1:44" x14ac:dyDescent="0.2">
      <c r="A54" s="52" t="s">
        <v>77</v>
      </c>
      <c r="B54" s="53"/>
      <c r="C54" s="53"/>
      <c r="D54" s="53"/>
      <c r="E54" s="6"/>
      <c r="F54" s="6"/>
      <c r="G54" s="6"/>
      <c r="H54" s="6"/>
      <c r="I54" s="6"/>
      <c r="J54" s="6"/>
      <c r="K54" s="6"/>
      <c r="L54" s="14"/>
      <c r="M54" s="58">
        <f>SUM(M55:N59)</f>
        <v>694</v>
      </c>
      <c r="N54" s="59"/>
      <c r="O54" s="56"/>
      <c r="P54" s="56"/>
      <c r="Q54" s="56"/>
      <c r="R54" s="56"/>
      <c r="S54" s="56"/>
      <c r="T54" s="57"/>
      <c r="U54" s="58">
        <f>SUM(U55:V59)</f>
        <v>546</v>
      </c>
      <c r="V54" s="59"/>
      <c r="W54" s="56"/>
      <c r="X54" s="56"/>
      <c r="Y54" s="56"/>
      <c r="Z54" s="56"/>
      <c r="AA54" s="56"/>
      <c r="AB54" s="57"/>
      <c r="AC54" s="58">
        <f>SUM(AC55:AD59)</f>
        <v>622</v>
      </c>
      <c r="AD54" s="59"/>
      <c r="AE54" s="56"/>
      <c r="AF54" s="56"/>
      <c r="AG54" s="56"/>
      <c r="AH54" s="56"/>
      <c r="AI54" s="56"/>
      <c r="AJ54" s="57"/>
      <c r="AK54" s="58">
        <f>SUM(AK55:AL59)</f>
        <v>652</v>
      </c>
      <c r="AL54" s="59"/>
      <c r="AM54" s="56"/>
      <c r="AN54" s="56"/>
      <c r="AO54" s="56"/>
      <c r="AP54" s="56"/>
      <c r="AQ54" s="56"/>
      <c r="AR54" s="57"/>
    </row>
    <row r="55" spans="1:44" x14ac:dyDescent="0.2">
      <c r="A55" s="52" t="s">
        <v>66</v>
      </c>
      <c r="B55" s="53"/>
      <c r="C55" s="53"/>
      <c r="D55" s="53"/>
      <c r="E55" s="6">
        <v>48.5</v>
      </c>
      <c r="F55" s="6">
        <v>0.5</v>
      </c>
      <c r="G55" s="6">
        <v>48.5</v>
      </c>
      <c r="H55" s="6">
        <v>20</v>
      </c>
      <c r="I55" s="6"/>
      <c r="J55" s="6"/>
      <c r="K55" s="6"/>
      <c r="L55" s="14"/>
      <c r="M55" s="42">
        <v>121</v>
      </c>
      <c r="N55" s="43"/>
      <c r="O55" s="40"/>
      <c r="P55" s="40"/>
      <c r="Q55" s="40"/>
      <c r="R55" s="40"/>
      <c r="S55" s="40"/>
      <c r="T55" s="41"/>
      <c r="U55" s="42">
        <v>121</v>
      </c>
      <c r="V55" s="43"/>
      <c r="W55" s="40"/>
      <c r="X55" s="40"/>
      <c r="Y55" s="40"/>
      <c r="Z55" s="40"/>
      <c r="AA55" s="40"/>
      <c r="AB55" s="41"/>
      <c r="AC55" s="42">
        <v>130</v>
      </c>
      <c r="AD55" s="43"/>
      <c r="AE55" s="40"/>
      <c r="AF55" s="40"/>
      <c r="AG55" s="40"/>
      <c r="AH55" s="40"/>
      <c r="AI55" s="40"/>
      <c r="AJ55" s="41"/>
      <c r="AK55" s="42">
        <v>125</v>
      </c>
      <c r="AL55" s="43"/>
      <c r="AM55" s="40"/>
      <c r="AN55" s="40"/>
      <c r="AO55" s="40"/>
      <c r="AP55" s="40"/>
      <c r="AQ55" s="40"/>
      <c r="AR55" s="41"/>
    </row>
    <row r="56" spans="1:44" x14ac:dyDescent="0.2">
      <c r="A56" s="52" t="s">
        <v>67</v>
      </c>
      <c r="B56" s="53"/>
      <c r="C56" s="53"/>
      <c r="D56" s="53"/>
      <c r="E56" s="6">
        <v>48.5</v>
      </c>
      <c r="F56" s="6">
        <v>0.5</v>
      </c>
      <c r="G56" s="6">
        <v>48.5</v>
      </c>
      <c r="H56" s="6">
        <v>20</v>
      </c>
      <c r="I56" s="6"/>
      <c r="J56" s="6"/>
      <c r="K56" s="6"/>
      <c r="L56" s="14"/>
      <c r="M56" s="54">
        <v>240</v>
      </c>
      <c r="N56" s="55"/>
      <c r="O56" s="40"/>
      <c r="P56" s="40"/>
      <c r="Q56" s="40"/>
      <c r="R56" s="40"/>
      <c r="S56" s="40"/>
      <c r="T56" s="41"/>
      <c r="U56" s="54">
        <v>191</v>
      </c>
      <c r="V56" s="55"/>
      <c r="W56" s="40"/>
      <c r="X56" s="40"/>
      <c r="Y56" s="40"/>
      <c r="Z56" s="40"/>
      <c r="AA56" s="40"/>
      <c r="AB56" s="41"/>
      <c r="AC56" s="54">
        <v>235</v>
      </c>
      <c r="AD56" s="55"/>
      <c r="AE56" s="40"/>
      <c r="AF56" s="40"/>
      <c r="AG56" s="40"/>
      <c r="AH56" s="40"/>
      <c r="AI56" s="40"/>
      <c r="AJ56" s="41"/>
      <c r="AK56" s="54">
        <v>243</v>
      </c>
      <c r="AL56" s="55"/>
      <c r="AM56" s="40"/>
      <c r="AN56" s="40"/>
      <c r="AO56" s="40"/>
      <c r="AP56" s="40"/>
      <c r="AQ56" s="40"/>
      <c r="AR56" s="41"/>
    </row>
    <row r="57" spans="1:44" x14ac:dyDescent="0.2">
      <c r="A57" s="52" t="s">
        <v>68</v>
      </c>
      <c r="B57" s="53"/>
      <c r="C57" s="53"/>
      <c r="D57" s="53"/>
      <c r="E57" s="6">
        <v>48.5</v>
      </c>
      <c r="F57" s="6">
        <v>0.5</v>
      </c>
      <c r="G57" s="6">
        <v>48.5</v>
      </c>
      <c r="H57" s="6">
        <v>20</v>
      </c>
      <c r="I57" s="6"/>
      <c r="J57" s="6"/>
      <c r="K57" s="6"/>
      <c r="L57" s="14"/>
      <c r="M57" s="54">
        <v>300</v>
      </c>
      <c r="N57" s="55"/>
      <c r="O57" s="40"/>
      <c r="P57" s="40"/>
      <c r="Q57" s="40"/>
      <c r="R57" s="40"/>
      <c r="S57" s="40"/>
      <c r="T57" s="41"/>
      <c r="U57" s="54">
        <v>200</v>
      </c>
      <c r="V57" s="55"/>
      <c r="W57" s="40"/>
      <c r="X57" s="40"/>
      <c r="Y57" s="40"/>
      <c r="Z57" s="40"/>
      <c r="AA57" s="40"/>
      <c r="AB57" s="41"/>
      <c r="AC57" s="54">
        <v>221</v>
      </c>
      <c r="AD57" s="55"/>
      <c r="AE57" s="40"/>
      <c r="AF57" s="40"/>
      <c r="AG57" s="40"/>
      <c r="AH57" s="40"/>
      <c r="AI57" s="40"/>
      <c r="AJ57" s="41"/>
      <c r="AK57" s="54">
        <v>251</v>
      </c>
      <c r="AL57" s="55"/>
      <c r="AM57" s="40"/>
      <c r="AN57" s="40"/>
      <c r="AO57" s="40"/>
      <c r="AP57" s="40"/>
      <c r="AQ57" s="40"/>
      <c r="AR57" s="41"/>
    </row>
    <row r="58" spans="1:44" x14ac:dyDescent="0.2">
      <c r="A58" s="52" t="s">
        <v>69</v>
      </c>
      <c r="B58" s="53"/>
      <c r="C58" s="53"/>
      <c r="D58" s="53"/>
      <c r="E58" s="6"/>
      <c r="F58" s="6"/>
      <c r="G58" s="6"/>
      <c r="H58" s="6"/>
      <c r="I58" s="6"/>
      <c r="J58" s="6"/>
      <c r="K58" s="6"/>
      <c r="L58" s="14"/>
      <c r="M58" s="42">
        <v>15</v>
      </c>
      <c r="N58" s="43"/>
      <c r="O58" s="40"/>
      <c r="P58" s="40"/>
      <c r="Q58" s="40"/>
      <c r="R58" s="40"/>
      <c r="S58" s="40"/>
      <c r="T58" s="41"/>
      <c r="U58" s="42">
        <v>16</v>
      </c>
      <c r="V58" s="43"/>
      <c r="W58" s="40"/>
      <c r="X58" s="40"/>
      <c r="Y58" s="40"/>
      <c r="Z58" s="40"/>
      <c r="AA58" s="40"/>
      <c r="AB58" s="41"/>
      <c r="AC58" s="42">
        <v>15</v>
      </c>
      <c r="AD58" s="43"/>
      <c r="AE58" s="40"/>
      <c r="AF58" s="40"/>
      <c r="AG58" s="40"/>
      <c r="AH58" s="40"/>
      <c r="AI58" s="40"/>
      <c r="AJ58" s="41"/>
      <c r="AK58" s="42">
        <v>15</v>
      </c>
      <c r="AL58" s="43"/>
      <c r="AM58" s="40"/>
      <c r="AN58" s="40"/>
      <c r="AO58" s="40"/>
      <c r="AP58" s="40"/>
      <c r="AQ58" s="40"/>
      <c r="AR58" s="41"/>
    </row>
    <row r="59" spans="1:44" x14ac:dyDescent="0.2">
      <c r="A59" s="52" t="s">
        <v>70</v>
      </c>
      <c r="B59" s="53"/>
      <c r="C59" s="53"/>
      <c r="D59" s="53"/>
      <c r="E59" s="6">
        <v>48.5</v>
      </c>
      <c r="F59" s="6">
        <v>0.5</v>
      </c>
      <c r="G59" s="6">
        <v>48.5</v>
      </c>
      <c r="H59" s="6">
        <v>20</v>
      </c>
      <c r="I59" s="6"/>
      <c r="J59" s="6"/>
      <c r="K59" s="6"/>
      <c r="L59" s="14"/>
      <c r="M59" s="42">
        <v>18</v>
      </c>
      <c r="N59" s="43"/>
      <c r="O59" s="40"/>
      <c r="P59" s="40"/>
      <c r="Q59" s="40"/>
      <c r="R59" s="40"/>
      <c r="S59" s="40"/>
      <c r="T59" s="41"/>
      <c r="U59" s="42">
        <v>18</v>
      </c>
      <c r="V59" s="43"/>
      <c r="W59" s="40"/>
      <c r="X59" s="40"/>
      <c r="Y59" s="40"/>
      <c r="Z59" s="40"/>
      <c r="AA59" s="40"/>
      <c r="AB59" s="41"/>
      <c r="AC59" s="42">
        <v>21</v>
      </c>
      <c r="AD59" s="43"/>
      <c r="AE59" s="40"/>
      <c r="AF59" s="40"/>
      <c r="AG59" s="40"/>
      <c r="AH59" s="40"/>
      <c r="AI59" s="40"/>
      <c r="AJ59" s="41"/>
      <c r="AK59" s="42">
        <v>18</v>
      </c>
      <c r="AL59" s="43"/>
      <c r="AM59" s="40"/>
      <c r="AN59" s="40"/>
      <c r="AO59" s="40"/>
      <c r="AP59" s="40"/>
      <c r="AQ59" s="40"/>
      <c r="AR59" s="41"/>
    </row>
    <row r="60" spans="1:44" ht="13.5" thickBot="1" x14ac:dyDescent="0.25">
      <c r="A60" s="44" t="s">
        <v>71</v>
      </c>
      <c r="B60" s="45"/>
      <c r="C60" s="45"/>
      <c r="D60" s="45"/>
      <c r="E60" s="46"/>
      <c r="F60" s="46"/>
      <c r="G60" s="46"/>
      <c r="H60" s="46"/>
      <c r="I60" s="46"/>
      <c r="J60" s="46"/>
      <c r="K60" s="46"/>
      <c r="L60" s="47"/>
      <c r="M60" s="48"/>
      <c r="N60" s="49"/>
      <c r="O60" s="50"/>
      <c r="P60" s="50"/>
      <c r="Q60" s="50"/>
      <c r="R60" s="50"/>
      <c r="S60" s="50"/>
      <c r="T60" s="51"/>
      <c r="U60" s="48"/>
      <c r="V60" s="49"/>
      <c r="W60" s="50"/>
      <c r="X60" s="50"/>
      <c r="Y60" s="50"/>
      <c r="Z60" s="50"/>
      <c r="AA60" s="50"/>
      <c r="AB60" s="51"/>
      <c r="AC60" s="48"/>
      <c r="AD60" s="49"/>
      <c r="AE60" s="50"/>
      <c r="AF60" s="50"/>
      <c r="AG60" s="50"/>
      <c r="AH60" s="50"/>
      <c r="AI60" s="50"/>
      <c r="AJ60" s="51"/>
      <c r="AK60" s="48"/>
      <c r="AL60" s="49"/>
      <c r="AM60" s="50"/>
      <c r="AN60" s="50"/>
      <c r="AO60" s="50"/>
      <c r="AP60" s="50"/>
      <c r="AQ60" s="50"/>
      <c r="AR60" s="51"/>
    </row>
    <row r="61" spans="1:44" ht="13.5" thickBot="1" x14ac:dyDescent="0.25">
      <c r="A61" s="37" t="s">
        <v>72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29"/>
      <c r="N61" s="30"/>
      <c r="O61" s="27"/>
      <c r="P61" s="27"/>
      <c r="Q61" s="27"/>
      <c r="R61" s="27"/>
      <c r="S61" s="27"/>
      <c r="T61" s="28"/>
      <c r="U61" s="29"/>
      <c r="V61" s="30"/>
      <c r="W61" s="27"/>
      <c r="X61" s="27"/>
      <c r="Y61" s="27"/>
      <c r="Z61" s="27"/>
      <c r="AA61" s="27"/>
      <c r="AB61" s="28"/>
      <c r="AC61" s="29"/>
      <c r="AD61" s="30"/>
      <c r="AE61" s="27"/>
      <c r="AF61" s="27"/>
      <c r="AG61" s="27"/>
      <c r="AH61" s="27"/>
      <c r="AI61" s="27"/>
      <c r="AJ61" s="28"/>
      <c r="AK61" s="29"/>
      <c r="AL61" s="30"/>
      <c r="AM61" s="27"/>
      <c r="AN61" s="27"/>
      <c r="AO61" s="27"/>
      <c r="AP61" s="27"/>
      <c r="AQ61" s="27"/>
      <c r="AR61" s="28"/>
    </row>
    <row r="62" spans="1:44" ht="13.5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ht="13.5" thickBot="1" x14ac:dyDescent="0.25">
      <c r="A63" s="32" t="s">
        <v>73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5" t="s">
        <v>90</v>
      </c>
      <c r="N63" s="31"/>
      <c r="O63" s="31"/>
      <c r="P63" s="31"/>
      <c r="Q63" s="31"/>
      <c r="R63" s="31"/>
      <c r="S63" s="31"/>
      <c r="T63" s="36"/>
      <c r="U63" s="35" t="s">
        <v>90</v>
      </c>
      <c r="V63" s="31"/>
      <c r="W63" s="31"/>
      <c r="X63" s="31"/>
      <c r="Y63" s="31"/>
      <c r="Z63" s="31"/>
      <c r="AA63" s="31"/>
      <c r="AB63" s="36"/>
      <c r="AC63" s="35" t="s">
        <v>90</v>
      </c>
      <c r="AD63" s="31"/>
      <c r="AE63" s="31"/>
      <c r="AF63" s="31"/>
      <c r="AG63" s="31"/>
      <c r="AH63" s="31"/>
      <c r="AI63" s="31"/>
      <c r="AJ63" s="36"/>
      <c r="AK63" s="35" t="s">
        <v>90</v>
      </c>
      <c r="AL63" s="31"/>
      <c r="AM63" s="31"/>
      <c r="AN63" s="31"/>
      <c r="AO63" s="31"/>
      <c r="AP63" s="31"/>
      <c r="AQ63" s="31"/>
      <c r="AR63" s="36"/>
    </row>
  </sheetData>
  <mergeCells count="712">
    <mergeCell ref="AH61:AJ61"/>
    <mergeCell ref="AK61:AL61"/>
    <mergeCell ref="AM61:AO61"/>
    <mergeCell ref="AP61:AR61"/>
    <mergeCell ref="A62:AR62"/>
    <mergeCell ref="A63:L63"/>
    <mergeCell ref="M63:T63"/>
    <mergeCell ref="U63:AB63"/>
    <mergeCell ref="AC63:AJ63"/>
    <mergeCell ref="AK63:AR63"/>
    <mergeCell ref="A61:L61"/>
    <mergeCell ref="M61:N61"/>
    <mergeCell ref="O61:Q61"/>
    <mergeCell ref="R61:T61"/>
    <mergeCell ref="U61:V61"/>
    <mergeCell ref="W61:Y61"/>
    <mergeCell ref="Z61:AB61"/>
    <mergeCell ref="AC61:AD61"/>
    <mergeCell ref="AE61:AG61"/>
    <mergeCell ref="AH59:AJ59"/>
    <mergeCell ref="AK59:AL59"/>
    <mergeCell ref="AM59:AO59"/>
    <mergeCell ref="AP59:AR59"/>
    <mergeCell ref="A60:L60"/>
    <mergeCell ref="M60:N60"/>
    <mergeCell ref="O60:Q60"/>
    <mergeCell ref="R60:T60"/>
    <mergeCell ref="U60:V60"/>
    <mergeCell ref="W60:Y60"/>
    <mergeCell ref="AP60:AR60"/>
    <mergeCell ref="Z60:AB60"/>
    <mergeCell ref="AC60:AD60"/>
    <mergeCell ref="AE60:AG60"/>
    <mergeCell ref="AH60:AJ60"/>
    <mergeCell ref="AK60:AL60"/>
    <mergeCell ref="AM60:AO60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H57:AJ57"/>
    <mergeCell ref="AK57:AL57"/>
    <mergeCell ref="AM57:AO57"/>
    <mergeCell ref="AP57:AR57"/>
    <mergeCell ref="A58:D58"/>
    <mergeCell ref="M58:N58"/>
    <mergeCell ref="O58:Q58"/>
    <mergeCell ref="R58:T58"/>
    <mergeCell ref="U58:V58"/>
    <mergeCell ref="W58:Y58"/>
    <mergeCell ref="AP58:AR58"/>
    <mergeCell ref="Z58:AB58"/>
    <mergeCell ref="AC58:AD58"/>
    <mergeCell ref="AE58:AG58"/>
    <mergeCell ref="AH58:AJ58"/>
    <mergeCell ref="AK58:AL58"/>
    <mergeCell ref="AM58:AO58"/>
    <mergeCell ref="A57:D57"/>
    <mergeCell ref="M57:N57"/>
    <mergeCell ref="O57:Q57"/>
    <mergeCell ref="R57:T57"/>
    <mergeCell ref="U57:V57"/>
    <mergeCell ref="W57:Y57"/>
    <mergeCell ref="Z57:AB57"/>
    <mergeCell ref="AC57:AD57"/>
    <mergeCell ref="AE57:AG57"/>
    <mergeCell ref="AM55:AO55"/>
    <mergeCell ref="AP55:AR55"/>
    <mergeCell ref="A56:D56"/>
    <mergeCell ref="M56:N56"/>
    <mergeCell ref="O56:Q56"/>
    <mergeCell ref="R56:T56"/>
    <mergeCell ref="U56:V56"/>
    <mergeCell ref="W56:Y56"/>
    <mergeCell ref="AP56:AR56"/>
    <mergeCell ref="Z56:AB56"/>
    <mergeCell ref="AC56:AD56"/>
    <mergeCell ref="AE56:AG56"/>
    <mergeCell ref="AH56:AJ56"/>
    <mergeCell ref="AK56:AL56"/>
    <mergeCell ref="AM56:AO56"/>
    <mergeCell ref="AP54:AR54"/>
    <mergeCell ref="A55:D55"/>
    <mergeCell ref="M55:N55"/>
    <mergeCell ref="O55:Q55"/>
    <mergeCell ref="R55:T55"/>
    <mergeCell ref="U55:V55"/>
    <mergeCell ref="W55:Y55"/>
    <mergeCell ref="Z55:AB55"/>
    <mergeCell ref="AC55:AD55"/>
    <mergeCell ref="AE55:AG55"/>
    <mergeCell ref="Z54:AB54"/>
    <mergeCell ref="AC54:AD54"/>
    <mergeCell ref="AE54:AG54"/>
    <mergeCell ref="AH54:AJ54"/>
    <mergeCell ref="AK54:AL54"/>
    <mergeCell ref="AM54:AO54"/>
    <mergeCell ref="A54:D54"/>
    <mergeCell ref="M54:N54"/>
    <mergeCell ref="O54:Q54"/>
    <mergeCell ref="R54:T54"/>
    <mergeCell ref="U54:V54"/>
    <mergeCell ref="W54:Y54"/>
    <mergeCell ref="AH55:AJ55"/>
    <mergeCell ref="AK55:AL55"/>
    <mergeCell ref="AH52:AJ52"/>
    <mergeCell ref="AK52:AL52"/>
    <mergeCell ref="AM52:AO52"/>
    <mergeCell ref="AP52:AR52"/>
    <mergeCell ref="A53:D53"/>
    <mergeCell ref="E53:AR53"/>
    <mergeCell ref="AP51:AR51"/>
    <mergeCell ref="A52:L52"/>
    <mergeCell ref="M52:N52"/>
    <mergeCell ref="O52:Q52"/>
    <mergeCell ref="R52:T52"/>
    <mergeCell ref="U52:V52"/>
    <mergeCell ref="W52:Y52"/>
    <mergeCell ref="Z52:AB52"/>
    <mergeCell ref="AC52:AD52"/>
    <mergeCell ref="AE52:AG52"/>
    <mergeCell ref="Z51:AB51"/>
    <mergeCell ref="AC51:AD51"/>
    <mergeCell ref="AE51:AG51"/>
    <mergeCell ref="AH51:AJ51"/>
    <mergeCell ref="AK51:AL51"/>
    <mergeCell ref="AM51:AO51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50:D50"/>
    <mergeCell ref="M50:N50"/>
    <mergeCell ref="O50:Q50"/>
    <mergeCell ref="R50:T50"/>
    <mergeCell ref="U50:V50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AH45:AJ45"/>
    <mergeCell ref="AK45:AL45"/>
    <mergeCell ref="AM45:AO45"/>
    <mergeCell ref="AP45:AR45"/>
    <mergeCell ref="A46:D46"/>
    <mergeCell ref="E46:AR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H36:AJ36"/>
    <mergeCell ref="AK36:AL36"/>
    <mergeCell ref="AM36:AO36"/>
    <mergeCell ref="AP36:AR36"/>
    <mergeCell ref="A37:D37"/>
    <mergeCell ref="E37:AR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M6:AN6"/>
    <mergeCell ref="AO6:AP6"/>
    <mergeCell ref="AQ6:AR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</mergeCells>
  <pageMargins left="0.19685039370078741" right="0.19685039370078741" top="0.19685039370078741" bottom="0.19685039370078741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3"/>
  <sheetViews>
    <sheetView zoomScaleNormal="100" workbookViewId="0">
      <selection activeCell="AK11" sqref="AK11:AL12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3.7109375" style="2" customWidth="1"/>
    <col min="15" max="21" width="3.28515625" style="2" customWidth="1"/>
    <col min="22" max="22" width="3.85546875" style="2" customWidth="1"/>
    <col min="23" max="29" width="3.28515625" style="2" customWidth="1"/>
    <col min="30" max="30" width="3.7109375" style="2" customWidth="1"/>
    <col min="31" max="37" width="3.28515625" style="2" customWidth="1"/>
    <col min="38" max="38" width="3.7109375" style="2" customWidth="1"/>
    <col min="39" max="44" width="3.28515625" style="2" customWidth="1"/>
    <col min="45" max="16384" width="9.140625" style="2"/>
  </cols>
  <sheetData>
    <row r="1" spans="1:44" ht="30" customHeight="1" x14ac:dyDescent="0.2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</row>
    <row r="2" spans="1:44" ht="30" customHeight="1" thickBot="1" x14ac:dyDescent="0.25">
      <c r="A2" s="234" t="s">
        <v>92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</row>
    <row r="3" spans="1:44" ht="24.95" customHeight="1" thickBo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8">
        <v>0.375</v>
      </c>
      <c r="N3" s="239"/>
      <c r="O3" s="239"/>
      <c r="P3" s="239"/>
      <c r="Q3" s="239"/>
      <c r="R3" s="239"/>
      <c r="S3" s="239"/>
      <c r="T3" s="239"/>
      <c r="U3" s="238">
        <v>0.41666666666666669</v>
      </c>
      <c r="V3" s="239"/>
      <c r="W3" s="239"/>
      <c r="X3" s="239"/>
      <c r="Y3" s="239"/>
      <c r="Z3" s="239"/>
      <c r="AA3" s="239"/>
      <c r="AB3" s="239"/>
      <c r="AC3" s="238">
        <v>0.45833333333333331</v>
      </c>
      <c r="AD3" s="239"/>
      <c r="AE3" s="239"/>
      <c r="AF3" s="239"/>
      <c r="AG3" s="239"/>
      <c r="AH3" s="239"/>
      <c r="AI3" s="239"/>
      <c r="AJ3" s="239"/>
      <c r="AK3" s="238">
        <v>0.5</v>
      </c>
      <c r="AL3" s="239"/>
      <c r="AM3" s="239"/>
      <c r="AN3" s="239"/>
      <c r="AO3" s="239"/>
      <c r="AP3" s="239"/>
      <c r="AQ3" s="239"/>
      <c r="AR3" s="239"/>
    </row>
    <row r="4" spans="1:44" ht="30" customHeight="1" thickBot="1" x14ac:dyDescent="0.2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</row>
    <row r="5" spans="1:44" ht="15.75" customHeight="1" thickBot="1" x14ac:dyDescent="0.25">
      <c r="A5" s="17" t="s">
        <v>2</v>
      </c>
      <c r="B5" s="18" t="s">
        <v>3</v>
      </c>
      <c r="C5" s="18" t="s">
        <v>4</v>
      </c>
      <c r="D5" s="19" t="s">
        <v>5</v>
      </c>
      <c r="E5" s="126" t="s">
        <v>6</v>
      </c>
      <c r="F5" s="231"/>
      <c r="G5" s="230" t="s">
        <v>7</v>
      </c>
      <c r="H5" s="231"/>
      <c r="I5" s="230" t="s">
        <v>8</v>
      </c>
      <c r="J5" s="231"/>
      <c r="K5" s="230" t="s">
        <v>9</v>
      </c>
      <c r="L5" s="128"/>
      <c r="M5" s="126" t="s">
        <v>10</v>
      </c>
      <c r="N5" s="231"/>
      <c r="O5" s="230" t="s">
        <v>11</v>
      </c>
      <c r="P5" s="231"/>
      <c r="Q5" s="230" t="s">
        <v>12</v>
      </c>
      <c r="R5" s="231"/>
      <c r="S5" s="230" t="s">
        <v>13</v>
      </c>
      <c r="T5" s="128"/>
      <c r="U5" s="126" t="s">
        <v>10</v>
      </c>
      <c r="V5" s="231"/>
      <c r="W5" s="230" t="s">
        <v>11</v>
      </c>
      <c r="X5" s="231"/>
      <c r="Y5" s="230" t="s">
        <v>12</v>
      </c>
      <c r="Z5" s="231"/>
      <c r="AA5" s="230" t="s">
        <v>13</v>
      </c>
      <c r="AB5" s="128"/>
      <c r="AC5" s="126" t="s">
        <v>10</v>
      </c>
      <c r="AD5" s="231"/>
      <c r="AE5" s="230" t="s">
        <v>11</v>
      </c>
      <c r="AF5" s="231"/>
      <c r="AG5" s="230" t="s">
        <v>12</v>
      </c>
      <c r="AH5" s="231"/>
      <c r="AI5" s="230" t="s">
        <v>13</v>
      </c>
      <c r="AJ5" s="128"/>
      <c r="AK5" s="126" t="s">
        <v>10</v>
      </c>
      <c r="AL5" s="231"/>
      <c r="AM5" s="230" t="s">
        <v>11</v>
      </c>
      <c r="AN5" s="231"/>
      <c r="AO5" s="230" t="s">
        <v>12</v>
      </c>
      <c r="AP5" s="231"/>
      <c r="AQ5" s="230" t="s">
        <v>13</v>
      </c>
      <c r="AR5" s="128"/>
    </row>
    <row r="6" spans="1:44" ht="13.5" thickBot="1" x14ac:dyDescent="0.25">
      <c r="A6" s="20" t="s">
        <v>14</v>
      </c>
      <c r="B6" s="21">
        <v>40</v>
      </c>
      <c r="C6" s="22">
        <v>4.1999999433755875E-2</v>
      </c>
      <c r="D6" s="23">
        <v>0.13600000739097595</v>
      </c>
      <c r="E6" s="110">
        <v>110</v>
      </c>
      <c r="F6" s="111"/>
      <c r="G6" s="198" t="s">
        <v>15</v>
      </c>
      <c r="H6" s="198"/>
      <c r="I6" s="199">
        <v>0.15899999439716339</v>
      </c>
      <c r="J6" s="199"/>
      <c r="K6" s="199">
        <v>10.539999961853027</v>
      </c>
      <c r="L6" s="200"/>
      <c r="M6" s="225"/>
      <c r="N6" s="226"/>
      <c r="O6" s="227"/>
      <c r="P6" s="227"/>
      <c r="Q6" s="203"/>
      <c r="R6" s="203"/>
      <c r="S6" s="228"/>
      <c r="T6" s="229"/>
      <c r="U6" s="217"/>
      <c r="V6" s="218"/>
      <c r="W6" s="219"/>
      <c r="X6" s="219"/>
      <c r="Y6" s="219"/>
      <c r="Z6" s="219"/>
      <c r="AA6" s="220"/>
      <c r="AB6" s="221"/>
      <c r="AC6" s="217"/>
      <c r="AD6" s="218"/>
      <c r="AE6" s="219"/>
      <c r="AF6" s="219"/>
      <c r="AG6" s="219"/>
      <c r="AH6" s="219"/>
      <c r="AI6" s="220"/>
      <c r="AJ6" s="221"/>
      <c r="AK6" s="217"/>
      <c r="AL6" s="218"/>
      <c r="AM6" s="219"/>
      <c r="AN6" s="219"/>
      <c r="AO6" s="219"/>
      <c r="AP6" s="219"/>
      <c r="AQ6" s="220"/>
      <c r="AR6" s="221"/>
    </row>
    <row r="7" spans="1:44" x14ac:dyDescent="0.2">
      <c r="A7" s="193" t="s">
        <v>81</v>
      </c>
      <c r="B7" s="194"/>
      <c r="C7" s="194"/>
      <c r="D7" s="195"/>
      <c r="E7" s="103">
        <v>6</v>
      </c>
      <c r="F7" s="104"/>
      <c r="G7" s="105" t="s">
        <v>16</v>
      </c>
      <c r="H7" s="105"/>
      <c r="I7" s="186">
        <f>I6</f>
        <v>0.15899999439716339</v>
      </c>
      <c r="J7" s="186"/>
      <c r="K7" s="186">
        <f>K6</f>
        <v>10.539999961853027</v>
      </c>
      <c r="L7" s="187"/>
      <c r="M7" s="222">
        <f>O7/7.857*1000</f>
        <v>665.64846633575155</v>
      </c>
      <c r="N7" s="223"/>
      <c r="O7" s="224">
        <v>5.23</v>
      </c>
      <c r="P7" s="224"/>
      <c r="Q7" s="190"/>
      <c r="R7" s="190"/>
      <c r="S7" s="232">
        <v>0.72</v>
      </c>
      <c r="T7" s="233"/>
      <c r="U7" s="215">
        <f>W7/7.857*1000</f>
        <v>799.28725976835949</v>
      </c>
      <c r="V7" s="216"/>
      <c r="W7" s="214">
        <v>6.28</v>
      </c>
      <c r="X7" s="214"/>
      <c r="Y7" s="178"/>
      <c r="Z7" s="178"/>
      <c r="AA7" s="220">
        <v>0.72</v>
      </c>
      <c r="AB7" s="221"/>
      <c r="AC7" s="215">
        <f>AE7/7.857*1000</f>
        <v>859.10652920962195</v>
      </c>
      <c r="AD7" s="216"/>
      <c r="AE7" s="214">
        <v>6.75</v>
      </c>
      <c r="AF7" s="214"/>
      <c r="AG7" s="178"/>
      <c r="AH7" s="178"/>
      <c r="AI7" s="179">
        <v>0.72</v>
      </c>
      <c r="AJ7" s="180"/>
      <c r="AK7" s="215">
        <f>AM7/7.857*1000</f>
        <v>750.92274404989178</v>
      </c>
      <c r="AL7" s="216"/>
      <c r="AM7" s="214">
        <v>5.9</v>
      </c>
      <c r="AN7" s="214"/>
      <c r="AO7" s="178"/>
      <c r="AP7" s="178"/>
      <c r="AQ7" s="183">
        <v>0.72</v>
      </c>
      <c r="AR7" s="184"/>
    </row>
    <row r="8" spans="1:44" x14ac:dyDescent="0.2">
      <c r="A8" s="193"/>
      <c r="B8" s="194"/>
      <c r="C8" s="194"/>
      <c r="D8" s="195"/>
      <c r="E8" s="103">
        <v>6</v>
      </c>
      <c r="F8" s="104"/>
      <c r="G8" s="105" t="s">
        <v>17</v>
      </c>
      <c r="H8" s="105"/>
      <c r="I8" s="186">
        <f>I6</f>
        <v>0.15899999439716339</v>
      </c>
      <c r="J8" s="186"/>
      <c r="K8" s="186">
        <f>K6</f>
        <v>10.539999961853027</v>
      </c>
      <c r="L8" s="187"/>
      <c r="M8" s="188">
        <f>O8/7.857*1000</f>
        <v>483.64515718467607</v>
      </c>
      <c r="N8" s="189"/>
      <c r="O8" s="190">
        <v>3.8</v>
      </c>
      <c r="P8" s="190"/>
      <c r="Q8" s="190"/>
      <c r="R8" s="190"/>
      <c r="S8" s="232">
        <v>0.72</v>
      </c>
      <c r="T8" s="233"/>
      <c r="U8" s="185">
        <f>W8/7.857*1000</f>
        <v>510.37291587119762</v>
      </c>
      <c r="V8" s="182"/>
      <c r="W8" s="178">
        <v>4.01</v>
      </c>
      <c r="X8" s="178"/>
      <c r="Y8" s="178"/>
      <c r="Z8" s="178"/>
      <c r="AA8" s="183">
        <v>0.72</v>
      </c>
      <c r="AB8" s="184"/>
      <c r="AC8" s="185">
        <f>AE8/7.857*1000</f>
        <v>515.46391752577313</v>
      </c>
      <c r="AD8" s="182"/>
      <c r="AE8" s="178">
        <v>4.05</v>
      </c>
      <c r="AF8" s="178"/>
      <c r="AG8" s="178"/>
      <c r="AH8" s="178"/>
      <c r="AI8" s="179">
        <v>0.72</v>
      </c>
      <c r="AJ8" s="180"/>
      <c r="AK8" s="185">
        <f>AM8/7.857*1000</f>
        <v>502.73641338933442</v>
      </c>
      <c r="AL8" s="182"/>
      <c r="AM8" s="178">
        <v>3.95</v>
      </c>
      <c r="AN8" s="178"/>
      <c r="AO8" s="178"/>
      <c r="AP8" s="178"/>
      <c r="AQ8" s="183">
        <v>0.72</v>
      </c>
      <c r="AR8" s="184"/>
    </row>
    <row r="9" spans="1:44" ht="13.5" thickBot="1" x14ac:dyDescent="0.25">
      <c r="A9" s="196"/>
      <c r="B9" s="197"/>
      <c r="C9" s="197"/>
      <c r="D9" s="197"/>
      <c r="E9" s="175" t="s">
        <v>18</v>
      </c>
      <c r="F9" s="176"/>
      <c r="G9" s="176"/>
      <c r="H9" s="176"/>
      <c r="I9" s="176"/>
      <c r="J9" s="176"/>
      <c r="K9" s="176"/>
      <c r="L9" s="177"/>
      <c r="M9" s="158">
        <v>9</v>
      </c>
      <c r="N9" s="159"/>
      <c r="O9" s="159"/>
      <c r="P9" s="159"/>
      <c r="Q9" s="159"/>
      <c r="R9" s="159"/>
      <c r="S9" s="159"/>
      <c r="T9" s="160"/>
      <c r="U9" s="206">
        <v>9</v>
      </c>
      <c r="V9" s="207"/>
      <c r="W9" s="207"/>
      <c r="X9" s="207"/>
      <c r="Y9" s="207"/>
      <c r="Z9" s="207"/>
      <c r="AA9" s="207"/>
      <c r="AB9" s="213"/>
      <c r="AC9" s="206">
        <v>9</v>
      </c>
      <c r="AD9" s="207"/>
      <c r="AE9" s="207"/>
      <c r="AF9" s="207"/>
      <c r="AG9" s="207"/>
      <c r="AH9" s="207"/>
      <c r="AI9" s="207"/>
      <c r="AJ9" s="213"/>
      <c r="AK9" s="206">
        <v>9</v>
      </c>
      <c r="AL9" s="207"/>
      <c r="AM9" s="207"/>
      <c r="AN9" s="207"/>
      <c r="AO9" s="207"/>
      <c r="AP9" s="207"/>
      <c r="AQ9" s="207"/>
      <c r="AR9" s="213"/>
    </row>
    <row r="10" spans="1:44" x14ac:dyDescent="0.2">
      <c r="A10" s="20" t="s">
        <v>19</v>
      </c>
      <c r="B10" s="21">
        <v>40</v>
      </c>
      <c r="C10" s="22">
        <v>4.3000001460313797E-2</v>
      </c>
      <c r="D10" s="23">
        <v>0.13600000739097595</v>
      </c>
      <c r="E10" s="110">
        <v>110</v>
      </c>
      <c r="F10" s="111"/>
      <c r="G10" s="198" t="s">
        <v>15</v>
      </c>
      <c r="H10" s="198"/>
      <c r="I10" s="199">
        <v>0.16500000655651093</v>
      </c>
      <c r="J10" s="199"/>
      <c r="K10" s="199">
        <v>10.670000076293945</v>
      </c>
      <c r="L10" s="200"/>
      <c r="M10" s="201"/>
      <c r="N10" s="202"/>
      <c r="O10" s="203"/>
      <c r="P10" s="203"/>
      <c r="Q10" s="203"/>
      <c r="R10" s="203"/>
      <c r="S10" s="204"/>
      <c r="T10" s="205"/>
      <c r="U10" s="210"/>
      <c r="V10" s="211"/>
      <c r="W10" s="212"/>
      <c r="X10" s="212"/>
      <c r="Y10" s="212"/>
      <c r="Z10" s="212"/>
      <c r="AA10" s="208"/>
      <c r="AB10" s="209"/>
      <c r="AC10" s="210"/>
      <c r="AD10" s="211"/>
      <c r="AE10" s="212"/>
      <c r="AF10" s="212"/>
      <c r="AG10" s="212"/>
      <c r="AH10" s="212"/>
      <c r="AI10" s="208"/>
      <c r="AJ10" s="209"/>
      <c r="AK10" s="210"/>
      <c r="AL10" s="211"/>
      <c r="AM10" s="212"/>
      <c r="AN10" s="212"/>
      <c r="AO10" s="212"/>
      <c r="AP10" s="212"/>
      <c r="AQ10" s="208"/>
      <c r="AR10" s="209"/>
    </row>
    <row r="11" spans="1:44" x14ac:dyDescent="0.2">
      <c r="A11" s="193" t="s">
        <v>85</v>
      </c>
      <c r="B11" s="194"/>
      <c r="C11" s="194"/>
      <c r="D11" s="195"/>
      <c r="E11" s="103">
        <v>6</v>
      </c>
      <c r="F11" s="104"/>
      <c r="G11" s="105" t="s">
        <v>20</v>
      </c>
      <c r="H11" s="105"/>
      <c r="I11" s="186">
        <f>I10</f>
        <v>0.16500000655651093</v>
      </c>
      <c r="J11" s="186"/>
      <c r="K11" s="186">
        <f>K10</f>
        <v>10.670000076293945</v>
      </c>
      <c r="L11" s="187"/>
      <c r="M11" s="188">
        <f t="shared" ref="M11:M12" si="0">O11/7.857*1000</f>
        <v>404.73463153875525</v>
      </c>
      <c r="N11" s="189"/>
      <c r="O11" s="190">
        <v>3.18</v>
      </c>
      <c r="P11" s="190"/>
      <c r="Q11" s="190"/>
      <c r="R11" s="190"/>
      <c r="S11" s="191">
        <v>0.72</v>
      </c>
      <c r="T11" s="192"/>
      <c r="U11" s="185">
        <f t="shared" ref="U11:U12" si="1">W11/7.857*1000</f>
        <v>470.91765304823724</v>
      </c>
      <c r="V11" s="182"/>
      <c r="W11" s="178">
        <v>3.7</v>
      </c>
      <c r="X11" s="178"/>
      <c r="Y11" s="178"/>
      <c r="Z11" s="178"/>
      <c r="AA11" s="183">
        <v>0.72</v>
      </c>
      <c r="AB11" s="184"/>
      <c r="AC11" s="181">
        <f t="shared" ref="AC11:AC12" si="2">AE11/7.857*1000</f>
        <v>455.64464808451061</v>
      </c>
      <c r="AD11" s="182"/>
      <c r="AE11" s="178">
        <v>3.58</v>
      </c>
      <c r="AF11" s="178"/>
      <c r="AG11" s="178"/>
      <c r="AH11" s="178"/>
      <c r="AI11" s="179">
        <v>0.72</v>
      </c>
      <c r="AJ11" s="180"/>
      <c r="AK11" s="181">
        <f t="shared" ref="AK11:AK12" si="3">AM11/7.857*1000</f>
        <v>434.00789105256462</v>
      </c>
      <c r="AL11" s="182"/>
      <c r="AM11" s="178">
        <v>3.41</v>
      </c>
      <c r="AN11" s="178"/>
      <c r="AO11" s="178"/>
      <c r="AP11" s="178"/>
      <c r="AQ11" s="183">
        <v>0.72</v>
      </c>
      <c r="AR11" s="184"/>
    </row>
    <row r="12" spans="1:44" x14ac:dyDescent="0.2">
      <c r="A12" s="193"/>
      <c r="B12" s="194"/>
      <c r="C12" s="194"/>
      <c r="D12" s="195"/>
      <c r="E12" s="103">
        <v>6</v>
      </c>
      <c r="F12" s="104"/>
      <c r="G12" s="105" t="s">
        <v>21</v>
      </c>
      <c r="H12" s="105"/>
      <c r="I12" s="186">
        <f>I10</f>
        <v>0.16500000655651093</v>
      </c>
      <c r="J12" s="186"/>
      <c r="K12" s="186">
        <f>K10</f>
        <v>10.670000076293945</v>
      </c>
      <c r="L12" s="187"/>
      <c r="M12" s="188">
        <f t="shared" si="0"/>
        <v>641.46620847651775</v>
      </c>
      <c r="N12" s="189"/>
      <c r="O12" s="190">
        <v>5.04</v>
      </c>
      <c r="P12" s="190"/>
      <c r="Q12" s="190"/>
      <c r="R12" s="190"/>
      <c r="S12" s="191">
        <v>0.72</v>
      </c>
      <c r="T12" s="192"/>
      <c r="U12" s="185">
        <f t="shared" si="1"/>
        <v>661.83021509481989</v>
      </c>
      <c r="V12" s="182"/>
      <c r="W12" s="178">
        <v>5.2</v>
      </c>
      <c r="X12" s="178"/>
      <c r="Y12" s="178"/>
      <c r="Z12" s="178"/>
      <c r="AA12" s="183">
        <v>0.72</v>
      </c>
      <c r="AB12" s="184"/>
      <c r="AC12" s="181">
        <f t="shared" si="2"/>
        <v>659.28471426753208</v>
      </c>
      <c r="AD12" s="182"/>
      <c r="AE12" s="178">
        <v>5.18</v>
      </c>
      <c r="AF12" s="178"/>
      <c r="AG12" s="178"/>
      <c r="AH12" s="178"/>
      <c r="AI12" s="179">
        <v>0.72</v>
      </c>
      <c r="AJ12" s="180"/>
      <c r="AK12" s="181">
        <f t="shared" si="3"/>
        <v>654.19371261295657</v>
      </c>
      <c r="AL12" s="182"/>
      <c r="AM12" s="178">
        <v>5.14</v>
      </c>
      <c r="AN12" s="178"/>
      <c r="AO12" s="178"/>
      <c r="AP12" s="178"/>
      <c r="AQ12" s="183">
        <v>0.72</v>
      </c>
      <c r="AR12" s="184"/>
    </row>
    <row r="13" spans="1:44" ht="13.5" thickBot="1" x14ac:dyDescent="0.25">
      <c r="A13" s="196"/>
      <c r="B13" s="197"/>
      <c r="C13" s="197"/>
      <c r="D13" s="197"/>
      <c r="E13" s="175" t="s">
        <v>18</v>
      </c>
      <c r="F13" s="176"/>
      <c r="G13" s="176"/>
      <c r="H13" s="176"/>
      <c r="I13" s="176"/>
      <c r="J13" s="176"/>
      <c r="K13" s="176"/>
      <c r="L13" s="177"/>
      <c r="M13" s="175">
        <v>11</v>
      </c>
      <c r="N13" s="176"/>
      <c r="O13" s="176"/>
      <c r="P13" s="159"/>
      <c r="Q13" s="159"/>
      <c r="R13" s="171"/>
      <c r="S13" s="171"/>
      <c r="T13" s="172"/>
      <c r="U13" s="175">
        <v>11</v>
      </c>
      <c r="V13" s="176"/>
      <c r="W13" s="176"/>
      <c r="X13" s="159"/>
      <c r="Y13" s="159"/>
      <c r="Z13" s="171"/>
      <c r="AA13" s="171"/>
      <c r="AB13" s="172"/>
      <c r="AC13" s="175">
        <v>11</v>
      </c>
      <c r="AD13" s="176"/>
      <c r="AE13" s="176"/>
      <c r="AF13" s="159"/>
      <c r="AG13" s="159"/>
      <c r="AH13" s="171"/>
      <c r="AI13" s="171"/>
      <c r="AJ13" s="172"/>
      <c r="AK13" s="175">
        <v>11</v>
      </c>
      <c r="AL13" s="176"/>
      <c r="AM13" s="176"/>
      <c r="AN13" s="159"/>
      <c r="AO13" s="159"/>
      <c r="AP13" s="171"/>
      <c r="AQ13" s="171"/>
      <c r="AR13" s="172"/>
    </row>
    <row r="14" spans="1:44" x14ac:dyDescent="0.2">
      <c r="A14" s="95" t="s">
        <v>22</v>
      </c>
      <c r="B14" s="81"/>
      <c r="C14" s="81"/>
      <c r="D14" s="81"/>
      <c r="E14" s="173" t="s">
        <v>23</v>
      </c>
      <c r="F14" s="112"/>
      <c r="G14" s="112"/>
      <c r="H14" s="112"/>
      <c r="I14" s="112"/>
      <c r="J14" s="112"/>
      <c r="K14" s="112"/>
      <c r="L14" s="113"/>
      <c r="M14" s="174">
        <f>SUM(M6,M10)</f>
        <v>0</v>
      </c>
      <c r="N14" s="166"/>
      <c r="O14" s="170">
        <f>SUM(O6,O10)</f>
        <v>0</v>
      </c>
      <c r="P14" s="166"/>
      <c r="Q14" s="170">
        <f>SUM(Q6,Q10)</f>
        <v>0</v>
      </c>
      <c r="R14" s="166"/>
      <c r="S14" s="166"/>
      <c r="T14" s="167"/>
      <c r="U14" s="169">
        <f>SUM(U6,U10)</f>
        <v>0</v>
      </c>
      <c r="V14" s="166"/>
      <c r="W14" s="170">
        <f>SUM(W6,W10)</f>
        <v>0</v>
      </c>
      <c r="X14" s="166"/>
      <c r="Y14" s="170">
        <f>SUM(Y6,Y10)</f>
        <v>0</v>
      </c>
      <c r="Z14" s="166"/>
      <c r="AA14" s="166"/>
      <c r="AB14" s="167"/>
      <c r="AC14" s="169">
        <f>SUM(AC6,AC10)</f>
        <v>0</v>
      </c>
      <c r="AD14" s="166"/>
      <c r="AE14" s="170">
        <f>SUM(AE6,AE10)</f>
        <v>0</v>
      </c>
      <c r="AF14" s="166"/>
      <c r="AG14" s="170">
        <f>SUM(AG6,AG10)</f>
        <v>0</v>
      </c>
      <c r="AH14" s="166"/>
      <c r="AI14" s="166"/>
      <c r="AJ14" s="167"/>
      <c r="AK14" s="169">
        <f>SUM(AK6,AK10)</f>
        <v>0</v>
      </c>
      <c r="AL14" s="166"/>
      <c r="AM14" s="170">
        <f>SUM(AM6,AM10)</f>
        <v>0</v>
      </c>
      <c r="AN14" s="166"/>
      <c r="AO14" s="170">
        <f>SUM(AO6,AO10)</f>
        <v>0</v>
      </c>
      <c r="AP14" s="166"/>
      <c r="AQ14" s="166"/>
      <c r="AR14" s="167"/>
    </row>
    <row r="15" spans="1:44" ht="13.5" thickBot="1" x14ac:dyDescent="0.25">
      <c r="A15" s="97"/>
      <c r="B15" s="84"/>
      <c r="C15" s="84"/>
      <c r="D15" s="84"/>
      <c r="E15" s="168" t="s">
        <v>24</v>
      </c>
      <c r="F15" s="101"/>
      <c r="G15" s="101"/>
      <c r="H15" s="101"/>
      <c r="I15" s="101"/>
      <c r="J15" s="101"/>
      <c r="K15" s="101"/>
      <c r="L15" s="102"/>
      <c r="M15" s="62">
        <f t="shared" ref="M15" si="4">SUM(M7,M8,M11,M12)</f>
        <v>2195.4944635357006</v>
      </c>
      <c r="N15" s="164"/>
      <c r="O15" s="62">
        <f t="shared" ref="O15" si="5">SUM(O7,O8,O11,O12)</f>
        <v>17.25</v>
      </c>
      <c r="P15" s="164"/>
      <c r="Q15" s="62">
        <f t="shared" ref="Q15" si="6">SUM(Q7,Q8,Q11,Q12)</f>
        <v>0</v>
      </c>
      <c r="R15" s="164"/>
      <c r="S15" s="62">
        <f t="shared" ref="S15" si="7">SUM(S7,S8,S11,S12)</f>
        <v>2.88</v>
      </c>
      <c r="T15" s="164"/>
      <c r="U15" s="62">
        <f>SUM(U7,U8,U11,U12)</f>
        <v>2442.4080437826142</v>
      </c>
      <c r="V15" s="164"/>
      <c r="W15" s="60">
        <f>SUM(W7,W8,W11,W12)</f>
        <v>19.189999999999998</v>
      </c>
      <c r="X15" s="164"/>
      <c r="Y15" s="60">
        <f>SUM(Y7,Y8,Y11,Y12)</f>
        <v>0</v>
      </c>
      <c r="Z15" s="164"/>
      <c r="AA15" s="164"/>
      <c r="AB15" s="165"/>
      <c r="AC15" s="62">
        <f>SUM(AC7,AC8,AC11,AC12)</f>
        <v>2489.4998090874378</v>
      </c>
      <c r="AD15" s="164"/>
      <c r="AE15" s="60">
        <f>SUM(AE7,AE8,AE11,AE12)</f>
        <v>19.560000000000002</v>
      </c>
      <c r="AF15" s="164"/>
      <c r="AG15" s="60">
        <f>SUM(AG7,AG8,AG11,AG12)</f>
        <v>0</v>
      </c>
      <c r="AH15" s="164"/>
      <c r="AI15" s="164"/>
      <c r="AJ15" s="165"/>
      <c r="AK15" s="62">
        <f>SUM(AK7,AK8,AK11,AK12)</f>
        <v>2341.8607611047473</v>
      </c>
      <c r="AL15" s="164"/>
      <c r="AM15" s="60">
        <f>SUM(AM7,AM8,AM11,AM12)</f>
        <v>18.400000000000002</v>
      </c>
      <c r="AN15" s="164"/>
      <c r="AO15" s="60">
        <f>SUM(AO7,AO8,AO11,AO12)</f>
        <v>0</v>
      </c>
      <c r="AP15" s="164"/>
      <c r="AQ15" s="164"/>
      <c r="AR15" s="165"/>
    </row>
    <row r="16" spans="1:44" x14ac:dyDescent="0.2">
      <c r="A16" s="95" t="s">
        <v>25</v>
      </c>
      <c r="B16" s="81"/>
      <c r="C16" s="81"/>
      <c r="D16" s="81"/>
      <c r="E16" s="81" t="s">
        <v>26</v>
      </c>
      <c r="F16" s="81"/>
      <c r="G16" s="81"/>
      <c r="H16" s="81"/>
      <c r="I16" s="148" t="s">
        <v>14</v>
      </c>
      <c r="J16" s="149"/>
      <c r="K16" s="149"/>
      <c r="L16" s="150"/>
      <c r="M16" s="162">
        <f>I6*(POWER(O7+O8,2)+POWER(Q7+Q8,2))/POWER(B6,2)</f>
        <v>8.1031266519622901E-3</v>
      </c>
      <c r="N16" s="162"/>
      <c r="O16" s="162"/>
      <c r="P16" s="163" t="s">
        <v>27</v>
      </c>
      <c r="Q16" s="163"/>
      <c r="R16" s="156">
        <f>K6*(POWER(O7+O8,2)+POWER(Q7+Q8,2))/(100*B6)</f>
        <v>0.21486027072236544</v>
      </c>
      <c r="S16" s="156"/>
      <c r="T16" s="157"/>
      <c r="U16" s="161">
        <f>I6*(POWER(W7+W8,2)+POWER(Y7+Y8,2))/POWER(B6,2)</f>
        <v>1.0522232066717929E-2</v>
      </c>
      <c r="V16" s="162"/>
      <c r="W16" s="162"/>
      <c r="X16" s="163" t="s">
        <v>27</v>
      </c>
      <c r="Y16" s="163"/>
      <c r="Z16" s="156">
        <f>K6*(POWER(W7+W8,2)+POWER(Y7+Y8,2))/(100*B6)</f>
        <v>0.27900460249021053</v>
      </c>
      <c r="AA16" s="156"/>
      <c r="AB16" s="157"/>
      <c r="AC16" s="161">
        <f>I6*(POWER(AE7+AE8,2)+POWER(AG7+AG8,2))/POWER(B6,2)</f>
        <v>1.1591099591553213E-2</v>
      </c>
      <c r="AD16" s="162"/>
      <c r="AE16" s="162"/>
      <c r="AF16" s="163" t="s">
        <v>27</v>
      </c>
      <c r="AG16" s="163"/>
      <c r="AH16" s="156">
        <f>K6*(POWER(AE7+AE8,2)+POWER(AG7+AG8,2))/(100*B6)</f>
        <v>0.30734639888763432</v>
      </c>
      <c r="AI16" s="156"/>
      <c r="AJ16" s="157"/>
      <c r="AK16" s="161">
        <f>I6*(POWER(AM7+AM8,2)+POWER(AO7+AO8,2))/POWER(B6,2)</f>
        <v>9.6416105977492426E-3</v>
      </c>
      <c r="AL16" s="162"/>
      <c r="AM16" s="162"/>
      <c r="AN16" s="163" t="s">
        <v>27</v>
      </c>
      <c r="AO16" s="163"/>
      <c r="AP16" s="156">
        <f>K6*(POWER(AM7+AM8,2)+POWER(AO7+AO8,2))/(100*B6)</f>
        <v>0.25565428657472139</v>
      </c>
      <c r="AQ16" s="156"/>
      <c r="AR16" s="157"/>
    </row>
    <row r="17" spans="1:48" ht="13.5" thickBot="1" x14ac:dyDescent="0.25">
      <c r="A17" s="97"/>
      <c r="B17" s="84"/>
      <c r="C17" s="84"/>
      <c r="D17" s="84"/>
      <c r="E17" s="84"/>
      <c r="F17" s="84"/>
      <c r="G17" s="84"/>
      <c r="H17" s="84"/>
      <c r="I17" s="158" t="s">
        <v>19</v>
      </c>
      <c r="J17" s="159"/>
      <c r="K17" s="159"/>
      <c r="L17" s="160"/>
      <c r="M17" s="154">
        <f>I10*(POWER(O11+O12,2)+POWER(Q11+Q12,2))/POWER(B10,2)</f>
        <v>6.9679915268830968E-3</v>
      </c>
      <c r="N17" s="154"/>
      <c r="O17" s="154"/>
      <c r="P17" s="155" t="s">
        <v>27</v>
      </c>
      <c r="Q17" s="155"/>
      <c r="R17" s="151">
        <f>K10*(POWER(O11+O12,2)+POWER(Q11+Q12,2))/(100*B10)</f>
        <v>0.18023870828876501</v>
      </c>
      <c r="S17" s="151"/>
      <c r="T17" s="152"/>
      <c r="U17" s="153">
        <f>I10*(POWER(W11+W12,2)+POWER(Y11+Y12,2))/POWER(B10,2)</f>
        <v>8.1685315745882708E-3</v>
      </c>
      <c r="V17" s="154"/>
      <c r="W17" s="154"/>
      <c r="X17" s="155" t="s">
        <v>27</v>
      </c>
      <c r="Y17" s="155"/>
      <c r="Z17" s="151">
        <f>K10*(POWER(W11+W12,2)+POWER(Y11+Y12,2))/(100*B10)</f>
        <v>0.21129267651081088</v>
      </c>
      <c r="AA17" s="151"/>
      <c r="AB17" s="152"/>
      <c r="AC17" s="153">
        <f>I10*(POWER(AE11+AE12,2)+POWER(AG11+AG12,2))/POWER(B10,2)</f>
        <v>7.9135653144568208E-3</v>
      </c>
      <c r="AD17" s="154"/>
      <c r="AE17" s="154"/>
      <c r="AF17" s="155" t="s">
        <v>27</v>
      </c>
      <c r="AG17" s="155"/>
      <c r="AH17" s="151">
        <f>K10*(POWER(AE11+AE12,2)+POWER(AG11+AG12,2))/(100*B10)</f>
        <v>0.20469754946365357</v>
      </c>
      <c r="AI17" s="151"/>
      <c r="AJ17" s="152"/>
      <c r="AK17" s="153">
        <f>I10*(POWER(AM11+AM12,2)+POWER(AO11+AO12,2))/POWER(B10,2)</f>
        <v>7.5386956120608384E-3</v>
      </c>
      <c r="AL17" s="154"/>
      <c r="AM17" s="154"/>
      <c r="AN17" s="155" t="s">
        <v>27</v>
      </c>
      <c r="AO17" s="155"/>
      <c r="AP17" s="151">
        <f>K10*(POWER(AM11+AM12,2)+POWER(AO11+AO12,2))/(100*B10)</f>
        <v>0.19500092014431958</v>
      </c>
      <c r="AQ17" s="151"/>
      <c r="AR17" s="152"/>
    </row>
    <row r="18" spans="1:48" ht="12.75" customHeight="1" x14ac:dyDescent="0.2">
      <c r="A18" s="116" t="s">
        <v>28</v>
      </c>
      <c r="B18" s="117"/>
      <c r="C18" s="117"/>
      <c r="D18" s="117"/>
      <c r="E18" s="81" t="s">
        <v>29</v>
      </c>
      <c r="F18" s="81"/>
      <c r="G18" s="81"/>
      <c r="H18" s="81"/>
      <c r="I18" s="148" t="s">
        <v>14</v>
      </c>
      <c r="J18" s="149"/>
      <c r="K18" s="149"/>
      <c r="L18" s="150"/>
      <c r="M18" s="146">
        <f>SUM(O7:P8)+C6+M16</f>
        <v>9.080103126085719</v>
      </c>
      <c r="N18" s="146"/>
      <c r="O18" s="146"/>
      <c r="P18" s="147" t="s">
        <v>27</v>
      </c>
      <c r="Q18" s="147"/>
      <c r="R18" s="138">
        <f>SUM(Q7:R8)+D6+R16</f>
        <v>0.35086027811334142</v>
      </c>
      <c r="S18" s="138"/>
      <c r="T18" s="139"/>
      <c r="U18" s="145">
        <f>SUM(W7:X8)+C6+U16</f>
        <v>10.342522231500473</v>
      </c>
      <c r="V18" s="146"/>
      <c r="W18" s="146"/>
      <c r="X18" s="147" t="s">
        <v>27</v>
      </c>
      <c r="Y18" s="147"/>
      <c r="Z18" s="138">
        <f>SUM(Y7:Z8)+D6+Z16</f>
        <v>0.41500460988118648</v>
      </c>
      <c r="AA18" s="138"/>
      <c r="AB18" s="139"/>
      <c r="AC18" s="145">
        <f>SUM(AE7:AF8)+C6+AC16</f>
        <v>10.85359109902531</v>
      </c>
      <c r="AD18" s="146"/>
      <c r="AE18" s="146"/>
      <c r="AF18" s="147" t="s">
        <v>27</v>
      </c>
      <c r="AG18" s="147"/>
      <c r="AH18" s="138">
        <f>SUM(AG7:AH8)+D6+AH16</f>
        <v>0.44334640627861027</v>
      </c>
      <c r="AI18" s="138"/>
      <c r="AJ18" s="139"/>
      <c r="AK18" s="145">
        <f>SUM(AM7:AN8)+C6+AK16</f>
        <v>9.9016416100315059</v>
      </c>
      <c r="AL18" s="146"/>
      <c r="AM18" s="146"/>
      <c r="AN18" s="147" t="s">
        <v>27</v>
      </c>
      <c r="AO18" s="147"/>
      <c r="AP18" s="138">
        <f>SUM(AO7:AP8)+D6+AP16</f>
        <v>0.39165429396569734</v>
      </c>
      <c r="AQ18" s="138"/>
      <c r="AR18" s="139"/>
    </row>
    <row r="19" spans="1:48" x14ac:dyDescent="0.2">
      <c r="A19" s="118"/>
      <c r="B19" s="119"/>
      <c r="C19" s="119"/>
      <c r="D19" s="119"/>
      <c r="E19" s="122"/>
      <c r="F19" s="122"/>
      <c r="G19" s="122"/>
      <c r="H19" s="122"/>
      <c r="I19" s="140" t="s">
        <v>19</v>
      </c>
      <c r="J19" s="141"/>
      <c r="K19" s="141"/>
      <c r="L19" s="142"/>
      <c r="M19" s="143">
        <f>SUM(O11:P12)+C10+M17</f>
        <v>8.2699679929871976</v>
      </c>
      <c r="N19" s="143"/>
      <c r="O19" s="143"/>
      <c r="P19" s="132" t="s">
        <v>27</v>
      </c>
      <c r="Q19" s="132"/>
      <c r="R19" s="133">
        <f>SUM(Q11:R12)+D10+R17</f>
        <v>0.31623871567974093</v>
      </c>
      <c r="S19" s="133"/>
      <c r="T19" s="134"/>
      <c r="U19" s="144">
        <f>SUM(W11:X12)+C10+U17</f>
        <v>8.9511685330349025</v>
      </c>
      <c r="V19" s="143"/>
      <c r="W19" s="143"/>
      <c r="X19" s="132" t="s">
        <v>27</v>
      </c>
      <c r="Y19" s="132"/>
      <c r="Z19" s="133">
        <f>SUM(Y11:Z12)+D10+Z17</f>
        <v>0.3472926839017868</v>
      </c>
      <c r="AA19" s="133"/>
      <c r="AB19" s="134"/>
      <c r="AC19" s="144">
        <f>SUM(AE11:AF12)+C10+AC17</f>
        <v>8.8109135667747704</v>
      </c>
      <c r="AD19" s="143"/>
      <c r="AE19" s="143"/>
      <c r="AF19" s="132" t="s">
        <v>27</v>
      </c>
      <c r="AG19" s="132"/>
      <c r="AH19" s="133">
        <f>SUM(AG11:AH12)+D10+AH17</f>
        <v>0.34069755685462955</v>
      </c>
      <c r="AI19" s="133"/>
      <c r="AJ19" s="134"/>
      <c r="AK19" s="144">
        <f>SUM(AM11:AN12)+C10+AK17</f>
        <v>8.6005386970723752</v>
      </c>
      <c r="AL19" s="143"/>
      <c r="AM19" s="143"/>
      <c r="AN19" s="132" t="s">
        <v>27</v>
      </c>
      <c r="AO19" s="132"/>
      <c r="AP19" s="133">
        <f>SUM(AO11:AP12)+D10+AP17</f>
        <v>0.33100092753529553</v>
      </c>
      <c r="AQ19" s="133"/>
      <c r="AR19" s="134"/>
    </row>
    <row r="20" spans="1:48" ht="13.5" thickBot="1" x14ac:dyDescent="0.25">
      <c r="A20" s="120"/>
      <c r="B20" s="121"/>
      <c r="C20" s="121"/>
      <c r="D20" s="121"/>
      <c r="E20" s="84"/>
      <c r="F20" s="84"/>
      <c r="G20" s="84"/>
      <c r="H20" s="84"/>
      <c r="I20" s="135" t="s">
        <v>30</v>
      </c>
      <c r="J20" s="136"/>
      <c r="K20" s="136"/>
      <c r="L20" s="137"/>
      <c r="M20" s="130">
        <f>SUM(M18,M19)</f>
        <v>17.350071119072915</v>
      </c>
      <c r="N20" s="130"/>
      <c r="O20" s="130"/>
      <c r="P20" s="131" t="s">
        <v>27</v>
      </c>
      <c r="Q20" s="131"/>
      <c r="R20" s="114">
        <f>SUM(R18,R19)</f>
        <v>0.66709899379308235</v>
      </c>
      <c r="S20" s="114"/>
      <c r="T20" s="115"/>
      <c r="U20" s="129">
        <f>SUM(U18,U19)</f>
        <v>19.293690764535377</v>
      </c>
      <c r="V20" s="130"/>
      <c r="W20" s="130"/>
      <c r="X20" s="131" t="s">
        <v>27</v>
      </c>
      <c r="Y20" s="131"/>
      <c r="Z20" s="114">
        <f>SUM(Z18,Z19)</f>
        <v>0.76229729378297328</v>
      </c>
      <c r="AA20" s="114"/>
      <c r="AB20" s="115"/>
      <c r="AC20" s="129">
        <f>SUM(AC18,AC19)</f>
        <v>19.664504665800081</v>
      </c>
      <c r="AD20" s="130"/>
      <c r="AE20" s="130"/>
      <c r="AF20" s="131" t="s">
        <v>27</v>
      </c>
      <c r="AG20" s="131"/>
      <c r="AH20" s="114">
        <f>SUM(AH18,AH19)</f>
        <v>0.78404396313323987</v>
      </c>
      <c r="AI20" s="114"/>
      <c r="AJ20" s="115"/>
      <c r="AK20" s="129">
        <f>SUM(AK18,AK19)</f>
        <v>18.502180307103881</v>
      </c>
      <c r="AL20" s="130"/>
      <c r="AM20" s="130"/>
      <c r="AN20" s="131" t="s">
        <v>27</v>
      </c>
      <c r="AO20" s="131"/>
      <c r="AP20" s="114">
        <f>SUM(AP18,AP19)</f>
        <v>0.72265522150099293</v>
      </c>
      <c r="AQ20" s="114"/>
      <c r="AR20" s="115"/>
    </row>
    <row r="21" spans="1:48" ht="30" customHeight="1" thickBot="1" x14ac:dyDescent="0.25">
      <c r="A21" s="89" t="s">
        <v>31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</row>
    <row r="22" spans="1:48" ht="15.75" customHeight="1" thickBot="1" x14ac:dyDescent="0.25">
      <c r="A22" s="123" t="s">
        <v>6</v>
      </c>
      <c r="B22" s="124"/>
      <c r="C22" s="124" t="s">
        <v>2</v>
      </c>
      <c r="D22" s="124"/>
      <c r="E22" s="124" t="s">
        <v>32</v>
      </c>
      <c r="F22" s="124"/>
      <c r="G22" s="124"/>
      <c r="H22" s="124"/>
      <c r="I22" s="124"/>
      <c r="J22" s="124"/>
      <c r="K22" s="124"/>
      <c r="L22" s="125"/>
      <c r="M22" s="126" t="s">
        <v>33</v>
      </c>
      <c r="N22" s="127"/>
      <c r="O22" s="127"/>
      <c r="P22" s="127"/>
      <c r="Q22" s="127"/>
      <c r="R22" s="127"/>
      <c r="S22" s="127"/>
      <c r="T22" s="128"/>
      <c r="U22" s="126" t="s">
        <v>33</v>
      </c>
      <c r="V22" s="127"/>
      <c r="W22" s="127"/>
      <c r="X22" s="127"/>
      <c r="Y22" s="127"/>
      <c r="Z22" s="127"/>
      <c r="AA22" s="127"/>
      <c r="AB22" s="128"/>
      <c r="AC22" s="126" t="s">
        <v>33</v>
      </c>
      <c r="AD22" s="127"/>
      <c r="AE22" s="127"/>
      <c r="AF22" s="127"/>
      <c r="AG22" s="127"/>
      <c r="AH22" s="127"/>
      <c r="AI22" s="127"/>
      <c r="AJ22" s="128"/>
      <c r="AK22" s="126" t="s">
        <v>33</v>
      </c>
      <c r="AL22" s="127"/>
      <c r="AM22" s="127"/>
      <c r="AN22" s="127"/>
      <c r="AO22" s="127"/>
      <c r="AP22" s="127"/>
      <c r="AQ22" s="127"/>
      <c r="AR22" s="128"/>
    </row>
    <row r="23" spans="1:48" x14ac:dyDescent="0.2">
      <c r="A23" s="110">
        <v>6</v>
      </c>
      <c r="B23" s="111"/>
      <c r="C23" s="111" t="s">
        <v>16</v>
      </c>
      <c r="D23" s="111"/>
      <c r="E23" s="112" t="s">
        <v>34</v>
      </c>
      <c r="F23" s="112"/>
      <c r="G23" s="112"/>
      <c r="H23" s="112"/>
      <c r="I23" s="112"/>
      <c r="J23" s="112"/>
      <c r="K23" s="112"/>
      <c r="L23" s="113"/>
      <c r="M23" s="107">
        <v>6.45</v>
      </c>
      <c r="N23" s="108"/>
      <c r="O23" s="108"/>
      <c r="P23" s="108"/>
      <c r="Q23" s="108"/>
      <c r="R23" s="108"/>
      <c r="S23" s="108"/>
      <c r="T23" s="109"/>
      <c r="U23" s="107">
        <v>6.17</v>
      </c>
      <c r="V23" s="108"/>
      <c r="W23" s="108"/>
      <c r="X23" s="108"/>
      <c r="Y23" s="108"/>
      <c r="Z23" s="108"/>
      <c r="AA23" s="108"/>
      <c r="AB23" s="109"/>
      <c r="AC23" s="107">
        <v>6.14</v>
      </c>
      <c r="AD23" s="108"/>
      <c r="AE23" s="108"/>
      <c r="AF23" s="108"/>
      <c r="AG23" s="108"/>
      <c r="AH23" s="108"/>
      <c r="AI23" s="108"/>
      <c r="AJ23" s="109"/>
      <c r="AK23" s="107">
        <v>6.46</v>
      </c>
      <c r="AL23" s="108"/>
      <c r="AM23" s="108"/>
      <c r="AN23" s="108"/>
      <c r="AO23" s="108"/>
      <c r="AP23" s="108"/>
      <c r="AQ23" s="108"/>
      <c r="AR23" s="109"/>
    </row>
    <row r="24" spans="1:48" ht="13.5" thickBot="1" x14ac:dyDescent="0.25">
      <c r="A24" s="103">
        <v>6</v>
      </c>
      <c r="B24" s="104"/>
      <c r="C24" s="104" t="s">
        <v>17</v>
      </c>
      <c r="D24" s="104"/>
      <c r="E24" s="105" t="s">
        <v>35</v>
      </c>
      <c r="F24" s="105"/>
      <c r="G24" s="105"/>
      <c r="H24" s="105"/>
      <c r="I24" s="105"/>
      <c r="J24" s="105"/>
      <c r="K24" s="105"/>
      <c r="L24" s="106"/>
      <c r="M24" s="86">
        <v>6.32</v>
      </c>
      <c r="N24" s="87"/>
      <c r="O24" s="87"/>
      <c r="P24" s="87"/>
      <c r="Q24" s="87"/>
      <c r="R24" s="87"/>
      <c r="S24" s="87"/>
      <c r="T24" s="88"/>
      <c r="U24" s="86">
        <v>6.36</v>
      </c>
      <c r="V24" s="87"/>
      <c r="W24" s="87"/>
      <c r="X24" s="87"/>
      <c r="Y24" s="87"/>
      <c r="Z24" s="87"/>
      <c r="AA24" s="87"/>
      <c r="AB24" s="88"/>
      <c r="AC24" s="86">
        <v>6.33</v>
      </c>
      <c r="AD24" s="87"/>
      <c r="AE24" s="87"/>
      <c r="AF24" s="87"/>
      <c r="AG24" s="87"/>
      <c r="AH24" s="87"/>
      <c r="AI24" s="87"/>
      <c r="AJ24" s="88"/>
      <c r="AK24" s="86">
        <v>6.3</v>
      </c>
      <c r="AL24" s="87"/>
      <c r="AM24" s="87"/>
      <c r="AN24" s="87"/>
      <c r="AO24" s="87"/>
      <c r="AP24" s="87"/>
      <c r="AQ24" s="87"/>
      <c r="AR24" s="88"/>
    </row>
    <row r="25" spans="1:48" x14ac:dyDescent="0.2">
      <c r="A25" s="103">
        <v>6</v>
      </c>
      <c r="B25" s="104"/>
      <c r="C25" s="104" t="s">
        <v>20</v>
      </c>
      <c r="D25" s="104"/>
      <c r="E25" s="105" t="s">
        <v>36</v>
      </c>
      <c r="F25" s="105"/>
      <c r="G25" s="105"/>
      <c r="H25" s="105"/>
      <c r="I25" s="105"/>
      <c r="J25" s="105"/>
      <c r="K25" s="105"/>
      <c r="L25" s="106"/>
      <c r="M25" s="107">
        <v>6.15</v>
      </c>
      <c r="N25" s="108"/>
      <c r="O25" s="108"/>
      <c r="P25" s="108"/>
      <c r="Q25" s="108"/>
      <c r="R25" s="108"/>
      <c r="S25" s="108"/>
      <c r="T25" s="109"/>
      <c r="U25" s="107">
        <v>6.18</v>
      </c>
      <c r="V25" s="108"/>
      <c r="W25" s="108"/>
      <c r="X25" s="108"/>
      <c r="Y25" s="108"/>
      <c r="Z25" s="108"/>
      <c r="AA25" s="108"/>
      <c r="AB25" s="109"/>
      <c r="AC25" s="107">
        <v>6.1</v>
      </c>
      <c r="AD25" s="108"/>
      <c r="AE25" s="108"/>
      <c r="AF25" s="108"/>
      <c r="AG25" s="108"/>
      <c r="AH25" s="108"/>
      <c r="AI25" s="108"/>
      <c r="AJ25" s="109"/>
      <c r="AK25" s="107">
        <v>6.15</v>
      </c>
      <c r="AL25" s="108"/>
      <c r="AM25" s="108"/>
      <c r="AN25" s="108"/>
      <c r="AO25" s="108"/>
      <c r="AP25" s="108"/>
      <c r="AQ25" s="108"/>
      <c r="AR25" s="109"/>
      <c r="AV25" s="2" t="s">
        <v>78</v>
      </c>
    </row>
    <row r="26" spans="1:48" ht="13.5" thickBot="1" x14ac:dyDescent="0.25">
      <c r="A26" s="99">
        <v>6</v>
      </c>
      <c r="B26" s="100"/>
      <c r="C26" s="100" t="s">
        <v>21</v>
      </c>
      <c r="D26" s="100"/>
      <c r="E26" s="101" t="s">
        <v>37</v>
      </c>
      <c r="F26" s="101"/>
      <c r="G26" s="101"/>
      <c r="H26" s="101"/>
      <c r="I26" s="101"/>
      <c r="J26" s="101"/>
      <c r="K26" s="101"/>
      <c r="L26" s="102"/>
      <c r="M26" s="86">
        <v>6.07</v>
      </c>
      <c r="N26" s="87"/>
      <c r="O26" s="87"/>
      <c r="P26" s="87"/>
      <c r="Q26" s="87"/>
      <c r="R26" s="87"/>
      <c r="S26" s="87"/>
      <c r="T26" s="88"/>
      <c r="U26" s="86">
        <v>6.08</v>
      </c>
      <c r="V26" s="87"/>
      <c r="W26" s="87"/>
      <c r="X26" s="87"/>
      <c r="Y26" s="87"/>
      <c r="Z26" s="87"/>
      <c r="AA26" s="87"/>
      <c r="AB26" s="88"/>
      <c r="AC26" s="86">
        <v>6.08</v>
      </c>
      <c r="AD26" s="87"/>
      <c r="AE26" s="87"/>
      <c r="AF26" s="87"/>
      <c r="AG26" s="87"/>
      <c r="AH26" s="87"/>
      <c r="AI26" s="87"/>
      <c r="AJ26" s="88"/>
      <c r="AK26" s="86">
        <v>6.04</v>
      </c>
      <c r="AL26" s="87"/>
      <c r="AM26" s="87"/>
      <c r="AN26" s="87"/>
      <c r="AO26" s="87"/>
      <c r="AP26" s="87"/>
      <c r="AQ26" s="87"/>
      <c r="AR26" s="88"/>
    </row>
    <row r="27" spans="1:48" ht="30" customHeight="1" thickBot="1" x14ac:dyDescent="0.25">
      <c r="A27" s="89" t="s">
        <v>38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</row>
    <row r="28" spans="1:48" ht="15" customHeight="1" x14ac:dyDescent="0.2">
      <c r="A28" s="90" t="s">
        <v>2</v>
      </c>
      <c r="B28" s="91"/>
      <c r="C28" s="91"/>
      <c r="D28" s="91"/>
      <c r="E28" s="91" t="s">
        <v>39</v>
      </c>
      <c r="F28" s="91"/>
      <c r="G28" s="91" t="s">
        <v>40</v>
      </c>
      <c r="H28" s="91"/>
      <c r="I28" s="91" t="s">
        <v>41</v>
      </c>
      <c r="J28" s="91"/>
      <c r="K28" s="91" t="s">
        <v>42</v>
      </c>
      <c r="L28" s="94"/>
      <c r="M28" s="95" t="s">
        <v>10</v>
      </c>
      <c r="N28" s="96"/>
      <c r="O28" s="80" t="s">
        <v>11</v>
      </c>
      <c r="P28" s="81"/>
      <c r="Q28" s="96"/>
      <c r="R28" s="80" t="s">
        <v>12</v>
      </c>
      <c r="S28" s="81"/>
      <c r="T28" s="82"/>
      <c r="U28" s="95" t="s">
        <v>10</v>
      </c>
      <c r="V28" s="96"/>
      <c r="W28" s="80" t="s">
        <v>11</v>
      </c>
      <c r="X28" s="81"/>
      <c r="Y28" s="96"/>
      <c r="Z28" s="80" t="s">
        <v>12</v>
      </c>
      <c r="AA28" s="81"/>
      <c r="AB28" s="82"/>
      <c r="AC28" s="95" t="s">
        <v>10</v>
      </c>
      <c r="AD28" s="96"/>
      <c r="AE28" s="80" t="s">
        <v>11</v>
      </c>
      <c r="AF28" s="81"/>
      <c r="AG28" s="96"/>
      <c r="AH28" s="80" t="s">
        <v>12</v>
      </c>
      <c r="AI28" s="81"/>
      <c r="AJ28" s="82"/>
      <c r="AK28" s="95" t="s">
        <v>10</v>
      </c>
      <c r="AL28" s="96"/>
      <c r="AM28" s="80" t="s">
        <v>11</v>
      </c>
      <c r="AN28" s="81"/>
      <c r="AO28" s="96"/>
      <c r="AP28" s="80" t="s">
        <v>12</v>
      </c>
      <c r="AQ28" s="81"/>
      <c r="AR28" s="82"/>
    </row>
    <row r="29" spans="1:48" ht="15.75" customHeight="1" thickBot="1" x14ac:dyDescent="0.25">
      <c r="A29" s="92"/>
      <c r="B29" s="93"/>
      <c r="C29" s="93"/>
      <c r="D29" s="93"/>
      <c r="E29" s="24" t="s">
        <v>43</v>
      </c>
      <c r="F29" s="24" t="s">
        <v>44</v>
      </c>
      <c r="G29" s="24" t="s">
        <v>43</v>
      </c>
      <c r="H29" s="24" t="s">
        <v>44</v>
      </c>
      <c r="I29" s="24" t="s">
        <v>43</v>
      </c>
      <c r="J29" s="24" t="s">
        <v>44</v>
      </c>
      <c r="K29" s="24" t="s">
        <v>43</v>
      </c>
      <c r="L29" s="25" t="s">
        <v>44</v>
      </c>
      <c r="M29" s="97"/>
      <c r="N29" s="98"/>
      <c r="O29" s="83"/>
      <c r="P29" s="84"/>
      <c r="Q29" s="98"/>
      <c r="R29" s="83"/>
      <c r="S29" s="84"/>
      <c r="T29" s="85"/>
      <c r="U29" s="97"/>
      <c r="V29" s="98"/>
      <c r="W29" s="83"/>
      <c r="X29" s="84"/>
      <c r="Y29" s="98"/>
      <c r="Z29" s="83"/>
      <c r="AA29" s="84"/>
      <c r="AB29" s="85"/>
      <c r="AC29" s="97"/>
      <c r="AD29" s="98"/>
      <c r="AE29" s="83"/>
      <c r="AF29" s="84"/>
      <c r="AG29" s="98"/>
      <c r="AH29" s="83"/>
      <c r="AI29" s="84"/>
      <c r="AJ29" s="85"/>
      <c r="AK29" s="97"/>
      <c r="AL29" s="98"/>
      <c r="AM29" s="83"/>
      <c r="AN29" s="84"/>
      <c r="AO29" s="98"/>
      <c r="AP29" s="83"/>
      <c r="AQ29" s="84"/>
      <c r="AR29" s="85"/>
    </row>
    <row r="30" spans="1:48" x14ac:dyDescent="0.2">
      <c r="A30" s="64" t="s">
        <v>45</v>
      </c>
      <c r="B30" s="65"/>
      <c r="C30" s="65"/>
      <c r="D30" s="65"/>
      <c r="E30" s="66"/>
      <c r="F30" s="66"/>
      <c r="G30" s="66"/>
      <c r="H30" s="66"/>
      <c r="I30" s="66"/>
      <c r="J30" s="66"/>
      <c r="K30" s="66"/>
      <c r="L30" s="67"/>
      <c r="M30" s="68"/>
      <c r="N30" s="69"/>
      <c r="O30" s="70"/>
      <c r="P30" s="70"/>
      <c r="Q30" s="70"/>
      <c r="R30" s="70"/>
      <c r="S30" s="70"/>
      <c r="T30" s="71"/>
      <c r="U30" s="68"/>
      <c r="V30" s="69"/>
      <c r="W30" s="70"/>
      <c r="X30" s="70"/>
      <c r="Y30" s="70"/>
      <c r="Z30" s="70"/>
      <c r="AA30" s="70"/>
      <c r="AB30" s="71"/>
      <c r="AC30" s="68"/>
      <c r="AD30" s="69"/>
      <c r="AE30" s="70"/>
      <c r="AF30" s="70"/>
      <c r="AG30" s="70"/>
      <c r="AH30" s="70"/>
      <c r="AI30" s="70"/>
      <c r="AJ30" s="71"/>
      <c r="AK30" s="68"/>
      <c r="AL30" s="69"/>
      <c r="AM30" s="70"/>
      <c r="AN30" s="70"/>
      <c r="AO30" s="70"/>
      <c r="AP30" s="70"/>
      <c r="AQ30" s="70"/>
      <c r="AR30" s="71"/>
    </row>
    <row r="31" spans="1:48" x14ac:dyDescent="0.2">
      <c r="A31" s="52" t="s">
        <v>74</v>
      </c>
      <c r="B31" s="53"/>
      <c r="C31" s="53"/>
      <c r="D31" s="53"/>
      <c r="E31" s="6"/>
      <c r="F31" s="6"/>
      <c r="G31" s="6"/>
      <c r="H31" s="6"/>
      <c r="I31" s="6"/>
      <c r="J31" s="6"/>
      <c r="K31" s="6"/>
      <c r="L31" s="14"/>
      <c r="M31" s="58">
        <f>SUM(M32:N35)</f>
        <v>666</v>
      </c>
      <c r="N31" s="59"/>
      <c r="O31" s="56"/>
      <c r="P31" s="56"/>
      <c r="Q31" s="56"/>
      <c r="R31" s="56"/>
      <c r="S31" s="56"/>
      <c r="T31" s="57"/>
      <c r="U31" s="58">
        <f>SUM(U32:V35)</f>
        <v>799</v>
      </c>
      <c r="V31" s="59"/>
      <c r="W31" s="56"/>
      <c r="X31" s="56"/>
      <c r="Y31" s="56"/>
      <c r="Z31" s="56"/>
      <c r="AA31" s="56"/>
      <c r="AB31" s="57"/>
      <c r="AC31" s="58">
        <f>SUM(AC32:AD35)</f>
        <v>859</v>
      </c>
      <c r="AD31" s="59"/>
      <c r="AE31" s="56"/>
      <c r="AF31" s="56"/>
      <c r="AG31" s="56"/>
      <c r="AH31" s="56"/>
      <c r="AI31" s="56"/>
      <c r="AJ31" s="57"/>
      <c r="AK31" s="58">
        <f>SUM(AK32:AL35)</f>
        <v>751</v>
      </c>
      <c r="AL31" s="59"/>
      <c r="AM31" s="56"/>
      <c r="AN31" s="56"/>
      <c r="AO31" s="56"/>
      <c r="AP31" s="56"/>
      <c r="AQ31" s="56"/>
      <c r="AR31" s="57"/>
    </row>
    <row r="32" spans="1:48" x14ac:dyDescent="0.2">
      <c r="A32" s="52" t="s">
        <v>46</v>
      </c>
      <c r="B32" s="53"/>
      <c r="C32" s="53"/>
      <c r="D32" s="53"/>
      <c r="E32" s="6"/>
      <c r="F32" s="6"/>
      <c r="G32" s="6"/>
      <c r="H32" s="6"/>
      <c r="I32" s="6"/>
      <c r="J32" s="6"/>
      <c r="K32" s="6"/>
      <c r="L32" s="14"/>
      <c r="M32" s="54">
        <v>255</v>
      </c>
      <c r="N32" s="55"/>
      <c r="O32" s="40"/>
      <c r="P32" s="40"/>
      <c r="Q32" s="40"/>
      <c r="R32" s="40"/>
      <c r="S32" s="40"/>
      <c r="T32" s="41"/>
      <c r="U32" s="54">
        <v>310</v>
      </c>
      <c r="V32" s="55"/>
      <c r="W32" s="40"/>
      <c r="X32" s="40"/>
      <c r="Y32" s="40"/>
      <c r="Z32" s="40"/>
      <c r="AA32" s="40"/>
      <c r="AB32" s="41"/>
      <c r="AC32" s="54">
        <v>330</v>
      </c>
      <c r="AD32" s="55"/>
      <c r="AE32" s="40"/>
      <c r="AF32" s="40"/>
      <c r="AG32" s="40"/>
      <c r="AH32" s="40"/>
      <c r="AI32" s="40"/>
      <c r="AJ32" s="41"/>
      <c r="AK32" s="54">
        <v>300</v>
      </c>
      <c r="AL32" s="55"/>
      <c r="AM32" s="40"/>
      <c r="AN32" s="40"/>
      <c r="AO32" s="40"/>
      <c r="AP32" s="40"/>
      <c r="AQ32" s="40"/>
      <c r="AR32" s="41"/>
    </row>
    <row r="33" spans="1:44" x14ac:dyDescent="0.2">
      <c r="A33" s="52" t="s">
        <v>47</v>
      </c>
      <c r="B33" s="53"/>
      <c r="C33" s="53"/>
      <c r="D33" s="53"/>
      <c r="E33" s="6">
        <v>48.5</v>
      </c>
      <c r="F33" s="6">
        <v>0.5</v>
      </c>
      <c r="G33" s="6">
        <v>48.5</v>
      </c>
      <c r="H33" s="6">
        <v>20</v>
      </c>
      <c r="I33" s="6"/>
      <c r="J33" s="6"/>
      <c r="K33" s="6"/>
      <c r="L33" s="14"/>
      <c r="M33" s="42" t="s">
        <v>79</v>
      </c>
      <c r="N33" s="43"/>
      <c r="O33" s="40"/>
      <c r="P33" s="40"/>
      <c r="Q33" s="40"/>
      <c r="R33" s="40"/>
      <c r="S33" s="40"/>
      <c r="T33" s="41"/>
      <c r="U33" s="42" t="s">
        <v>79</v>
      </c>
      <c r="V33" s="43"/>
      <c r="W33" s="40"/>
      <c r="X33" s="40"/>
      <c r="Y33" s="40"/>
      <c r="Z33" s="40"/>
      <c r="AA33" s="40"/>
      <c r="AB33" s="41"/>
      <c r="AC33" s="42" t="s">
        <v>79</v>
      </c>
      <c r="AD33" s="43"/>
      <c r="AE33" s="40"/>
      <c r="AF33" s="40"/>
      <c r="AG33" s="40"/>
      <c r="AH33" s="40"/>
      <c r="AI33" s="40"/>
      <c r="AJ33" s="41"/>
      <c r="AK33" s="42" t="s">
        <v>79</v>
      </c>
      <c r="AL33" s="43"/>
      <c r="AM33" s="40"/>
      <c r="AN33" s="40"/>
      <c r="AO33" s="40"/>
      <c r="AP33" s="40"/>
      <c r="AQ33" s="40"/>
      <c r="AR33" s="41"/>
    </row>
    <row r="34" spans="1:44" x14ac:dyDescent="0.2">
      <c r="A34" s="52" t="s">
        <v>48</v>
      </c>
      <c r="B34" s="53"/>
      <c r="C34" s="53"/>
      <c r="D34" s="53"/>
      <c r="E34" s="6">
        <v>48.5</v>
      </c>
      <c r="F34" s="6">
        <v>0.5</v>
      </c>
      <c r="G34" s="6">
        <v>48.5</v>
      </c>
      <c r="H34" s="6">
        <v>20</v>
      </c>
      <c r="I34" s="6"/>
      <c r="J34" s="6"/>
      <c r="K34" s="6"/>
      <c r="L34" s="14"/>
      <c r="M34" s="54">
        <v>211</v>
      </c>
      <c r="N34" s="55"/>
      <c r="O34" s="40"/>
      <c r="P34" s="40"/>
      <c r="Q34" s="40"/>
      <c r="R34" s="40"/>
      <c r="S34" s="40"/>
      <c r="T34" s="41"/>
      <c r="U34" s="54">
        <v>269</v>
      </c>
      <c r="V34" s="55"/>
      <c r="W34" s="40"/>
      <c r="X34" s="40"/>
      <c r="Y34" s="40"/>
      <c r="Z34" s="40"/>
      <c r="AA34" s="40"/>
      <c r="AB34" s="41"/>
      <c r="AC34" s="54">
        <v>300</v>
      </c>
      <c r="AD34" s="55"/>
      <c r="AE34" s="40"/>
      <c r="AF34" s="40"/>
      <c r="AG34" s="40"/>
      <c r="AH34" s="40"/>
      <c r="AI34" s="40"/>
      <c r="AJ34" s="41"/>
      <c r="AK34" s="54">
        <v>250</v>
      </c>
      <c r="AL34" s="55"/>
      <c r="AM34" s="40"/>
      <c r="AN34" s="40"/>
      <c r="AO34" s="40"/>
      <c r="AP34" s="40"/>
      <c r="AQ34" s="40"/>
      <c r="AR34" s="41"/>
    </row>
    <row r="35" spans="1:44" x14ac:dyDescent="0.2">
      <c r="A35" s="52" t="s">
        <v>49</v>
      </c>
      <c r="B35" s="53"/>
      <c r="C35" s="53"/>
      <c r="D35" s="53"/>
      <c r="E35" s="6"/>
      <c r="F35" s="6"/>
      <c r="G35" s="6"/>
      <c r="H35" s="6"/>
      <c r="I35" s="6"/>
      <c r="J35" s="6"/>
      <c r="K35" s="6"/>
      <c r="L35" s="14"/>
      <c r="M35" s="42">
        <v>200</v>
      </c>
      <c r="N35" s="43"/>
      <c r="O35" s="40"/>
      <c r="P35" s="40"/>
      <c r="Q35" s="40"/>
      <c r="R35" s="40"/>
      <c r="S35" s="40"/>
      <c r="T35" s="41"/>
      <c r="U35" s="42">
        <v>220</v>
      </c>
      <c r="V35" s="43"/>
      <c r="W35" s="40"/>
      <c r="X35" s="40"/>
      <c r="Y35" s="40"/>
      <c r="Z35" s="40"/>
      <c r="AA35" s="40"/>
      <c r="AB35" s="41"/>
      <c r="AC35" s="42">
        <v>229</v>
      </c>
      <c r="AD35" s="43"/>
      <c r="AE35" s="40"/>
      <c r="AF35" s="40"/>
      <c r="AG35" s="40"/>
      <c r="AH35" s="40"/>
      <c r="AI35" s="40"/>
      <c r="AJ35" s="41"/>
      <c r="AK35" s="42">
        <v>201</v>
      </c>
      <c r="AL35" s="43"/>
      <c r="AM35" s="40"/>
      <c r="AN35" s="40"/>
      <c r="AO35" s="40"/>
      <c r="AP35" s="40"/>
      <c r="AQ35" s="40"/>
      <c r="AR35" s="41"/>
    </row>
    <row r="36" spans="1:44" ht="13.5" thickBot="1" x14ac:dyDescent="0.25">
      <c r="A36" s="72" t="s">
        <v>50</v>
      </c>
      <c r="B36" s="73"/>
      <c r="C36" s="73"/>
      <c r="D36" s="73"/>
      <c r="E36" s="74"/>
      <c r="F36" s="74"/>
      <c r="G36" s="74"/>
      <c r="H36" s="74"/>
      <c r="I36" s="74"/>
      <c r="J36" s="74"/>
      <c r="K36" s="74"/>
      <c r="L36" s="75"/>
      <c r="M36" s="62"/>
      <c r="N36" s="63"/>
      <c r="O36" s="60"/>
      <c r="P36" s="60"/>
      <c r="Q36" s="60"/>
      <c r="R36" s="60"/>
      <c r="S36" s="60"/>
      <c r="T36" s="61"/>
      <c r="U36" s="62"/>
      <c r="V36" s="63"/>
      <c r="W36" s="60"/>
      <c r="X36" s="60"/>
      <c r="Y36" s="60"/>
      <c r="Z36" s="60"/>
      <c r="AA36" s="60"/>
      <c r="AB36" s="61"/>
      <c r="AC36" s="62"/>
      <c r="AD36" s="63"/>
      <c r="AE36" s="60"/>
      <c r="AF36" s="60"/>
      <c r="AG36" s="60"/>
      <c r="AH36" s="60"/>
      <c r="AI36" s="60"/>
      <c r="AJ36" s="61"/>
      <c r="AK36" s="62"/>
      <c r="AL36" s="63"/>
      <c r="AM36" s="60"/>
      <c r="AN36" s="60"/>
      <c r="AO36" s="60"/>
      <c r="AP36" s="60"/>
      <c r="AQ36" s="60"/>
      <c r="AR36" s="61"/>
    </row>
    <row r="37" spans="1:44" x14ac:dyDescent="0.2">
      <c r="A37" s="64" t="s">
        <v>51</v>
      </c>
      <c r="B37" s="65"/>
      <c r="C37" s="65"/>
      <c r="D37" s="65"/>
      <c r="E37" s="66"/>
      <c r="F37" s="66"/>
      <c r="G37" s="66"/>
      <c r="H37" s="66"/>
      <c r="I37" s="66"/>
      <c r="J37" s="66"/>
      <c r="K37" s="66"/>
      <c r="L37" s="67"/>
      <c r="M37" s="68"/>
      <c r="N37" s="69"/>
      <c r="O37" s="70"/>
      <c r="P37" s="70"/>
      <c r="Q37" s="70"/>
      <c r="R37" s="70"/>
      <c r="S37" s="70"/>
      <c r="T37" s="71"/>
      <c r="U37" s="68"/>
      <c r="V37" s="69"/>
      <c r="W37" s="70"/>
      <c r="X37" s="70"/>
      <c r="Y37" s="70"/>
      <c r="Z37" s="70"/>
      <c r="AA37" s="70"/>
      <c r="AB37" s="71"/>
      <c r="AC37" s="68"/>
      <c r="AD37" s="69"/>
      <c r="AE37" s="70"/>
      <c r="AF37" s="70"/>
      <c r="AG37" s="70"/>
      <c r="AH37" s="70"/>
      <c r="AI37" s="70"/>
      <c r="AJ37" s="71"/>
      <c r="AK37" s="68"/>
      <c r="AL37" s="69"/>
      <c r="AM37" s="70"/>
      <c r="AN37" s="70"/>
      <c r="AO37" s="70"/>
      <c r="AP37" s="70"/>
      <c r="AQ37" s="70"/>
      <c r="AR37" s="71"/>
    </row>
    <row r="38" spans="1:44" x14ac:dyDescent="0.2">
      <c r="A38" s="52" t="s">
        <v>75</v>
      </c>
      <c r="B38" s="53"/>
      <c r="C38" s="53"/>
      <c r="D38" s="53"/>
      <c r="E38" s="6"/>
      <c r="F38" s="6"/>
      <c r="G38" s="6"/>
      <c r="H38" s="6"/>
      <c r="I38" s="6"/>
      <c r="J38" s="6"/>
      <c r="K38" s="6"/>
      <c r="L38" s="14"/>
      <c r="M38" s="58">
        <f>SUM(M39:N44)</f>
        <v>484</v>
      </c>
      <c r="N38" s="59"/>
      <c r="O38" s="56"/>
      <c r="P38" s="56"/>
      <c r="Q38" s="56"/>
      <c r="R38" s="56"/>
      <c r="S38" s="56"/>
      <c r="T38" s="57"/>
      <c r="U38" s="58">
        <f>SUM(U39:V44)</f>
        <v>510</v>
      </c>
      <c r="V38" s="59"/>
      <c r="W38" s="56"/>
      <c r="X38" s="56"/>
      <c r="Y38" s="56"/>
      <c r="Z38" s="56"/>
      <c r="AA38" s="56"/>
      <c r="AB38" s="57"/>
      <c r="AC38" s="58">
        <f>SUM(AC39:AD44)</f>
        <v>515</v>
      </c>
      <c r="AD38" s="59"/>
      <c r="AE38" s="56"/>
      <c r="AF38" s="56"/>
      <c r="AG38" s="56"/>
      <c r="AH38" s="56"/>
      <c r="AI38" s="56"/>
      <c r="AJ38" s="57"/>
      <c r="AK38" s="58">
        <f>SUM(AK39:AL44)</f>
        <v>503</v>
      </c>
      <c r="AL38" s="59"/>
      <c r="AM38" s="56"/>
      <c r="AN38" s="56"/>
      <c r="AO38" s="56"/>
      <c r="AP38" s="56"/>
      <c r="AQ38" s="56"/>
      <c r="AR38" s="57"/>
    </row>
    <row r="39" spans="1:44" x14ac:dyDescent="0.2">
      <c r="A39" s="52" t="s">
        <v>52</v>
      </c>
      <c r="B39" s="53"/>
      <c r="C39" s="53"/>
      <c r="D39" s="53"/>
      <c r="E39" s="6"/>
      <c r="F39" s="6"/>
      <c r="G39" s="6"/>
      <c r="H39" s="6"/>
      <c r="I39" s="6"/>
      <c r="J39" s="6"/>
      <c r="K39" s="6"/>
      <c r="L39" s="14"/>
      <c r="M39" s="54">
        <v>165</v>
      </c>
      <c r="N39" s="55"/>
      <c r="O39" s="40"/>
      <c r="P39" s="40"/>
      <c r="Q39" s="40"/>
      <c r="R39" s="40"/>
      <c r="S39" s="40"/>
      <c r="T39" s="41"/>
      <c r="U39" s="54">
        <v>180</v>
      </c>
      <c r="V39" s="55"/>
      <c r="W39" s="40"/>
      <c r="X39" s="40"/>
      <c r="Y39" s="40"/>
      <c r="Z39" s="40"/>
      <c r="AA39" s="40"/>
      <c r="AB39" s="41"/>
      <c r="AC39" s="54">
        <v>184</v>
      </c>
      <c r="AD39" s="55"/>
      <c r="AE39" s="40"/>
      <c r="AF39" s="40"/>
      <c r="AG39" s="40"/>
      <c r="AH39" s="40"/>
      <c r="AI39" s="40"/>
      <c r="AJ39" s="41"/>
      <c r="AK39" s="54">
        <v>178</v>
      </c>
      <c r="AL39" s="55"/>
      <c r="AM39" s="40"/>
      <c r="AN39" s="40"/>
      <c r="AO39" s="40"/>
      <c r="AP39" s="40"/>
      <c r="AQ39" s="40"/>
      <c r="AR39" s="41"/>
    </row>
    <row r="40" spans="1:44" x14ac:dyDescent="0.2">
      <c r="A40" s="52" t="s">
        <v>53</v>
      </c>
      <c r="B40" s="53"/>
      <c r="C40" s="53"/>
      <c r="D40" s="53"/>
      <c r="E40" s="6"/>
      <c r="F40" s="6"/>
      <c r="G40" s="6"/>
      <c r="H40" s="6"/>
      <c r="I40" s="6"/>
      <c r="J40" s="6"/>
      <c r="K40" s="6"/>
      <c r="L40" s="14"/>
      <c r="M40" s="42" t="s">
        <v>79</v>
      </c>
      <c r="N40" s="43"/>
      <c r="O40" s="76"/>
      <c r="P40" s="77"/>
      <c r="Q40" s="78"/>
      <c r="R40" s="76"/>
      <c r="S40" s="77"/>
      <c r="T40" s="79"/>
      <c r="U40" s="42" t="s">
        <v>79</v>
      </c>
      <c r="V40" s="43"/>
      <c r="W40" s="76"/>
      <c r="X40" s="77"/>
      <c r="Y40" s="78"/>
      <c r="Z40" s="76"/>
      <c r="AA40" s="77"/>
      <c r="AB40" s="79"/>
      <c r="AC40" s="42" t="s">
        <v>79</v>
      </c>
      <c r="AD40" s="43"/>
      <c r="AE40" s="40"/>
      <c r="AF40" s="40"/>
      <c r="AG40" s="40"/>
      <c r="AH40" s="40"/>
      <c r="AI40" s="40"/>
      <c r="AJ40" s="41"/>
      <c r="AK40" s="42" t="s">
        <v>79</v>
      </c>
      <c r="AL40" s="43"/>
      <c r="AM40" s="40"/>
      <c r="AN40" s="40"/>
      <c r="AO40" s="40"/>
      <c r="AP40" s="40"/>
      <c r="AQ40" s="40"/>
      <c r="AR40" s="41"/>
    </row>
    <row r="41" spans="1:44" x14ac:dyDescent="0.2">
      <c r="A41" s="52" t="s">
        <v>54</v>
      </c>
      <c r="B41" s="53"/>
      <c r="C41" s="53"/>
      <c r="D41" s="53"/>
      <c r="E41" s="6">
        <v>48.5</v>
      </c>
      <c r="F41" s="6">
        <v>0.5</v>
      </c>
      <c r="G41" s="6">
        <v>48.5</v>
      </c>
      <c r="H41" s="6">
        <v>20</v>
      </c>
      <c r="I41" s="6"/>
      <c r="J41" s="6"/>
      <c r="K41" s="6"/>
      <c r="L41" s="14"/>
      <c r="M41" s="54">
        <v>150</v>
      </c>
      <c r="N41" s="55"/>
      <c r="O41" s="40"/>
      <c r="P41" s="40"/>
      <c r="Q41" s="40"/>
      <c r="R41" s="40"/>
      <c r="S41" s="40"/>
      <c r="T41" s="41"/>
      <c r="U41" s="54">
        <v>168</v>
      </c>
      <c r="V41" s="55"/>
      <c r="W41" s="40"/>
      <c r="X41" s="40"/>
      <c r="Y41" s="40"/>
      <c r="Z41" s="40"/>
      <c r="AA41" s="40"/>
      <c r="AB41" s="41"/>
      <c r="AC41" s="54">
        <v>165</v>
      </c>
      <c r="AD41" s="55"/>
      <c r="AE41" s="40"/>
      <c r="AF41" s="40"/>
      <c r="AG41" s="40"/>
      <c r="AH41" s="40"/>
      <c r="AI41" s="40"/>
      <c r="AJ41" s="41"/>
      <c r="AK41" s="54">
        <v>163</v>
      </c>
      <c r="AL41" s="55"/>
      <c r="AM41" s="40"/>
      <c r="AN41" s="40"/>
      <c r="AO41" s="40"/>
      <c r="AP41" s="40"/>
      <c r="AQ41" s="40"/>
      <c r="AR41" s="41"/>
    </row>
    <row r="42" spans="1:44" x14ac:dyDescent="0.2">
      <c r="A42" s="52" t="s">
        <v>55</v>
      </c>
      <c r="B42" s="53"/>
      <c r="C42" s="53"/>
      <c r="D42" s="53"/>
      <c r="E42" s="6">
        <v>48.5</v>
      </c>
      <c r="F42" s="6">
        <v>0.5</v>
      </c>
      <c r="G42" s="6">
        <v>48.5</v>
      </c>
      <c r="H42" s="6">
        <v>20</v>
      </c>
      <c r="I42" s="6"/>
      <c r="J42" s="6"/>
      <c r="K42" s="6"/>
      <c r="L42" s="14"/>
      <c r="M42" s="54">
        <v>133</v>
      </c>
      <c r="N42" s="55"/>
      <c r="O42" s="40"/>
      <c r="P42" s="40"/>
      <c r="Q42" s="40"/>
      <c r="R42" s="40"/>
      <c r="S42" s="40"/>
      <c r="T42" s="41"/>
      <c r="U42" s="54">
        <v>125</v>
      </c>
      <c r="V42" s="55"/>
      <c r="W42" s="40"/>
      <c r="X42" s="40"/>
      <c r="Y42" s="40"/>
      <c r="Z42" s="40"/>
      <c r="AA42" s="40"/>
      <c r="AB42" s="41"/>
      <c r="AC42" s="54">
        <v>130</v>
      </c>
      <c r="AD42" s="55"/>
      <c r="AE42" s="40"/>
      <c r="AF42" s="40"/>
      <c r="AG42" s="40"/>
      <c r="AH42" s="40"/>
      <c r="AI42" s="40"/>
      <c r="AJ42" s="41"/>
      <c r="AK42" s="54">
        <v>125</v>
      </c>
      <c r="AL42" s="55"/>
      <c r="AM42" s="40"/>
      <c r="AN42" s="40"/>
      <c r="AO42" s="40"/>
      <c r="AP42" s="40"/>
      <c r="AQ42" s="40"/>
      <c r="AR42" s="41"/>
    </row>
    <row r="43" spans="1:44" x14ac:dyDescent="0.2">
      <c r="A43" s="52" t="s">
        <v>56</v>
      </c>
      <c r="B43" s="53"/>
      <c r="C43" s="53"/>
      <c r="D43" s="53"/>
      <c r="E43" s="6"/>
      <c r="F43" s="6"/>
      <c r="G43" s="6"/>
      <c r="H43" s="6"/>
      <c r="I43" s="6"/>
      <c r="J43" s="6"/>
      <c r="K43" s="6"/>
      <c r="L43" s="14"/>
      <c r="M43" s="42">
        <v>8</v>
      </c>
      <c r="N43" s="43"/>
      <c r="O43" s="40"/>
      <c r="P43" s="40"/>
      <c r="Q43" s="40"/>
      <c r="R43" s="40"/>
      <c r="S43" s="40"/>
      <c r="T43" s="41"/>
      <c r="U43" s="42">
        <v>8</v>
      </c>
      <c r="V43" s="43"/>
      <c r="W43" s="40"/>
      <c r="X43" s="40"/>
      <c r="Y43" s="40"/>
      <c r="Z43" s="40"/>
      <c r="AA43" s="40"/>
      <c r="AB43" s="41"/>
      <c r="AC43" s="42">
        <v>8</v>
      </c>
      <c r="AD43" s="43"/>
      <c r="AE43" s="40"/>
      <c r="AF43" s="40"/>
      <c r="AG43" s="40"/>
      <c r="AH43" s="40"/>
      <c r="AI43" s="40"/>
      <c r="AJ43" s="41"/>
      <c r="AK43" s="42">
        <v>8</v>
      </c>
      <c r="AL43" s="43"/>
      <c r="AM43" s="40"/>
      <c r="AN43" s="40"/>
      <c r="AO43" s="40"/>
      <c r="AP43" s="40"/>
      <c r="AQ43" s="40"/>
      <c r="AR43" s="41"/>
    </row>
    <row r="44" spans="1:44" x14ac:dyDescent="0.2">
      <c r="A44" s="52" t="s">
        <v>57</v>
      </c>
      <c r="B44" s="53"/>
      <c r="C44" s="53"/>
      <c r="D44" s="53"/>
      <c r="E44" s="6"/>
      <c r="F44" s="6"/>
      <c r="G44" s="6"/>
      <c r="H44" s="6"/>
      <c r="I44" s="6"/>
      <c r="J44" s="6"/>
      <c r="K44" s="6"/>
      <c r="L44" s="14"/>
      <c r="M44" s="42">
        <v>28</v>
      </c>
      <c r="N44" s="43"/>
      <c r="O44" s="40"/>
      <c r="P44" s="40"/>
      <c r="Q44" s="40"/>
      <c r="R44" s="40"/>
      <c r="S44" s="40"/>
      <c r="T44" s="41"/>
      <c r="U44" s="42">
        <v>29</v>
      </c>
      <c r="V44" s="43"/>
      <c r="W44" s="40"/>
      <c r="X44" s="40"/>
      <c r="Y44" s="40"/>
      <c r="Z44" s="40"/>
      <c r="AA44" s="40"/>
      <c r="AB44" s="41"/>
      <c r="AC44" s="42">
        <v>28</v>
      </c>
      <c r="AD44" s="43"/>
      <c r="AE44" s="40"/>
      <c r="AF44" s="40"/>
      <c r="AG44" s="40"/>
      <c r="AH44" s="40"/>
      <c r="AI44" s="40"/>
      <c r="AJ44" s="41"/>
      <c r="AK44" s="42">
        <v>29</v>
      </c>
      <c r="AL44" s="43"/>
      <c r="AM44" s="40"/>
      <c r="AN44" s="40"/>
      <c r="AO44" s="40"/>
      <c r="AP44" s="40"/>
      <c r="AQ44" s="40"/>
      <c r="AR44" s="41"/>
    </row>
    <row r="45" spans="1:44" ht="13.5" thickBot="1" x14ac:dyDescent="0.25">
      <c r="A45" s="72" t="s">
        <v>58</v>
      </c>
      <c r="B45" s="73"/>
      <c r="C45" s="73"/>
      <c r="D45" s="73"/>
      <c r="E45" s="74"/>
      <c r="F45" s="74"/>
      <c r="G45" s="74"/>
      <c r="H45" s="74"/>
      <c r="I45" s="74"/>
      <c r="J45" s="74"/>
      <c r="K45" s="74"/>
      <c r="L45" s="75"/>
      <c r="M45" s="62"/>
      <c r="N45" s="63"/>
      <c r="O45" s="60"/>
      <c r="P45" s="60"/>
      <c r="Q45" s="60"/>
      <c r="R45" s="60"/>
      <c r="S45" s="60"/>
      <c r="T45" s="61"/>
      <c r="U45" s="62"/>
      <c r="V45" s="63"/>
      <c r="W45" s="60"/>
      <c r="X45" s="60"/>
      <c r="Y45" s="60"/>
      <c r="Z45" s="60"/>
      <c r="AA45" s="60"/>
      <c r="AB45" s="61"/>
      <c r="AC45" s="62"/>
      <c r="AD45" s="63"/>
      <c r="AE45" s="60"/>
      <c r="AF45" s="60"/>
      <c r="AG45" s="60"/>
      <c r="AH45" s="60"/>
      <c r="AI45" s="60"/>
      <c r="AJ45" s="61"/>
      <c r="AK45" s="62"/>
      <c r="AL45" s="63"/>
      <c r="AM45" s="60"/>
      <c r="AN45" s="60"/>
      <c r="AO45" s="60"/>
      <c r="AP45" s="60"/>
      <c r="AQ45" s="60"/>
      <c r="AR45" s="61"/>
    </row>
    <row r="46" spans="1:44" x14ac:dyDescent="0.2">
      <c r="A46" s="64" t="s">
        <v>59</v>
      </c>
      <c r="B46" s="65"/>
      <c r="C46" s="65"/>
      <c r="D46" s="65"/>
      <c r="E46" s="66"/>
      <c r="F46" s="66"/>
      <c r="G46" s="66"/>
      <c r="H46" s="66"/>
      <c r="I46" s="66"/>
      <c r="J46" s="66"/>
      <c r="K46" s="66"/>
      <c r="L46" s="67"/>
      <c r="M46" s="68"/>
      <c r="N46" s="69"/>
      <c r="O46" s="70"/>
      <c r="P46" s="70"/>
      <c r="Q46" s="70"/>
      <c r="R46" s="70"/>
      <c r="S46" s="70"/>
      <c r="T46" s="71"/>
      <c r="U46" s="68"/>
      <c r="V46" s="69"/>
      <c r="W46" s="70"/>
      <c r="X46" s="70"/>
      <c r="Y46" s="70"/>
      <c r="Z46" s="70"/>
      <c r="AA46" s="70"/>
      <c r="AB46" s="71"/>
      <c r="AC46" s="68"/>
      <c r="AD46" s="69"/>
      <c r="AE46" s="70"/>
      <c r="AF46" s="70"/>
      <c r="AG46" s="70"/>
      <c r="AH46" s="70"/>
      <c r="AI46" s="70"/>
      <c r="AJ46" s="71"/>
      <c r="AK46" s="68"/>
      <c r="AL46" s="69"/>
      <c r="AM46" s="70"/>
      <c r="AN46" s="70"/>
      <c r="AO46" s="70"/>
      <c r="AP46" s="70"/>
      <c r="AQ46" s="70"/>
      <c r="AR46" s="71"/>
    </row>
    <row r="47" spans="1:44" x14ac:dyDescent="0.2">
      <c r="A47" s="52" t="s">
        <v>76</v>
      </c>
      <c r="B47" s="53"/>
      <c r="C47" s="53"/>
      <c r="D47" s="53"/>
      <c r="E47" s="6"/>
      <c r="F47" s="6"/>
      <c r="G47" s="6"/>
      <c r="H47" s="6"/>
      <c r="I47" s="6"/>
      <c r="J47" s="6"/>
      <c r="K47" s="6"/>
      <c r="L47" s="14"/>
      <c r="M47" s="58">
        <f>SUM(M48:N51)</f>
        <v>405</v>
      </c>
      <c r="N47" s="59"/>
      <c r="O47" s="56"/>
      <c r="P47" s="56"/>
      <c r="Q47" s="56"/>
      <c r="R47" s="56"/>
      <c r="S47" s="56"/>
      <c r="T47" s="57"/>
      <c r="U47" s="58">
        <f>SUM(U48:V51)</f>
        <v>471</v>
      </c>
      <c r="V47" s="59"/>
      <c r="W47" s="56"/>
      <c r="X47" s="56"/>
      <c r="Y47" s="56"/>
      <c r="Z47" s="56"/>
      <c r="AA47" s="56"/>
      <c r="AB47" s="57"/>
      <c r="AC47" s="58">
        <f>SUM(AC48:AD51)</f>
        <v>456</v>
      </c>
      <c r="AD47" s="59"/>
      <c r="AE47" s="56"/>
      <c r="AF47" s="56"/>
      <c r="AG47" s="56"/>
      <c r="AH47" s="56"/>
      <c r="AI47" s="56"/>
      <c r="AJ47" s="57"/>
      <c r="AK47" s="58">
        <f>SUM(AK48:AL51)</f>
        <v>434</v>
      </c>
      <c r="AL47" s="59"/>
      <c r="AM47" s="56"/>
      <c r="AN47" s="56"/>
      <c r="AO47" s="56"/>
      <c r="AP47" s="56"/>
      <c r="AQ47" s="56"/>
      <c r="AR47" s="57"/>
    </row>
    <row r="48" spans="1:44" x14ac:dyDescent="0.2">
      <c r="A48" s="52" t="s">
        <v>60</v>
      </c>
      <c r="B48" s="53"/>
      <c r="C48" s="53"/>
      <c r="D48" s="53"/>
      <c r="E48" s="6">
        <v>48.5</v>
      </c>
      <c r="F48" s="6">
        <v>0.5</v>
      </c>
      <c r="G48" s="6">
        <v>48.5</v>
      </c>
      <c r="H48" s="6">
        <v>20</v>
      </c>
      <c r="I48" s="6"/>
      <c r="J48" s="6"/>
      <c r="K48" s="6"/>
      <c r="L48" s="14"/>
      <c r="M48" s="54">
        <v>160</v>
      </c>
      <c r="N48" s="55"/>
      <c r="O48" s="40"/>
      <c r="P48" s="40"/>
      <c r="Q48" s="40"/>
      <c r="R48" s="40"/>
      <c r="S48" s="40"/>
      <c r="T48" s="41"/>
      <c r="U48" s="54">
        <v>200</v>
      </c>
      <c r="V48" s="55"/>
      <c r="W48" s="40"/>
      <c r="X48" s="40"/>
      <c r="Y48" s="40"/>
      <c r="Z48" s="40"/>
      <c r="AA48" s="40"/>
      <c r="AB48" s="41"/>
      <c r="AC48" s="54">
        <v>195</v>
      </c>
      <c r="AD48" s="55"/>
      <c r="AE48" s="40"/>
      <c r="AF48" s="40"/>
      <c r="AG48" s="40"/>
      <c r="AH48" s="40"/>
      <c r="AI48" s="40"/>
      <c r="AJ48" s="41"/>
      <c r="AK48" s="54">
        <v>184</v>
      </c>
      <c r="AL48" s="55"/>
      <c r="AM48" s="40"/>
      <c r="AN48" s="40"/>
      <c r="AO48" s="40"/>
      <c r="AP48" s="40"/>
      <c r="AQ48" s="40"/>
      <c r="AR48" s="41"/>
    </row>
    <row r="49" spans="1:44" x14ac:dyDescent="0.2">
      <c r="A49" s="52" t="s">
        <v>61</v>
      </c>
      <c r="B49" s="53"/>
      <c r="C49" s="53"/>
      <c r="D49" s="53"/>
      <c r="E49" s="6">
        <v>48.5</v>
      </c>
      <c r="F49" s="6">
        <v>0.5</v>
      </c>
      <c r="G49" s="6">
        <v>48.5</v>
      </c>
      <c r="H49" s="6">
        <v>20</v>
      </c>
      <c r="I49" s="6"/>
      <c r="J49" s="6"/>
      <c r="K49" s="6"/>
      <c r="L49" s="14"/>
      <c r="M49" s="54">
        <v>90</v>
      </c>
      <c r="N49" s="55"/>
      <c r="O49" s="40"/>
      <c r="P49" s="40"/>
      <c r="Q49" s="40"/>
      <c r="R49" s="40"/>
      <c r="S49" s="40"/>
      <c r="T49" s="41"/>
      <c r="U49" s="54">
        <v>101</v>
      </c>
      <c r="V49" s="55"/>
      <c r="W49" s="40"/>
      <c r="X49" s="40"/>
      <c r="Y49" s="40"/>
      <c r="Z49" s="40"/>
      <c r="AA49" s="40"/>
      <c r="AB49" s="41"/>
      <c r="AC49" s="54">
        <v>95</v>
      </c>
      <c r="AD49" s="55"/>
      <c r="AE49" s="40"/>
      <c r="AF49" s="40"/>
      <c r="AG49" s="40"/>
      <c r="AH49" s="40"/>
      <c r="AI49" s="40"/>
      <c r="AJ49" s="41"/>
      <c r="AK49" s="54">
        <v>100</v>
      </c>
      <c r="AL49" s="55"/>
      <c r="AM49" s="40"/>
      <c r="AN49" s="40"/>
      <c r="AO49" s="40"/>
      <c r="AP49" s="40"/>
      <c r="AQ49" s="40"/>
      <c r="AR49" s="41"/>
    </row>
    <row r="50" spans="1:44" x14ac:dyDescent="0.2">
      <c r="A50" s="52" t="s">
        <v>62</v>
      </c>
      <c r="B50" s="53"/>
      <c r="C50" s="53"/>
      <c r="D50" s="53"/>
      <c r="E50" s="6">
        <v>48.5</v>
      </c>
      <c r="F50" s="6">
        <v>0.5</v>
      </c>
      <c r="G50" s="6">
        <v>48.5</v>
      </c>
      <c r="H50" s="6">
        <v>20</v>
      </c>
      <c r="I50" s="6"/>
      <c r="J50" s="6"/>
      <c r="K50" s="6"/>
      <c r="L50" s="14"/>
      <c r="M50" s="54">
        <v>155</v>
      </c>
      <c r="N50" s="55"/>
      <c r="O50" s="40"/>
      <c r="P50" s="40"/>
      <c r="Q50" s="40"/>
      <c r="R50" s="40"/>
      <c r="S50" s="40"/>
      <c r="T50" s="41"/>
      <c r="U50" s="54">
        <v>170</v>
      </c>
      <c r="V50" s="55"/>
      <c r="W50" s="40"/>
      <c r="X50" s="40"/>
      <c r="Y50" s="40"/>
      <c r="Z50" s="40"/>
      <c r="AA50" s="40"/>
      <c r="AB50" s="41"/>
      <c r="AC50" s="54">
        <v>166</v>
      </c>
      <c r="AD50" s="55"/>
      <c r="AE50" s="40"/>
      <c r="AF50" s="40"/>
      <c r="AG50" s="40"/>
      <c r="AH50" s="40"/>
      <c r="AI50" s="40"/>
      <c r="AJ50" s="41"/>
      <c r="AK50" s="54">
        <v>150</v>
      </c>
      <c r="AL50" s="55"/>
      <c r="AM50" s="40"/>
      <c r="AN50" s="40"/>
      <c r="AO50" s="40"/>
      <c r="AP50" s="40"/>
      <c r="AQ50" s="40"/>
      <c r="AR50" s="41"/>
    </row>
    <row r="51" spans="1:44" x14ac:dyDescent="0.2">
      <c r="A51" s="52" t="s">
        <v>63</v>
      </c>
      <c r="B51" s="53"/>
      <c r="C51" s="53"/>
      <c r="D51" s="53"/>
      <c r="E51" s="6">
        <v>48.5</v>
      </c>
      <c r="F51" s="6">
        <v>0.5</v>
      </c>
      <c r="G51" s="6">
        <v>48.5</v>
      </c>
      <c r="H51" s="6">
        <v>20</v>
      </c>
      <c r="I51" s="6"/>
      <c r="J51" s="6"/>
      <c r="K51" s="6"/>
      <c r="L51" s="14"/>
      <c r="M51" s="42" t="s">
        <v>79</v>
      </c>
      <c r="N51" s="43"/>
      <c r="O51" s="40"/>
      <c r="P51" s="40"/>
      <c r="Q51" s="40"/>
      <c r="R51" s="40"/>
      <c r="S51" s="40"/>
      <c r="T51" s="41"/>
      <c r="U51" s="42" t="s">
        <v>79</v>
      </c>
      <c r="V51" s="43"/>
      <c r="W51" s="40"/>
      <c r="X51" s="40"/>
      <c r="Y51" s="40"/>
      <c r="Z51" s="40"/>
      <c r="AA51" s="40"/>
      <c r="AB51" s="41"/>
      <c r="AC51" s="42" t="s">
        <v>79</v>
      </c>
      <c r="AD51" s="43"/>
      <c r="AE51" s="40"/>
      <c r="AF51" s="40"/>
      <c r="AG51" s="40"/>
      <c r="AH51" s="40"/>
      <c r="AI51" s="40"/>
      <c r="AJ51" s="41"/>
      <c r="AK51" s="42" t="s">
        <v>79</v>
      </c>
      <c r="AL51" s="43"/>
      <c r="AM51" s="40"/>
      <c r="AN51" s="40"/>
      <c r="AO51" s="40"/>
      <c r="AP51" s="40"/>
      <c r="AQ51" s="40"/>
      <c r="AR51" s="41"/>
    </row>
    <row r="52" spans="1:44" ht="13.5" thickBot="1" x14ac:dyDescent="0.25">
      <c r="A52" s="72" t="s">
        <v>64</v>
      </c>
      <c r="B52" s="73"/>
      <c r="C52" s="73"/>
      <c r="D52" s="73"/>
      <c r="E52" s="74"/>
      <c r="F52" s="74"/>
      <c r="G52" s="74"/>
      <c r="H52" s="74"/>
      <c r="I52" s="74"/>
      <c r="J52" s="74"/>
      <c r="K52" s="74"/>
      <c r="L52" s="75"/>
      <c r="M52" s="62"/>
      <c r="N52" s="63"/>
      <c r="O52" s="60"/>
      <c r="P52" s="60"/>
      <c r="Q52" s="60"/>
      <c r="R52" s="60"/>
      <c r="S52" s="60"/>
      <c r="T52" s="61"/>
      <c r="U52" s="62"/>
      <c r="V52" s="63"/>
      <c r="W52" s="60"/>
      <c r="X52" s="60"/>
      <c r="Y52" s="60"/>
      <c r="Z52" s="60"/>
      <c r="AA52" s="60"/>
      <c r="AB52" s="61"/>
      <c r="AC52" s="62"/>
      <c r="AD52" s="63"/>
      <c r="AE52" s="60"/>
      <c r="AF52" s="60"/>
      <c r="AG52" s="60"/>
      <c r="AH52" s="60"/>
      <c r="AI52" s="60"/>
      <c r="AJ52" s="61"/>
      <c r="AK52" s="62"/>
      <c r="AL52" s="63"/>
      <c r="AM52" s="60"/>
      <c r="AN52" s="60"/>
      <c r="AO52" s="60"/>
      <c r="AP52" s="60"/>
      <c r="AQ52" s="60"/>
      <c r="AR52" s="61"/>
    </row>
    <row r="53" spans="1:44" x14ac:dyDescent="0.2">
      <c r="A53" s="64" t="s">
        <v>65</v>
      </c>
      <c r="B53" s="65"/>
      <c r="C53" s="65"/>
      <c r="D53" s="65"/>
      <c r="E53" s="66"/>
      <c r="F53" s="66"/>
      <c r="G53" s="66"/>
      <c r="H53" s="66"/>
      <c r="I53" s="66"/>
      <c r="J53" s="66"/>
      <c r="K53" s="66"/>
      <c r="L53" s="67"/>
      <c r="M53" s="68"/>
      <c r="N53" s="69"/>
      <c r="O53" s="70"/>
      <c r="P53" s="70"/>
      <c r="Q53" s="70"/>
      <c r="R53" s="70"/>
      <c r="S53" s="70"/>
      <c r="T53" s="71"/>
      <c r="U53" s="68"/>
      <c r="V53" s="69"/>
      <c r="W53" s="70"/>
      <c r="X53" s="70"/>
      <c r="Y53" s="70"/>
      <c r="Z53" s="70"/>
      <c r="AA53" s="70"/>
      <c r="AB53" s="71"/>
      <c r="AC53" s="68"/>
      <c r="AD53" s="69"/>
      <c r="AE53" s="70"/>
      <c r="AF53" s="70"/>
      <c r="AG53" s="70"/>
      <c r="AH53" s="70"/>
      <c r="AI53" s="70"/>
      <c r="AJ53" s="71"/>
      <c r="AK53" s="68"/>
      <c r="AL53" s="69"/>
      <c r="AM53" s="70"/>
      <c r="AN53" s="70"/>
      <c r="AO53" s="70"/>
      <c r="AP53" s="70"/>
      <c r="AQ53" s="70"/>
      <c r="AR53" s="71"/>
    </row>
    <row r="54" spans="1:44" x14ac:dyDescent="0.2">
      <c r="A54" s="52" t="s">
        <v>77</v>
      </c>
      <c r="B54" s="53"/>
      <c r="C54" s="53"/>
      <c r="D54" s="53"/>
      <c r="E54" s="6"/>
      <c r="F54" s="6"/>
      <c r="G54" s="6"/>
      <c r="H54" s="6"/>
      <c r="I54" s="6"/>
      <c r="J54" s="6"/>
      <c r="K54" s="6"/>
      <c r="L54" s="14"/>
      <c r="M54" s="58">
        <f>SUM(M55:N59)</f>
        <v>641</v>
      </c>
      <c r="N54" s="59"/>
      <c r="O54" s="56"/>
      <c r="P54" s="56"/>
      <c r="Q54" s="56"/>
      <c r="R54" s="56"/>
      <c r="S54" s="56"/>
      <c r="T54" s="57"/>
      <c r="U54" s="58">
        <f>SUM(U55:V59)</f>
        <v>662</v>
      </c>
      <c r="V54" s="59"/>
      <c r="W54" s="56"/>
      <c r="X54" s="56"/>
      <c r="Y54" s="56"/>
      <c r="Z54" s="56"/>
      <c r="AA54" s="56"/>
      <c r="AB54" s="57"/>
      <c r="AC54" s="58">
        <f>SUM(AC55:AD59)</f>
        <v>659</v>
      </c>
      <c r="AD54" s="59"/>
      <c r="AE54" s="56"/>
      <c r="AF54" s="56"/>
      <c r="AG54" s="56"/>
      <c r="AH54" s="56"/>
      <c r="AI54" s="56"/>
      <c r="AJ54" s="57"/>
      <c r="AK54" s="58">
        <f>SUM(AK55:AL59)</f>
        <v>654</v>
      </c>
      <c r="AL54" s="59"/>
      <c r="AM54" s="56"/>
      <c r="AN54" s="56"/>
      <c r="AO54" s="56"/>
      <c r="AP54" s="56"/>
      <c r="AQ54" s="56"/>
      <c r="AR54" s="57"/>
    </row>
    <row r="55" spans="1:44" x14ac:dyDescent="0.2">
      <c r="A55" s="52" t="s">
        <v>66</v>
      </c>
      <c r="B55" s="53"/>
      <c r="C55" s="53"/>
      <c r="D55" s="53"/>
      <c r="E55" s="6">
        <v>48.5</v>
      </c>
      <c r="F55" s="6">
        <v>0.5</v>
      </c>
      <c r="G55" s="6">
        <v>48.5</v>
      </c>
      <c r="H55" s="6">
        <v>20</v>
      </c>
      <c r="I55" s="6"/>
      <c r="J55" s="6"/>
      <c r="K55" s="6"/>
      <c r="L55" s="14"/>
      <c r="M55" s="42">
        <v>125</v>
      </c>
      <c r="N55" s="43"/>
      <c r="O55" s="40"/>
      <c r="P55" s="40"/>
      <c r="Q55" s="40"/>
      <c r="R55" s="40"/>
      <c r="S55" s="40"/>
      <c r="T55" s="41"/>
      <c r="U55" s="42">
        <v>135</v>
      </c>
      <c r="V55" s="43"/>
      <c r="W55" s="40"/>
      <c r="X55" s="40"/>
      <c r="Y55" s="40"/>
      <c r="Z55" s="40"/>
      <c r="AA55" s="40"/>
      <c r="AB55" s="41"/>
      <c r="AC55" s="42">
        <v>127</v>
      </c>
      <c r="AD55" s="43"/>
      <c r="AE55" s="40"/>
      <c r="AF55" s="40"/>
      <c r="AG55" s="40"/>
      <c r="AH55" s="40"/>
      <c r="AI55" s="40"/>
      <c r="AJ55" s="41"/>
      <c r="AK55" s="42">
        <v>125</v>
      </c>
      <c r="AL55" s="43"/>
      <c r="AM55" s="40"/>
      <c r="AN55" s="40"/>
      <c r="AO55" s="40"/>
      <c r="AP55" s="40"/>
      <c r="AQ55" s="40"/>
      <c r="AR55" s="41"/>
    </row>
    <row r="56" spans="1:44" x14ac:dyDescent="0.2">
      <c r="A56" s="52" t="s">
        <v>67</v>
      </c>
      <c r="B56" s="53"/>
      <c r="C56" s="53"/>
      <c r="D56" s="53"/>
      <c r="E56" s="6">
        <v>48.5</v>
      </c>
      <c r="F56" s="6">
        <v>0.5</v>
      </c>
      <c r="G56" s="6">
        <v>48.5</v>
      </c>
      <c r="H56" s="6">
        <v>20</v>
      </c>
      <c r="I56" s="6"/>
      <c r="J56" s="6"/>
      <c r="K56" s="6"/>
      <c r="L56" s="14"/>
      <c r="M56" s="54">
        <v>240</v>
      </c>
      <c r="N56" s="55"/>
      <c r="O56" s="40"/>
      <c r="P56" s="40"/>
      <c r="Q56" s="40"/>
      <c r="R56" s="40"/>
      <c r="S56" s="40"/>
      <c r="T56" s="41"/>
      <c r="U56" s="54">
        <v>237</v>
      </c>
      <c r="V56" s="55"/>
      <c r="W56" s="40"/>
      <c r="X56" s="40"/>
      <c r="Y56" s="40"/>
      <c r="Z56" s="40"/>
      <c r="AA56" s="40"/>
      <c r="AB56" s="41"/>
      <c r="AC56" s="54">
        <v>240</v>
      </c>
      <c r="AD56" s="55"/>
      <c r="AE56" s="40"/>
      <c r="AF56" s="40"/>
      <c r="AG56" s="40"/>
      <c r="AH56" s="40"/>
      <c r="AI56" s="40"/>
      <c r="AJ56" s="41"/>
      <c r="AK56" s="54">
        <v>245</v>
      </c>
      <c r="AL56" s="55"/>
      <c r="AM56" s="40"/>
      <c r="AN56" s="40"/>
      <c r="AO56" s="40"/>
      <c r="AP56" s="40"/>
      <c r="AQ56" s="40"/>
      <c r="AR56" s="41"/>
    </row>
    <row r="57" spans="1:44" x14ac:dyDescent="0.2">
      <c r="A57" s="52" t="s">
        <v>68</v>
      </c>
      <c r="B57" s="53"/>
      <c r="C57" s="53"/>
      <c r="D57" s="53"/>
      <c r="E57" s="6">
        <v>48.5</v>
      </c>
      <c r="F57" s="6">
        <v>0.5</v>
      </c>
      <c r="G57" s="6">
        <v>48.5</v>
      </c>
      <c r="H57" s="6">
        <v>20</v>
      </c>
      <c r="I57" s="6"/>
      <c r="J57" s="6"/>
      <c r="K57" s="6"/>
      <c r="L57" s="14"/>
      <c r="M57" s="54">
        <v>240</v>
      </c>
      <c r="N57" s="55"/>
      <c r="O57" s="40"/>
      <c r="P57" s="40"/>
      <c r="Q57" s="40"/>
      <c r="R57" s="40"/>
      <c r="S57" s="40"/>
      <c r="T57" s="41"/>
      <c r="U57" s="54">
        <v>254</v>
      </c>
      <c r="V57" s="55"/>
      <c r="W57" s="40"/>
      <c r="X57" s="40"/>
      <c r="Y57" s="40"/>
      <c r="Z57" s="40"/>
      <c r="AA57" s="40"/>
      <c r="AB57" s="41"/>
      <c r="AC57" s="54">
        <v>256</v>
      </c>
      <c r="AD57" s="55"/>
      <c r="AE57" s="40"/>
      <c r="AF57" s="40"/>
      <c r="AG57" s="40"/>
      <c r="AH57" s="40"/>
      <c r="AI57" s="40"/>
      <c r="AJ57" s="41"/>
      <c r="AK57" s="54">
        <v>250</v>
      </c>
      <c r="AL57" s="55"/>
      <c r="AM57" s="40"/>
      <c r="AN57" s="40"/>
      <c r="AO57" s="40"/>
      <c r="AP57" s="40"/>
      <c r="AQ57" s="40"/>
      <c r="AR57" s="41"/>
    </row>
    <row r="58" spans="1:44" x14ac:dyDescent="0.2">
      <c r="A58" s="52" t="s">
        <v>69</v>
      </c>
      <c r="B58" s="53"/>
      <c r="C58" s="53"/>
      <c r="D58" s="53"/>
      <c r="E58" s="6"/>
      <c r="F58" s="6"/>
      <c r="G58" s="6"/>
      <c r="H58" s="6"/>
      <c r="I58" s="6"/>
      <c r="J58" s="6"/>
      <c r="K58" s="6"/>
      <c r="L58" s="14"/>
      <c r="M58" s="42">
        <v>15</v>
      </c>
      <c r="N58" s="43"/>
      <c r="O58" s="40"/>
      <c r="P58" s="40"/>
      <c r="Q58" s="40"/>
      <c r="R58" s="40"/>
      <c r="S58" s="40"/>
      <c r="T58" s="41"/>
      <c r="U58" s="42">
        <v>15</v>
      </c>
      <c r="V58" s="43"/>
      <c r="W58" s="40"/>
      <c r="X58" s="40"/>
      <c r="Y58" s="40"/>
      <c r="Z58" s="40"/>
      <c r="AA58" s="40"/>
      <c r="AB58" s="41"/>
      <c r="AC58" s="42">
        <v>15</v>
      </c>
      <c r="AD58" s="43"/>
      <c r="AE58" s="40"/>
      <c r="AF58" s="40"/>
      <c r="AG58" s="40"/>
      <c r="AH58" s="40"/>
      <c r="AI58" s="40"/>
      <c r="AJ58" s="41"/>
      <c r="AK58" s="42">
        <v>16</v>
      </c>
      <c r="AL58" s="43"/>
      <c r="AM58" s="40"/>
      <c r="AN58" s="40"/>
      <c r="AO58" s="40"/>
      <c r="AP58" s="40"/>
      <c r="AQ58" s="40"/>
      <c r="AR58" s="41"/>
    </row>
    <row r="59" spans="1:44" x14ac:dyDescent="0.2">
      <c r="A59" s="52" t="s">
        <v>70</v>
      </c>
      <c r="B59" s="53"/>
      <c r="C59" s="53"/>
      <c r="D59" s="53"/>
      <c r="E59" s="6">
        <v>48.5</v>
      </c>
      <c r="F59" s="6">
        <v>0.5</v>
      </c>
      <c r="G59" s="6">
        <v>48.5</v>
      </c>
      <c r="H59" s="6">
        <v>20</v>
      </c>
      <c r="I59" s="6"/>
      <c r="J59" s="6"/>
      <c r="K59" s="6"/>
      <c r="L59" s="14"/>
      <c r="M59" s="42">
        <v>21</v>
      </c>
      <c r="N59" s="43"/>
      <c r="O59" s="40"/>
      <c r="P59" s="40"/>
      <c r="Q59" s="40"/>
      <c r="R59" s="40"/>
      <c r="S59" s="40"/>
      <c r="T59" s="41"/>
      <c r="U59" s="42">
        <v>21</v>
      </c>
      <c r="V59" s="43"/>
      <c r="W59" s="40"/>
      <c r="X59" s="40"/>
      <c r="Y59" s="40"/>
      <c r="Z59" s="40"/>
      <c r="AA59" s="40"/>
      <c r="AB59" s="41"/>
      <c r="AC59" s="42">
        <v>21</v>
      </c>
      <c r="AD59" s="43"/>
      <c r="AE59" s="40"/>
      <c r="AF59" s="40"/>
      <c r="AG59" s="40"/>
      <c r="AH59" s="40"/>
      <c r="AI59" s="40"/>
      <c r="AJ59" s="41"/>
      <c r="AK59" s="42">
        <v>18</v>
      </c>
      <c r="AL59" s="43"/>
      <c r="AM59" s="40"/>
      <c r="AN59" s="40"/>
      <c r="AO59" s="40"/>
      <c r="AP59" s="40"/>
      <c r="AQ59" s="40"/>
      <c r="AR59" s="41"/>
    </row>
    <row r="60" spans="1:44" ht="13.5" thickBot="1" x14ac:dyDescent="0.25">
      <c r="A60" s="44" t="s">
        <v>71</v>
      </c>
      <c r="B60" s="45"/>
      <c r="C60" s="45"/>
      <c r="D60" s="45"/>
      <c r="E60" s="46"/>
      <c r="F60" s="46"/>
      <c r="G60" s="46"/>
      <c r="H60" s="46"/>
      <c r="I60" s="46"/>
      <c r="J60" s="46"/>
      <c r="K60" s="46"/>
      <c r="L60" s="47"/>
      <c r="M60" s="48"/>
      <c r="N60" s="49"/>
      <c r="O60" s="50"/>
      <c r="P60" s="50"/>
      <c r="Q60" s="50"/>
      <c r="R60" s="50"/>
      <c r="S60" s="50"/>
      <c r="T60" s="51"/>
      <c r="U60" s="48"/>
      <c r="V60" s="49"/>
      <c r="W60" s="50"/>
      <c r="X60" s="50"/>
      <c r="Y60" s="50"/>
      <c r="Z60" s="50"/>
      <c r="AA60" s="50"/>
      <c r="AB60" s="51"/>
      <c r="AC60" s="48"/>
      <c r="AD60" s="49"/>
      <c r="AE60" s="50"/>
      <c r="AF60" s="50"/>
      <c r="AG60" s="50"/>
      <c r="AH60" s="50"/>
      <c r="AI60" s="50"/>
      <c r="AJ60" s="51"/>
      <c r="AK60" s="48"/>
      <c r="AL60" s="49"/>
      <c r="AM60" s="50"/>
      <c r="AN60" s="50"/>
      <c r="AO60" s="50"/>
      <c r="AP60" s="50"/>
      <c r="AQ60" s="50"/>
      <c r="AR60" s="51"/>
    </row>
    <row r="61" spans="1:44" ht="13.5" thickBot="1" x14ac:dyDescent="0.25">
      <c r="A61" s="37" t="s">
        <v>72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29"/>
      <c r="N61" s="30"/>
      <c r="O61" s="27"/>
      <c r="P61" s="27"/>
      <c r="Q61" s="27"/>
      <c r="R61" s="27"/>
      <c r="S61" s="27"/>
      <c r="T61" s="28"/>
      <c r="U61" s="29"/>
      <c r="V61" s="30"/>
      <c r="W61" s="27"/>
      <c r="X61" s="27"/>
      <c r="Y61" s="27"/>
      <c r="Z61" s="27"/>
      <c r="AA61" s="27"/>
      <c r="AB61" s="28"/>
      <c r="AC61" s="29"/>
      <c r="AD61" s="30"/>
      <c r="AE61" s="27"/>
      <c r="AF61" s="27"/>
      <c r="AG61" s="27"/>
      <c r="AH61" s="27"/>
      <c r="AI61" s="27"/>
      <c r="AJ61" s="28"/>
      <c r="AK61" s="29"/>
      <c r="AL61" s="30"/>
      <c r="AM61" s="27"/>
      <c r="AN61" s="27"/>
      <c r="AO61" s="27"/>
      <c r="AP61" s="27"/>
      <c r="AQ61" s="27"/>
      <c r="AR61" s="28"/>
    </row>
    <row r="62" spans="1:44" ht="13.5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ht="13.5" thickBot="1" x14ac:dyDescent="0.25">
      <c r="A63" s="32" t="s">
        <v>73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5" t="s">
        <v>88</v>
      </c>
      <c r="N63" s="31"/>
      <c r="O63" s="31"/>
      <c r="P63" s="31"/>
      <c r="Q63" s="31"/>
      <c r="R63" s="31"/>
      <c r="S63" s="31"/>
      <c r="T63" s="36"/>
      <c r="U63" s="35" t="s">
        <v>89</v>
      </c>
      <c r="V63" s="31"/>
      <c r="W63" s="31"/>
      <c r="X63" s="31"/>
      <c r="Y63" s="31"/>
      <c r="Z63" s="31"/>
      <c r="AA63" s="31"/>
      <c r="AB63" s="36"/>
      <c r="AC63" s="35" t="s">
        <v>87</v>
      </c>
      <c r="AD63" s="31"/>
      <c r="AE63" s="31"/>
      <c r="AF63" s="31"/>
      <c r="AG63" s="31"/>
      <c r="AH63" s="31"/>
      <c r="AI63" s="31"/>
      <c r="AJ63" s="36"/>
      <c r="AK63" s="35" t="s">
        <v>87</v>
      </c>
      <c r="AL63" s="31"/>
      <c r="AM63" s="31"/>
      <c r="AN63" s="31"/>
      <c r="AO63" s="31"/>
      <c r="AP63" s="31"/>
      <c r="AQ63" s="31"/>
      <c r="AR63" s="36"/>
    </row>
  </sheetData>
  <mergeCells count="712">
    <mergeCell ref="AH61:AJ61"/>
    <mergeCell ref="AK61:AL61"/>
    <mergeCell ref="AM61:AO61"/>
    <mergeCell ref="AP61:AR61"/>
    <mergeCell ref="A62:AR62"/>
    <mergeCell ref="A63:L63"/>
    <mergeCell ref="M63:T63"/>
    <mergeCell ref="U63:AB63"/>
    <mergeCell ref="AC63:AJ63"/>
    <mergeCell ref="AK63:AR63"/>
    <mergeCell ref="A61:L61"/>
    <mergeCell ref="M61:N61"/>
    <mergeCell ref="O61:Q61"/>
    <mergeCell ref="R61:T61"/>
    <mergeCell ref="U61:V61"/>
    <mergeCell ref="W61:Y61"/>
    <mergeCell ref="Z61:AB61"/>
    <mergeCell ref="AC61:AD61"/>
    <mergeCell ref="AE61:AG61"/>
    <mergeCell ref="AH59:AJ59"/>
    <mergeCell ref="AK59:AL59"/>
    <mergeCell ref="AM59:AO59"/>
    <mergeCell ref="AP59:AR59"/>
    <mergeCell ref="A60:L60"/>
    <mergeCell ref="M60:N60"/>
    <mergeCell ref="O60:Q60"/>
    <mergeCell ref="R60:T60"/>
    <mergeCell ref="U60:V60"/>
    <mergeCell ref="W60:Y60"/>
    <mergeCell ref="AP60:AR60"/>
    <mergeCell ref="Z60:AB60"/>
    <mergeCell ref="AC60:AD60"/>
    <mergeCell ref="AE60:AG60"/>
    <mergeCell ref="AH60:AJ60"/>
    <mergeCell ref="AK60:AL60"/>
    <mergeCell ref="AM60:AO60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H57:AJ57"/>
    <mergeCell ref="AK57:AL57"/>
    <mergeCell ref="AM57:AO57"/>
    <mergeCell ref="AP57:AR57"/>
    <mergeCell ref="A58:D58"/>
    <mergeCell ref="M58:N58"/>
    <mergeCell ref="O58:Q58"/>
    <mergeCell ref="R58:T58"/>
    <mergeCell ref="U58:V58"/>
    <mergeCell ref="W58:Y58"/>
    <mergeCell ref="AP58:AR58"/>
    <mergeCell ref="Z58:AB58"/>
    <mergeCell ref="AC58:AD58"/>
    <mergeCell ref="AE58:AG58"/>
    <mergeCell ref="AH58:AJ58"/>
    <mergeCell ref="AK58:AL58"/>
    <mergeCell ref="AM58:AO58"/>
    <mergeCell ref="A57:D57"/>
    <mergeCell ref="M57:N57"/>
    <mergeCell ref="O57:Q57"/>
    <mergeCell ref="R57:T57"/>
    <mergeCell ref="U57:V57"/>
    <mergeCell ref="W57:Y57"/>
    <mergeCell ref="Z57:AB57"/>
    <mergeCell ref="AC57:AD57"/>
    <mergeCell ref="AE57:AG57"/>
    <mergeCell ref="AM55:AO55"/>
    <mergeCell ref="AP55:AR55"/>
    <mergeCell ref="A56:D56"/>
    <mergeCell ref="M56:N56"/>
    <mergeCell ref="O56:Q56"/>
    <mergeCell ref="R56:T56"/>
    <mergeCell ref="U56:V56"/>
    <mergeCell ref="W56:Y56"/>
    <mergeCell ref="AP56:AR56"/>
    <mergeCell ref="Z56:AB56"/>
    <mergeCell ref="AC56:AD56"/>
    <mergeCell ref="AE56:AG56"/>
    <mergeCell ref="AH56:AJ56"/>
    <mergeCell ref="AK56:AL56"/>
    <mergeCell ref="AM56:AO56"/>
    <mergeCell ref="AP54:AR54"/>
    <mergeCell ref="A55:D55"/>
    <mergeCell ref="M55:N55"/>
    <mergeCell ref="O55:Q55"/>
    <mergeCell ref="R55:T55"/>
    <mergeCell ref="U55:V55"/>
    <mergeCell ref="W55:Y55"/>
    <mergeCell ref="Z55:AB55"/>
    <mergeCell ref="AC55:AD55"/>
    <mergeCell ref="AE55:AG55"/>
    <mergeCell ref="Z54:AB54"/>
    <mergeCell ref="AC54:AD54"/>
    <mergeCell ref="AE54:AG54"/>
    <mergeCell ref="AH54:AJ54"/>
    <mergeCell ref="AK54:AL54"/>
    <mergeCell ref="AM54:AO54"/>
    <mergeCell ref="A54:D54"/>
    <mergeCell ref="M54:N54"/>
    <mergeCell ref="O54:Q54"/>
    <mergeCell ref="R54:T54"/>
    <mergeCell ref="U54:V54"/>
    <mergeCell ref="W54:Y54"/>
    <mergeCell ref="AH55:AJ55"/>
    <mergeCell ref="AK55:AL55"/>
    <mergeCell ref="AH52:AJ52"/>
    <mergeCell ref="AK52:AL52"/>
    <mergeCell ref="AM52:AO52"/>
    <mergeCell ref="AP52:AR52"/>
    <mergeCell ref="A53:D53"/>
    <mergeCell ref="E53:AR53"/>
    <mergeCell ref="AP51:AR51"/>
    <mergeCell ref="A52:L52"/>
    <mergeCell ref="M52:N52"/>
    <mergeCell ref="O52:Q52"/>
    <mergeCell ref="R52:T52"/>
    <mergeCell ref="U52:V52"/>
    <mergeCell ref="W52:Y52"/>
    <mergeCell ref="Z52:AB52"/>
    <mergeCell ref="AC52:AD52"/>
    <mergeCell ref="AE52:AG52"/>
    <mergeCell ref="Z51:AB51"/>
    <mergeCell ref="AC51:AD51"/>
    <mergeCell ref="AE51:AG51"/>
    <mergeCell ref="AH51:AJ51"/>
    <mergeCell ref="AK51:AL51"/>
    <mergeCell ref="AM51:AO51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50:D50"/>
    <mergeCell ref="M50:N50"/>
    <mergeCell ref="O50:Q50"/>
    <mergeCell ref="R50:T50"/>
    <mergeCell ref="U50:V50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AH45:AJ45"/>
    <mergeCell ref="AK45:AL45"/>
    <mergeCell ref="AM45:AO45"/>
    <mergeCell ref="AP45:AR45"/>
    <mergeCell ref="A46:D46"/>
    <mergeCell ref="E46:AR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H36:AJ36"/>
    <mergeCell ref="AK36:AL36"/>
    <mergeCell ref="AM36:AO36"/>
    <mergeCell ref="AP36:AR36"/>
    <mergeCell ref="A37:D37"/>
    <mergeCell ref="E37:AR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M6:AN6"/>
    <mergeCell ref="AO6:AP6"/>
    <mergeCell ref="AQ6:AR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</mergeCells>
  <pageMargins left="0.19685039370078741" right="0.19685039370078741" top="0.19685039370078741" bottom="0.19685039370078741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4"/>
  <sheetViews>
    <sheetView topLeftCell="A22" zoomScaleNormal="100" workbookViewId="0">
      <selection activeCell="M11" sqref="M11:N12"/>
    </sheetView>
  </sheetViews>
  <sheetFormatPr defaultRowHeight="12.75" x14ac:dyDescent="0.2"/>
  <cols>
    <col min="1" max="4" width="7.140625" style="2" customWidth="1"/>
    <col min="5" max="11" width="5.28515625" style="2" customWidth="1"/>
    <col min="12" max="12" width="7" style="2" customWidth="1"/>
    <col min="13" max="13" width="3.28515625" style="2" customWidth="1"/>
    <col min="14" max="14" width="4" style="2" customWidth="1"/>
    <col min="15" max="21" width="3.28515625" style="2" customWidth="1"/>
    <col min="22" max="22" width="3.85546875" style="2" customWidth="1"/>
    <col min="23" max="29" width="3.28515625" style="2" customWidth="1"/>
    <col min="30" max="30" width="3.85546875" style="2" customWidth="1"/>
    <col min="31" max="37" width="3.28515625" style="2" customWidth="1"/>
    <col min="38" max="38" width="3.85546875" style="2" customWidth="1"/>
    <col min="39" max="44" width="3.28515625" style="2" customWidth="1"/>
    <col min="45" max="16384" width="9.140625" style="2"/>
  </cols>
  <sheetData>
    <row r="1" spans="1:44" s="26" customFormat="1" ht="30" customHeight="1" x14ac:dyDescent="0.2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</row>
    <row r="2" spans="1:44" s="26" customFormat="1" ht="30" customHeight="1" thickBot="1" x14ac:dyDescent="0.25">
      <c r="A2" s="243" t="s">
        <v>92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</row>
    <row r="3" spans="1:44" s="26" customFormat="1" ht="24.95" customHeight="1" thickBot="1" x14ac:dyDescent="0.25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36">
        <v>0.54166666666666663</v>
      </c>
      <c r="N3" s="237"/>
      <c r="O3" s="237"/>
      <c r="P3" s="237"/>
      <c r="Q3" s="237"/>
      <c r="R3" s="237"/>
      <c r="S3" s="237"/>
      <c r="T3" s="237"/>
      <c r="U3" s="236">
        <v>0.58333333333333337</v>
      </c>
      <c r="V3" s="237"/>
      <c r="W3" s="237"/>
      <c r="X3" s="237"/>
      <c r="Y3" s="237"/>
      <c r="Z3" s="237"/>
      <c r="AA3" s="237"/>
      <c r="AB3" s="237"/>
      <c r="AC3" s="236">
        <v>0.625</v>
      </c>
      <c r="AD3" s="237"/>
      <c r="AE3" s="237"/>
      <c r="AF3" s="237"/>
      <c r="AG3" s="237"/>
      <c r="AH3" s="237"/>
      <c r="AI3" s="237"/>
      <c r="AJ3" s="237"/>
      <c r="AK3" s="236">
        <v>0.66666666666666663</v>
      </c>
      <c r="AL3" s="237"/>
      <c r="AM3" s="237"/>
      <c r="AN3" s="237"/>
      <c r="AO3" s="237"/>
      <c r="AP3" s="237"/>
      <c r="AQ3" s="237"/>
      <c r="AR3" s="237"/>
    </row>
    <row r="4" spans="1:44" s="26" customFormat="1" ht="30" customHeight="1" thickBot="1" x14ac:dyDescent="0.25">
      <c r="A4" s="245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</row>
    <row r="5" spans="1:44" s="26" customFormat="1" ht="15.75" customHeight="1" thickBot="1" x14ac:dyDescent="0.25">
      <c r="A5" s="17" t="s">
        <v>2</v>
      </c>
      <c r="B5" s="18" t="s">
        <v>3</v>
      </c>
      <c r="C5" s="18" t="s">
        <v>4</v>
      </c>
      <c r="D5" s="19" t="s">
        <v>5</v>
      </c>
      <c r="E5" s="126" t="s">
        <v>6</v>
      </c>
      <c r="F5" s="231"/>
      <c r="G5" s="230" t="s">
        <v>7</v>
      </c>
      <c r="H5" s="231"/>
      <c r="I5" s="230" t="s">
        <v>8</v>
      </c>
      <c r="J5" s="231"/>
      <c r="K5" s="230" t="s">
        <v>9</v>
      </c>
      <c r="L5" s="128"/>
      <c r="M5" s="126" t="s">
        <v>10</v>
      </c>
      <c r="N5" s="231"/>
      <c r="O5" s="230" t="s">
        <v>11</v>
      </c>
      <c r="P5" s="231"/>
      <c r="Q5" s="230" t="s">
        <v>12</v>
      </c>
      <c r="R5" s="231"/>
      <c r="S5" s="230" t="s">
        <v>13</v>
      </c>
      <c r="T5" s="128"/>
      <c r="U5" s="126" t="s">
        <v>10</v>
      </c>
      <c r="V5" s="231"/>
      <c r="W5" s="230" t="s">
        <v>11</v>
      </c>
      <c r="X5" s="231"/>
      <c r="Y5" s="230" t="s">
        <v>12</v>
      </c>
      <c r="Z5" s="231"/>
      <c r="AA5" s="230" t="s">
        <v>13</v>
      </c>
      <c r="AB5" s="128"/>
      <c r="AC5" s="126" t="s">
        <v>10</v>
      </c>
      <c r="AD5" s="231"/>
      <c r="AE5" s="230" t="s">
        <v>11</v>
      </c>
      <c r="AF5" s="231"/>
      <c r="AG5" s="230" t="s">
        <v>12</v>
      </c>
      <c r="AH5" s="231"/>
      <c r="AI5" s="230" t="s">
        <v>13</v>
      </c>
      <c r="AJ5" s="128"/>
      <c r="AK5" s="126" t="s">
        <v>10</v>
      </c>
      <c r="AL5" s="231"/>
      <c r="AM5" s="230" t="s">
        <v>11</v>
      </c>
      <c r="AN5" s="231"/>
      <c r="AO5" s="230" t="s">
        <v>12</v>
      </c>
      <c r="AP5" s="231"/>
      <c r="AQ5" s="230" t="s">
        <v>13</v>
      </c>
      <c r="AR5" s="128"/>
    </row>
    <row r="6" spans="1:44" s="26" customFormat="1" ht="13.5" thickBot="1" x14ac:dyDescent="0.25">
      <c r="A6" s="20" t="s">
        <v>14</v>
      </c>
      <c r="B6" s="21">
        <v>40</v>
      </c>
      <c r="C6" s="22">
        <v>4.1999999433755875E-2</v>
      </c>
      <c r="D6" s="23">
        <v>0.13600000739097595</v>
      </c>
      <c r="E6" s="110">
        <v>110</v>
      </c>
      <c r="F6" s="111"/>
      <c r="G6" s="198" t="s">
        <v>15</v>
      </c>
      <c r="H6" s="198"/>
      <c r="I6" s="199">
        <v>0.15899999439716339</v>
      </c>
      <c r="J6" s="199"/>
      <c r="K6" s="199">
        <v>10.539999961853027</v>
      </c>
      <c r="L6" s="200"/>
      <c r="M6" s="225"/>
      <c r="N6" s="226"/>
      <c r="O6" s="227"/>
      <c r="P6" s="227"/>
      <c r="Q6" s="203"/>
      <c r="R6" s="203"/>
      <c r="S6" s="228"/>
      <c r="T6" s="229"/>
      <c r="U6" s="217"/>
      <c r="V6" s="218"/>
      <c r="W6" s="219"/>
      <c r="X6" s="219"/>
      <c r="Y6" s="219"/>
      <c r="Z6" s="219"/>
      <c r="AA6" s="220"/>
      <c r="AB6" s="221"/>
      <c r="AC6" s="217"/>
      <c r="AD6" s="218"/>
      <c r="AE6" s="219"/>
      <c r="AF6" s="219"/>
      <c r="AG6" s="219"/>
      <c r="AH6" s="219"/>
      <c r="AI6" s="220"/>
      <c r="AJ6" s="221"/>
      <c r="AK6" s="217"/>
      <c r="AL6" s="218"/>
      <c r="AM6" s="219"/>
      <c r="AN6" s="219"/>
      <c r="AO6" s="219"/>
      <c r="AP6" s="219"/>
      <c r="AQ6" s="220"/>
      <c r="AR6" s="221"/>
    </row>
    <row r="7" spans="1:44" s="26" customFormat="1" x14ac:dyDescent="0.2">
      <c r="A7" s="193" t="s">
        <v>83</v>
      </c>
      <c r="B7" s="194"/>
      <c r="C7" s="194"/>
      <c r="D7" s="195"/>
      <c r="E7" s="103">
        <v>6</v>
      </c>
      <c r="F7" s="104"/>
      <c r="G7" s="105" t="s">
        <v>16</v>
      </c>
      <c r="H7" s="105"/>
      <c r="I7" s="186">
        <f>I6</f>
        <v>0.15899999439716339</v>
      </c>
      <c r="J7" s="186"/>
      <c r="K7" s="186">
        <f>K6</f>
        <v>10.539999961853027</v>
      </c>
      <c r="L7" s="187"/>
      <c r="M7" s="222">
        <f>O7/7.857*1000</f>
        <v>820.92401680030548</v>
      </c>
      <c r="N7" s="223"/>
      <c r="O7" s="224">
        <v>6.45</v>
      </c>
      <c r="P7" s="224"/>
      <c r="Q7" s="190"/>
      <c r="R7" s="190"/>
      <c r="S7" s="232">
        <v>0.72</v>
      </c>
      <c r="T7" s="233"/>
      <c r="U7" s="215">
        <f>W7/7.857*1000</f>
        <v>771.2867506681938</v>
      </c>
      <c r="V7" s="216"/>
      <c r="W7" s="214">
        <v>6.06</v>
      </c>
      <c r="X7" s="214"/>
      <c r="Y7" s="178"/>
      <c r="Z7" s="178"/>
      <c r="AA7" s="220">
        <v>0.72</v>
      </c>
      <c r="AB7" s="221"/>
      <c r="AC7" s="215">
        <f>AE7/7.857*1000</f>
        <v>856.56102838233426</v>
      </c>
      <c r="AD7" s="216"/>
      <c r="AE7" s="214">
        <v>6.73</v>
      </c>
      <c r="AF7" s="214"/>
      <c r="AG7" s="178"/>
      <c r="AH7" s="178"/>
      <c r="AI7" s="179">
        <v>0.72</v>
      </c>
      <c r="AJ7" s="180"/>
      <c r="AK7" s="215">
        <f>AM7/7.857*1000</f>
        <v>873.10678375970474</v>
      </c>
      <c r="AL7" s="216"/>
      <c r="AM7" s="214">
        <v>6.86</v>
      </c>
      <c r="AN7" s="214"/>
      <c r="AO7" s="178"/>
      <c r="AP7" s="178"/>
      <c r="AQ7" s="183">
        <v>0.72</v>
      </c>
      <c r="AR7" s="184"/>
    </row>
    <row r="8" spans="1:44" s="26" customFormat="1" x14ac:dyDescent="0.2">
      <c r="A8" s="193"/>
      <c r="B8" s="194"/>
      <c r="C8" s="194"/>
      <c r="D8" s="195"/>
      <c r="E8" s="103">
        <v>6</v>
      </c>
      <c r="F8" s="104"/>
      <c r="G8" s="105" t="s">
        <v>17</v>
      </c>
      <c r="H8" s="105"/>
      <c r="I8" s="186">
        <f>I6</f>
        <v>0.15899999439716339</v>
      </c>
      <c r="J8" s="186"/>
      <c r="K8" s="186">
        <f>K6</f>
        <v>10.539999961853027</v>
      </c>
      <c r="L8" s="187"/>
      <c r="M8" s="188">
        <f>O8/7.857*1000</f>
        <v>523.10042000763656</v>
      </c>
      <c r="N8" s="189"/>
      <c r="O8" s="190">
        <v>4.1100000000000003</v>
      </c>
      <c r="P8" s="190"/>
      <c r="Q8" s="190"/>
      <c r="R8" s="190"/>
      <c r="S8" s="232">
        <v>0.72</v>
      </c>
      <c r="T8" s="233"/>
      <c r="U8" s="185">
        <f>W8/7.857*1000</f>
        <v>477.28140511645665</v>
      </c>
      <c r="V8" s="182"/>
      <c r="W8" s="178">
        <v>3.75</v>
      </c>
      <c r="X8" s="178"/>
      <c r="Y8" s="178"/>
      <c r="Z8" s="178"/>
      <c r="AA8" s="183">
        <v>0.72</v>
      </c>
      <c r="AB8" s="184"/>
      <c r="AC8" s="185">
        <f>AE8/7.857*1000</f>
        <v>530.73692248949976</v>
      </c>
      <c r="AD8" s="182"/>
      <c r="AE8" s="178">
        <v>4.17</v>
      </c>
      <c r="AF8" s="178"/>
      <c r="AG8" s="178"/>
      <c r="AH8" s="178"/>
      <c r="AI8" s="179">
        <v>0.72</v>
      </c>
      <c r="AJ8" s="180"/>
      <c r="AK8" s="185">
        <f>AM8/7.857*1000</f>
        <v>521.82766959399248</v>
      </c>
      <c r="AL8" s="182"/>
      <c r="AM8" s="178">
        <v>4.0999999999999996</v>
      </c>
      <c r="AN8" s="178"/>
      <c r="AO8" s="178"/>
      <c r="AP8" s="178"/>
      <c r="AQ8" s="183">
        <v>0.72</v>
      </c>
      <c r="AR8" s="184"/>
    </row>
    <row r="9" spans="1:44" s="26" customFormat="1" ht="13.5" thickBot="1" x14ac:dyDescent="0.25">
      <c r="A9" s="196"/>
      <c r="B9" s="197"/>
      <c r="C9" s="197"/>
      <c r="D9" s="197"/>
      <c r="E9" s="175" t="s">
        <v>18</v>
      </c>
      <c r="F9" s="176"/>
      <c r="G9" s="176"/>
      <c r="H9" s="176"/>
      <c r="I9" s="176"/>
      <c r="J9" s="176"/>
      <c r="K9" s="176"/>
      <c r="L9" s="177"/>
      <c r="M9" s="158">
        <v>9</v>
      </c>
      <c r="N9" s="159"/>
      <c r="O9" s="159"/>
      <c r="P9" s="159"/>
      <c r="Q9" s="159"/>
      <c r="R9" s="159"/>
      <c r="S9" s="159"/>
      <c r="T9" s="160"/>
      <c r="U9" s="206">
        <v>9</v>
      </c>
      <c r="V9" s="207"/>
      <c r="W9" s="207"/>
      <c r="X9" s="207"/>
      <c r="Y9" s="207"/>
      <c r="Z9" s="207"/>
      <c r="AA9" s="207"/>
      <c r="AB9" s="213"/>
      <c r="AC9" s="206">
        <v>9</v>
      </c>
      <c r="AD9" s="207"/>
      <c r="AE9" s="207"/>
      <c r="AF9" s="207"/>
      <c r="AG9" s="207"/>
      <c r="AH9" s="207"/>
      <c r="AI9" s="207"/>
      <c r="AJ9" s="213"/>
      <c r="AK9" s="206">
        <v>9</v>
      </c>
      <c r="AL9" s="207"/>
      <c r="AM9" s="207"/>
      <c r="AN9" s="207"/>
      <c r="AO9" s="207"/>
      <c r="AP9" s="207"/>
      <c r="AQ9" s="207"/>
      <c r="AR9" s="213"/>
    </row>
    <row r="10" spans="1:44" s="26" customFormat="1" x14ac:dyDescent="0.2">
      <c r="A10" s="20" t="s">
        <v>19</v>
      </c>
      <c r="B10" s="21">
        <v>40</v>
      </c>
      <c r="C10" s="22">
        <v>4.3000001460313797E-2</v>
      </c>
      <c r="D10" s="23">
        <v>0.13600000739097595</v>
      </c>
      <c r="E10" s="110">
        <v>110</v>
      </c>
      <c r="F10" s="111"/>
      <c r="G10" s="198" t="s">
        <v>15</v>
      </c>
      <c r="H10" s="198"/>
      <c r="I10" s="199">
        <v>0.16500000655651093</v>
      </c>
      <c r="J10" s="199"/>
      <c r="K10" s="199">
        <v>10.670000076293945</v>
      </c>
      <c r="L10" s="200"/>
      <c r="M10" s="201"/>
      <c r="N10" s="202"/>
      <c r="O10" s="203"/>
      <c r="P10" s="203"/>
      <c r="Q10" s="203"/>
      <c r="R10" s="203"/>
      <c r="S10" s="204"/>
      <c r="T10" s="205"/>
      <c r="U10" s="210"/>
      <c r="V10" s="211"/>
      <c r="W10" s="212"/>
      <c r="X10" s="212"/>
      <c r="Y10" s="212"/>
      <c r="Z10" s="212"/>
      <c r="AA10" s="208"/>
      <c r="AB10" s="209"/>
      <c r="AC10" s="210"/>
      <c r="AD10" s="211"/>
      <c r="AE10" s="212"/>
      <c r="AF10" s="212"/>
      <c r="AG10" s="212"/>
      <c r="AH10" s="212"/>
      <c r="AI10" s="208"/>
      <c r="AJ10" s="209"/>
      <c r="AK10" s="210"/>
      <c r="AL10" s="211"/>
      <c r="AM10" s="212"/>
      <c r="AN10" s="212"/>
      <c r="AO10" s="212"/>
      <c r="AP10" s="212"/>
      <c r="AQ10" s="208"/>
      <c r="AR10" s="209"/>
    </row>
    <row r="11" spans="1:44" s="26" customFormat="1" x14ac:dyDescent="0.2">
      <c r="A11" s="193" t="s">
        <v>85</v>
      </c>
      <c r="B11" s="194"/>
      <c r="C11" s="194"/>
      <c r="D11" s="195"/>
      <c r="E11" s="103">
        <v>6</v>
      </c>
      <c r="F11" s="104"/>
      <c r="G11" s="105" t="s">
        <v>20</v>
      </c>
      <c r="H11" s="105"/>
      <c r="I11" s="186">
        <f>I10</f>
        <v>0.16500000655651093</v>
      </c>
      <c r="J11" s="186"/>
      <c r="K11" s="186">
        <f>K10</f>
        <v>10.670000076293945</v>
      </c>
      <c r="L11" s="187"/>
      <c r="M11" s="188">
        <f t="shared" ref="M11:M12" si="0">O11/7.857*1000</f>
        <v>482.37240677103222</v>
      </c>
      <c r="N11" s="189"/>
      <c r="O11" s="190">
        <v>3.79</v>
      </c>
      <c r="P11" s="190"/>
      <c r="Q11" s="190"/>
      <c r="R11" s="190"/>
      <c r="S11" s="191">
        <v>0.72</v>
      </c>
      <c r="T11" s="192"/>
      <c r="U11" s="185">
        <f t="shared" ref="U11:U12" si="1">W11/7.857*1000</f>
        <v>423.82588774341349</v>
      </c>
      <c r="V11" s="182"/>
      <c r="W11" s="178">
        <v>3.33</v>
      </c>
      <c r="X11" s="178"/>
      <c r="Y11" s="178"/>
      <c r="Z11" s="178"/>
      <c r="AA11" s="183">
        <v>0.72</v>
      </c>
      <c r="AB11" s="184"/>
      <c r="AC11" s="181">
        <f t="shared" ref="AC11:AC12" si="2">AE11/7.857*1000</f>
        <v>497.6454117347588</v>
      </c>
      <c r="AD11" s="182"/>
      <c r="AE11" s="178">
        <v>3.91</v>
      </c>
      <c r="AF11" s="178"/>
      <c r="AG11" s="178"/>
      <c r="AH11" s="178"/>
      <c r="AI11" s="179">
        <v>0.72</v>
      </c>
      <c r="AJ11" s="180"/>
      <c r="AK11" s="181">
        <f t="shared" ref="AK11:AK12" si="3">AM11/7.857*1000</f>
        <v>481.09965635738826</v>
      </c>
      <c r="AL11" s="182"/>
      <c r="AM11" s="178">
        <v>3.78</v>
      </c>
      <c r="AN11" s="178"/>
      <c r="AO11" s="178"/>
      <c r="AP11" s="178"/>
      <c r="AQ11" s="183">
        <v>0.72</v>
      </c>
      <c r="AR11" s="184"/>
    </row>
    <row r="12" spans="1:44" s="26" customFormat="1" x14ac:dyDescent="0.2">
      <c r="A12" s="193"/>
      <c r="B12" s="194"/>
      <c r="C12" s="194"/>
      <c r="D12" s="195"/>
      <c r="E12" s="103">
        <v>6</v>
      </c>
      <c r="F12" s="104"/>
      <c r="G12" s="105" t="s">
        <v>21</v>
      </c>
      <c r="H12" s="105"/>
      <c r="I12" s="186">
        <f>I10</f>
        <v>0.16500000655651093</v>
      </c>
      <c r="J12" s="186"/>
      <c r="K12" s="186">
        <f>K10</f>
        <v>10.670000076293945</v>
      </c>
      <c r="L12" s="187"/>
      <c r="M12" s="188">
        <f t="shared" si="0"/>
        <v>674.55771923125872</v>
      </c>
      <c r="N12" s="189"/>
      <c r="O12" s="190">
        <v>5.3</v>
      </c>
      <c r="P12" s="190"/>
      <c r="Q12" s="190"/>
      <c r="R12" s="190"/>
      <c r="S12" s="191">
        <v>0.72</v>
      </c>
      <c r="T12" s="192"/>
      <c r="U12" s="185">
        <f t="shared" si="1"/>
        <v>525.64592083492425</v>
      </c>
      <c r="V12" s="182"/>
      <c r="W12" s="178">
        <v>4.13</v>
      </c>
      <c r="X12" s="178"/>
      <c r="Y12" s="178"/>
      <c r="Z12" s="178"/>
      <c r="AA12" s="183">
        <v>0.72</v>
      </c>
      <c r="AB12" s="184"/>
      <c r="AC12" s="181">
        <f t="shared" si="2"/>
        <v>672.01221840397102</v>
      </c>
      <c r="AD12" s="182"/>
      <c r="AE12" s="178">
        <v>5.28</v>
      </c>
      <c r="AF12" s="178"/>
      <c r="AG12" s="178"/>
      <c r="AH12" s="178"/>
      <c r="AI12" s="179">
        <v>0.72</v>
      </c>
      <c r="AJ12" s="180"/>
      <c r="AK12" s="181">
        <f t="shared" si="3"/>
        <v>654.19371261295657</v>
      </c>
      <c r="AL12" s="182"/>
      <c r="AM12" s="178">
        <v>5.14</v>
      </c>
      <c r="AN12" s="178"/>
      <c r="AO12" s="178"/>
      <c r="AP12" s="178"/>
      <c r="AQ12" s="183">
        <v>0.72</v>
      </c>
      <c r="AR12" s="184"/>
    </row>
    <row r="13" spans="1:44" s="26" customFormat="1" ht="13.5" thickBot="1" x14ac:dyDescent="0.25">
      <c r="A13" s="196"/>
      <c r="B13" s="197"/>
      <c r="C13" s="197"/>
      <c r="D13" s="197"/>
      <c r="E13" s="175" t="s">
        <v>18</v>
      </c>
      <c r="F13" s="176"/>
      <c r="G13" s="176"/>
      <c r="H13" s="176"/>
      <c r="I13" s="176"/>
      <c r="J13" s="176"/>
      <c r="K13" s="176"/>
      <c r="L13" s="177"/>
      <c r="M13" s="175">
        <v>11</v>
      </c>
      <c r="N13" s="176"/>
      <c r="O13" s="176"/>
      <c r="P13" s="159"/>
      <c r="Q13" s="159"/>
      <c r="R13" s="171"/>
      <c r="S13" s="171"/>
      <c r="T13" s="172"/>
      <c r="U13" s="175">
        <v>11</v>
      </c>
      <c r="V13" s="176"/>
      <c r="W13" s="176"/>
      <c r="X13" s="159"/>
      <c r="Y13" s="159"/>
      <c r="Z13" s="171"/>
      <c r="AA13" s="171"/>
      <c r="AB13" s="172"/>
      <c r="AC13" s="175">
        <v>11</v>
      </c>
      <c r="AD13" s="176"/>
      <c r="AE13" s="176"/>
      <c r="AF13" s="159"/>
      <c r="AG13" s="159"/>
      <c r="AH13" s="171"/>
      <c r="AI13" s="171"/>
      <c r="AJ13" s="172"/>
      <c r="AK13" s="175">
        <v>11</v>
      </c>
      <c r="AL13" s="176"/>
      <c r="AM13" s="176"/>
      <c r="AN13" s="159"/>
      <c r="AO13" s="159"/>
      <c r="AP13" s="171"/>
      <c r="AQ13" s="171"/>
      <c r="AR13" s="172"/>
    </row>
    <row r="14" spans="1:44" s="26" customFormat="1" x14ac:dyDescent="0.2">
      <c r="A14" s="95" t="s">
        <v>22</v>
      </c>
      <c r="B14" s="81"/>
      <c r="C14" s="81"/>
      <c r="D14" s="81"/>
      <c r="E14" s="173" t="s">
        <v>23</v>
      </c>
      <c r="F14" s="112"/>
      <c r="G14" s="112"/>
      <c r="H14" s="112"/>
      <c r="I14" s="112"/>
      <c r="J14" s="112"/>
      <c r="K14" s="112"/>
      <c r="L14" s="113"/>
      <c r="M14" s="174">
        <f>SUM(M6,M10)</f>
        <v>0</v>
      </c>
      <c r="N14" s="166"/>
      <c r="O14" s="170">
        <f>SUM(O6,O10)</f>
        <v>0</v>
      </c>
      <c r="P14" s="166"/>
      <c r="Q14" s="170">
        <f>SUM(Q6,Q10)</f>
        <v>0</v>
      </c>
      <c r="R14" s="166"/>
      <c r="S14" s="166"/>
      <c r="T14" s="167"/>
      <c r="U14" s="169">
        <f>SUM(U6,U10)</f>
        <v>0</v>
      </c>
      <c r="V14" s="166"/>
      <c r="W14" s="170">
        <f>SUM(W6,W10)</f>
        <v>0</v>
      </c>
      <c r="X14" s="166"/>
      <c r="Y14" s="170">
        <f>SUM(Y6,Y10)</f>
        <v>0</v>
      </c>
      <c r="Z14" s="166"/>
      <c r="AA14" s="166"/>
      <c r="AB14" s="167"/>
      <c r="AC14" s="169">
        <f>SUM(AC6,AC10)</f>
        <v>0</v>
      </c>
      <c r="AD14" s="166"/>
      <c r="AE14" s="170">
        <f>SUM(AE6,AE10)</f>
        <v>0</v>
      </c>
      <c r="AF14" s="166"/>
      <c r="AG14" s="170">
        <f>SUM(AG6,AG10)</f>
        <v>0</v>
      </c>
      <c r="AH14" s="166"/>
      <c r="AI14" s="166"/>
      <c r="AJ14" s="167"/>
      <c r="AK14" s="169">
        <f>SUM(AK6,AK10)</f>
        <v>0</v>
      </c>
      <c r="AL14" s="166"/>
      <c r="AM14" s="170">
        <f>SUM(AM6,AM10)</f>
        <v>0</v>
      </c>
      <c r="AN14" s="166"/>
      <c r="AO14" s="170">
        <f>SUM(AO6,AO10)</f>
        <v>0</v>
      </c>
      <c r="AP14" s="166"/>
      <c r="AQ14" s="166"/>
      <c r="AR14" s="167"/>
    </row>
    <row r="15" spans="1:44" s="26" customFormat="1" ht="13.5" thickBot="1" x14ac:dyDescent="0.25">
      <c r="A15" s="97"/>
      <c r="B15" s="84"/>
      <c r="C15" s="84"/>
      <c r="D15" s="84"/>
      <c r="E15" s="168" t="s">
        <v>24</v>
      </c>
      <c r="F15" s="101"/>
      <c r="G15" s="101"/>
      <c r="H15" s="101"/>
      <c r="I15" s="101"/>
      <c r="J15" s="101"/>
      <c r="K15" s="101"/>
      <c r="L15" s="102"/>
      <c r="M15" s="62">
        <f t="shared" ref="M15" si="4">SUM(M7,M8,M11,M12)</f>
        <v>2500.9545628102333</v>
      </c>
      <c r="N15" s="164"/>
      <c r="O15" s="62">
        <f t="shared" ref="O15" si="5">SUM(O7,O8,O11,O12)</f>
        <v>19.650000000000002</v>
      </c>
      <c r="P15" s="164"/>
      <c r="Q15" s="62">
        <f t="shared" ref="Q15" si="6">SUM(Q7,Q8,Q11,Q12)</f>
        <v>0</v>
      </c>
      <c r="R15" s="164"/>
      <c r="S15" s="62">
        <f t="shared" ref="S15" si="7">SUM(S7,S8,S11,S12)</f>
        <v>2.88</v>
      </c>
      <c r="T15" s="164"/>
      <c r="U15" s="62">
        <f>SUM(U7,U8,U11,U12)</f>
        <v>2198.039964362988</v>
      </c>
      <c r="V15" s="164"/>
      <c r="W15" s="60">
        <f>SUM(W7,W8,W11,W12)</f>
        <v>17.27</v>
      </c>
      <c r="X15" s="164"/>
      <c r="Y15" s="60">
        <f>SUM(Y7,Y8,Y11,Y12)</f>
        <v>0</v>
      </c>
      <c r="Z15" s="164"/>
      <c r="AA15" s="164"/>
      <c r="AB15" s="165"/>
      <c r="AC15" s="62">
        <f>SUM(AC7,AC8,AC11,AC12)</f>
        <v>2556.9555810105639</v>
      </c>
      <c r="AD15" s="164"/>
      <c r="AE15" s="60">
        <f>SUM(AE7,AE8,AE11,AE12)</f>
        <v>20.09</v>
      </c>
      <c r="AF15" s="164"/>
      <c r="AG15" s="60">
        <f>SUM(AG7,AG8,AG11,AG12)</f>
        <v>0</v>
      </c>
      <c r="AH15" s="164"/>
      <c r="AI15" s="164"/>
      <c r="AJ15" s="165"/>
      <c r="AK15" s="62">
        <f>SUM(AK7,AK8,AK11,AK12)</f>
        <v>2530.2278223240423</v>
      </c>
      <c r="AL15" s="164"/>
      <c r="AM15" s="60">
        <f>SUM(AM7,AM8,AM11,AM12)</f>
        <v>19.88</v>
      </c>
      <c r="AN15" s="164"/>
      <c r="AO15" s="60">
        <f>SUM(AO7,AO8,AO11,AO12)</f>
        <v>0</v>
      </c>
      <c r="AP15" s="164"/>
      <c r="AQ15" s="164"/>
      <c r="AR15" s="165"/>
    </row>
    <row r="16" spans="1:44" s="26" customFormat="1" x14ac:dyDescent="0.2">
      <c r="A16" s="95" t="s">
        <v>25</v>
      </c>
      <c r="B16" s="81"/>
      <c r="C16" s="81"/>
      <c r="D16" s="81"/>
      <c r="E16" s="81" t="s">
        <v>26</v>
      </c>
      <c r="F16" s="81"/>
      <c r="G16" s="81"/>
      <c r="H16" s="81"/>
      <c r="I16" s="148" t="s">
        <v>14</v>
      </c>
      <c r="J16" s="149"/>
      <c r="K16" s="149"/>
      <c r="L16" s="150"/>
      <c r="M16" s="162">
        <f>I6*(POWER(O7+O8,2)+POWER(Q7+Q8,2))/POWER(B6,2)</f>
        <v>1.1081663609504702E-2</v>
      </c>
      <c r="N16" s="162"/>
      <c r="O16" s="162"/>
      <c r="P16" s="163" t="s">
        <v>27</v>
      </c>
      <c r="Q16" s="163"/>
      <c r="R16" s="156">
        <f>K6*(POWER(O7+O8,2)+POWER(Q7+Q8,2))/(100*B6)</f>
        <v>0.29383833493652345</v>
      </c>
      <c r="S16" s="156"/>
      <c r="T16" s="157"/>
      <c r="U16" s="161">
        <f>I6*(POWER(W7+W8,2)+POWER(Y7+Y8,2))/POWER(B6,2)</f>
        <v>9.563462100503033E-3</v>
      </c>
      <c r="V16" s="162"/>
      <c r="W16" s="162"/>
      <c r="X16" s="163" t="s">
        <v>27</v>
      </c>
      <c r="Y16" s="163"/>
      <c r="Z16" s="156">
        <f>K6*(POWER(W7+W8,2)+POWER(Y7+Y8,2))/(100*B6)</f>
        <v>0.25358212258222101</v>
      </c>
      <c r="AA16" s="156"/>
      <c r="AB16" s="157"/>
      <c r="AC16" s="161">
        <f>I6*(POWER(AE7+AE8,2)+POWER(AG7+AG8,2))/POWER(B6,2)</f>
        <v>1.1806743333954364E-2</v>
      </c>
      <c r="AD16" s="162"/>
      <c r="AE16" s="162"/>
      <c r="AF16" s="163" t="s">
        <v>27</v>
      </c>
      <c r="AG16" s="163"/>
      <c r="AH16" s="156">
        <f>K6*(POWER(AE7+AE8,2)+POWER(AG7+AG8,2))/(100*B6)</f>
        <v>0.31306434886693957</v>
      </c>
      <c r="AI16" s="156"/>
      <c r="AJ16" s="157"/>
      <c r="AK16" s="161">
        <f>I6*(POWER(AM7+AM8,2)+POWER(AO7+AO8,2))/POWER(B6,2)</f>
        <v>1.193708357936144E-2</v>
      </c>
      <c r="AL16" s="162"/>
      <c r="AM16" s="162"/>
      <c r="AN16" s="163" t="s">
        <v>27</v>
      </c>
      <c r="AO16" s="163"/>
      <c r="AP16" s="156">
        <f>K6*(POWER(AM7+AM8,2)+POWER(AO7+AO8,2))/(100*B6)</f>
        <v>0.31652041485443116</v>
      </c>
      <c r="AQ16" s="156"/>
      <c r="AR16" s="157"/>
    </row>
    <row r="17" spans="1:44" s="26" customFormat="1" ht="13.5" thickBot="1" x14ac:dyDescent="0.25">
      <c r="A17" s="97"/>
      <c r="B17" s="84"/>
      <c r="C17" s="84"/>
      <c r="D17" s="84"/>
      <c r="E17" s="84"/>
      <c r="F17" s="84"/>
      <c r="G17" s="84"/>
      <c r="H17" s="84"/>
      <c r="I17" s="158" t="s">
        <v>19</v>
      </c>
      <c r="J17" s="159"/>
      <c r="K17" s="159"/>
      <c r="L17" s="160"/>
      <c r="M17" s="154">
        <f>I10*(POWER(O11+O12,2)+POWER(Q11+Q12,2))/POWER(B10,2)</f>
        <v>8.5210231510950245E-3</v>
      </c>
      <c r="N17" s="154"/>
      <c r="O17" s="154"/>
      <c r="P17" s="155" t="s">
        <v>27</v>
      </c>
      <c r="Q17" s="155"/>
      <c r="R17" s="151">
        <f>K10*(POWER(O11+O12,2)+POWER(Q11+Q12,2))/(100*B10)</f>
        <v>0.22041045832600595</v>
      </c>
      <c r="S17" s="151"/>
      <c r="T17" s="152"/>
      <c r="U17" s="153">
        <f>I10*(POWER(W11+W12,2)+POWER(Y11+Y12,2))/POWER(B10,2)</f>
        <v>5.7390714780502028E-3</v>
      </c>
      <c r="V17" s="154"/>
      <c r="W17" s="154"/>
      <c r="X17" s="155" t="s">
        <v>27</v>
      </c>
      <c r="Y17" s="155"/>
      <c r="Z17" s="151">
        <f>K10*(POWER(W11+W12,2)+POWER(Y11+Y12,2))/(100*B10)</f>
        <v>0.14845064406147002</v>
      </c>
      <c r="AA17" s="151"/>
      <c r="AB17" s="152"/>
      <c r="AC17" s="153">
        <f>I10*(POWER(AE11+AE12,2)+POWER(AG11+AG12,2))/POWER(B10,2)</f>
        <v>8.7095356585858413E-3</v>
      </c>
      <c r="AD17" s="154"/>
      <c r="AE17" s="154"/>
      <c r="AF17" s="155" t="s">
        <v>27</v>
      </c>
      <c r="AG17" s="155"/>
      <c r="AH17" s="151">
        <f>K10*(POWER(AE11+AE12,2)+POWER(AG11+AG12,2))/(100*B10)</f>
        <v>0.22528664836087234</v>
      </c>
      <c r="AI17" s="151"/>
      <c r="AJ17" s="152"/>
      <c r="AK17" s="153">
        <f>I10*(POWER(AM11+AM12,2)+POWER(AO11+AO12,2))/POWER(B10,2)</f>
        <v>8.2052853260487328E-3</v>
      </c>
      <c r="AL17" s="154"/>
      <c r="AM17" s="154"/>
      <c r="AN17" s="155" t="s">
        <v>27</v>
      </c>
      <c r="AO17" s="155"/>
      <c r="AP17" s="151">
        <f>K10*(POWER(AM11+AM12,2)+POWER(AO11+AO12,2))/(100*B10)</f>
        <v>0.21224337351760866</v>
      </c>
      <c r="AQ17" s="151"/>
      <c r="AR17" s="152"/>
    </row>
    <row r="18" spans="1:44" s="26" customFormat="1" ht="12.75" customHeight="1" x14ac:dyDescent="0.2">
      <c r="A18" s="116" t="s">
        <v>28</v>
      </c>
      <c r="B18" s="117"/>
      <c r="C18" s="117"/>
      <c r="D18" s="117"/>
      <c r="E18" s="81" t="s">
        <v>29</v>
      </c>
      <c r="F18" s="81"/>
      <c r="G18" s="81"/>
      <c r="H18" s="81"/>
      <c r="I18" s="148" t="s">
        <v>14</v>
      </c>
      <c r="J18" s="149"/>
      <c r="K18" s="149"/>
      <c r="L18" s="150"/>
      <c r="M18" s="146">
        <f>SUM(O7:P8)+C6+M16</f>
        <v>10.613081663043261</v>
      </c>
      <c r="N18" s="146"/>
      <c r="O18" s="146"/>
      <c r="P18" s="147" t="s">
        <v>27</v>
      </c>
      <c r="Q18" s="147"/>
      <c r="R18" s="138">
        <f>SUM(Q7:R8)+D6+R16</f>
        <v>0.4298383423274994</v>
      </c>
      <c r="S18" s="138"/>
      <c r="T18" s="139"/>
      <c r="U18" s="145">
        <f>SUM(W7:X8)+C6+U16</f>
        <v>9.8615634615342582</v>
      </c>
      <c r="V18" s="146"/>
      <c r="W18" s="146"/>
      <c r="X18" s="147" t="s">
        <v>27</v>
      </c>
      <c r="Y18" s="147"/>
      <c r="Z18" s="138">
        <f>SUM(Y7:Z8)+D6+Z16</f>
        <v>0.38958212997319697</v>
      </c>
      <c r="AA18" s="138"/>
      <c r="AB18" s="139"/>
      <c r="AC18" s="145">
        <f>SUM(AE7:AF8)+C6+AC16</f>
        <v>10.953806742767711</v>
      </c>
      <c r="AD18" s="146"/>
      <c r="AE18" s="146"/>
      <c r="AF18" s="147" t="s">
        <v>27</v>
      </c>
      <c r="AG18" s="147"/>
      <c r="AH18" s="138">
        <f>SUM(AG7:AH8)+D6+AH16</f>
        <v>0.44906435625791552</v>
      </c>
      <c r="AI18" s="138"/>
      <c r="AJ18" s="139"/>
      <c r="AK18" s="145">
        <f>SUM(AM7:AN8)+C6+AK16</f>
        <v>11.013937083013118</v>
      </c>
      <c r="AL18" s="146"/>
      <c r="AM18" s="146"/>
      <c r="AN18" s="147" t="s">
        <v>27</v>
      </c>
      <c r="AO18" s="147"/>
      <c r="AP18" s="138">
        <f>SUM(AO7:AP8)+D6+AP16</f>
        <v>0.45252042224540712</v>
      </c>
      <c r="AQ18" s="138"/>
      <c r="AR18" s="139"/>
    </row>
    <row r="19" spans="1:44" s="26" customFormat="1" x14ac:dyDescent="0.2">
      <c r="A19" s="118"/>
      <c r="B19" s="119"/>
      <c r="C19" s="119"/>
      <c r="D19" s="119"/>
      <c r="E19" s="122"/>
      <c r="F19" s="122"/>
      <c r="G19" s="122"/>
      <c r="H19" s="122"/>
      <c r="I19" s="140" t="s">
        <v>19</v>
      </c>
      <c r="J19" s="141"/>
      <c r="K19" s="141"/>
      <c r="L19" s="142"/>
      <c r="M19" s="143">
        <f>SUM(O11:P12)+C10+M17</f>
        <v>9.1415210246114089</v>
      </c>
      <c r="N19" s="143"/>
      <c r="O19" s="143"/>
      <c r="P19" s="132" t="s">
        <v>27</v>
      </c>
      <c r="Q19" s="132"/>
      <c r="R19" s="133">
        <f>SUM(Q11:R12)+D10+R17</f>
        <v>0.35641046571698187</v>
      </c>
      <c r="S19" s="133"/>
      <c r="T19" s="134"/>
      <c r="U19" s="144">
        <f>SUM(W11:X12)+C10+U17</f>
        <v>7.5087390729383641</v>
      </c>
      <c r="V19" s="143"/>
      <c r="W19" s="143"/>
      <c r="X19" s="132" t="s">
        <v>27</v>
      </c>
      <c r="Y19" s="132"/>
      <c r="Z19" s="133">
        <f>SUM(Y11:Z12)+D10+Z17</f>
        <v>0.28445065145244597</v>
      </c>
      <c r="AA19" s="133"/>
      <c r="AB19" s="134"/>
      <c r="AC19" s="144">
        <f>SUM(AE11:AF12)+C10+AC17</f>
        <v>9.2417095371189006</v>
      </c>
      <c r="AD19" s="143"/>
      <c r="AE19" s="143"/>
      <c r="AF19" s="132" t="s">
        <v>27</v>
      </c>
      <c r="AG19" s="132"/>
      <c r="AH19" s="133">
        <f>SUM(AG11:AH12)+D10+AH17</f>
        <v>0.36128665575184826</v>
      </c>
      <c r="AI19" s="133"/>
      <c r="AJ19" s="134"/>
      <c r="AK19" s="144">
        <f>SUM(AM11:AN12)+C10+AK17</f>
        <v>8.971205286786363</v>
      </c>
      <c r="AL19" s="143"/>
      <c r="AM19" s="143"/>
      <c r="AN19" s="132" t="s">
        <v>27</v>
      </c>
      <c r="AO19" s="132"/>
      <c r="AP19" s="133">
        <f>SUM(AO11:AP12)+D10+AP17</f>
        <v>0.34824338090858464</v>
      </c>
      <c r="AQ19" s="133"/>
      <c r="AR19" s="134"/>
    </row>
    <row r="20" spans="1:44" s="26" customFormat="1" ht="13.5" thickBot="1" x14ac:dyDescent="0.25">
      <c r="A20" s="120"/>
      <c r="B20" s="121"/>
      <c r="C20" s="121"/>
      <c r="D20" s="121"/>
      <c r="E20" s="84"/>
      <c r="F20" s="84"/>
      <c r="G20" s="84"/>
      <c r="H20" s="84"/>
      <c r="I20" s="135" t="s">
        <v>30</v>
      </c>
      <c r="J20" s="136"/>
      <c r="K20" s="136"/>
      <c r="L20" s="137"/>
      <c r="M20" s="130">
        <f>SUM(M18,M19)</f>
        <v>19.754602687654668</v>
      </c>
      <c r="N20" s="130"/>
      <c r="O20" s="130"/>
      <c r="P20" s="131" t="s">
        <v>27</v>
      </c>
      <c r="Q20" s="131"/>
      <c r="R20" s="114">
        <f>SUM(R18,R19)</f>
        <v>0.78624880804448127</v>
      </c>
      <c r="S20" s="114"/>
      <c r="T20" s="115"/>
      <c r="U20" s="129">
        <f>SUM(U18,U19)</f>
        <v>17.370302534472621</v>
      </c>
      <c r="V20" s="130"/>
      <c r="W20" s="130"/>
      <c r="X20" s="131" t="s">
        <v>27</v>
      </c>
      <c r="Y20" s="131"/>
      <c r="Z20" s="114">
        <f>SUM(Z18,Z19)</f>
        <v>0.67403278142564294</v>
      </c>
      <c r="AA20" s="114"/>
      <c r="AB20" s="115"/>
      <c r="AC20" s="129">
        <f>SUM(AC18,AC19)</f>
        <v>20.195516279886611</v>
      </c>
      <c r="AD20" s="130"/>
      <c r="AE20" s="130"/>
      <c r="AF20" s="131" t="s">
        <v>27</v>
      </c>
      <c r="AG20" s="131"/>
      <c r="AH20" s="114">
        <f>SUM(AH18,AH19)</f>
        <v>0.81035101200976378</v>
      </c>
      <c r="AI20" s="114"/>
      <c r="AJ20" s="115"/>
      <c r="AK20" s="129">
        <f>SUM(AK18,AK19)</f>
        <v>19.985142369799483</v>
      </c>
      <c r="AL20" s="130"/>
      <c r="AM20" s="130"/>
      <c r="AN20" s="131" t="s">
        <v>27</v>
      </c>
      <c r="AO20" s="131"/>
      <c r="AP20" s="114">
        <f>SUM(AP18,AP19)</f>
        <v>0.80076380315399176</v>
      </c>
      <c r="AQ20" s="114"/>
      <c r="AR20" s="115"/>
    </row>
    <row r="21" spans="1:44" s="26" customFormat="1" ht="30" customHeight="1" thickBot="1" x14ac:dyDescent="0.25">
      <c r="A21" s="89" t="s">
        <v>31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</row>
    <row r="22" spans="1:44" s="26" customFormat="1" ht="15.75" customHeight="1" thickBot="1" x14ac:dyDescent="0.25">
      <c r="A22" s="123" t="s">
        <v>6</v>
      </c>
      <c r="B22" s="124"/>
      <c r="C22" s="124" t="s">
        <v>2</v>
      </c>
      <c r="D22" s="124"/>
      <c r="E22" s="124" t="s">
        <v>32</v>
      </c>
      <c r="F22" s="124"/>
      <c r="G22" s="124"/>
      <c r="H22" s="124"/>
      <c r="I22" s="124"/>
      <c r="J22" s="124"/>
      <c r="K22" s="124"/>
      <c r="L22" s="125"/>
      <c r="M22" s="126" t="s">
        <v>33</v>
      </c>
      <c r="N22" s="127"/>
      <c r="O22" s="127"/>
      <c r="P22" s="127"/>
      <c r="Q22" s="127"/>
      <c r="R22" s="127"/>
      <c r="S22" s="127"/>
      <c r="T22" s="128"/>
      <c r="U22" s="126" t="s">
        <v>33</v>
      </c>
      <c r="V22" s="127"/>
      <c r="W22" s="127"/>
      <c r="X22" s="127"/>
      <c r="Y22" s="127"/>
      <c r="Z22" s="127"/>
      <c r="AA22" s="127"/>
      <c r="AB22" s="128"/>
      <c r="AC22" s="126" t="s">
        <v>33</v>
      </c>
      <c r="AD22" s="127"/>
      <c r="AE22" s="127"/>
      <c r="AF22" s="127"/>
      <c r="AG22" s="127"/>
      <c r="AH22" s="127"/>
      <c r="AI22" s="127"/>
      <c r="AJ22" s="128"/>
      <c r="AK22" s="126" t="s">
        <v>33</v>
      </c>
      <c r="AL22" s="127"/>
      <c r="AM22" s="127"/>
      <c r="AN22" s="127"/>
      <c r="AO22" s="127"/>
      <c r="AP22" s="127"/>
      <c r="AQ22" s="127"/>
      <c r="AR22" s="128"/>
    </row>
    <row r="23" spans="1:44" s="26" customFormat="1" x14ac:dyDescent="0.2">
      <c r="A23" s="110">
        <v>6</v>
      </c>
      <c r="B23" s="111"/>
      <c r="C23" s="111" t="s">
        <v>16</v>
      </c>
      <c r="D23" s="111"/>
      <c r="E23" s="112" t="s">
        <v>34</v>
      </c>
      <c r="F23" s="112"/>
      <c r="G23" s="112"/>
      <c r="H23" s="112"/>
      <c r="I23" s="112"/>
      <c r="J23" s="112"/>
      <c r="K23" s="112"/>
      <c r="L23" s="113"/>
      <c r="M23" s="107">
        <v>6.45</v>
      </c>
      <c r="N23" s="108"/>
      <c r="O23" s="108"/>
      <c r="P23" s="108"/>
      <c r="Q23" s="108"/>
      <c r="R23" s="108"/>
      <c r="S23" s="108"/>
      <c r="T23" s="109"/>
      <c r="U23" s="107">
        <v>6.17</v>
      </c>
      <c r="V23" s="108"/>
      <c r="W23" s="108"/>
      <c r="X23" s="108"/>
      <c r="Y23" s="108"/>
      <c r="Z23" s="108"/>
      <c r="AA23" s="108"/>
      <c r="AB23" s="109"/>
      <c r="AC23" s="107">
        <v>6.33</v>
      </c>
      <c r="AD23" s="108"/>
      <c r="AE23" s="108"/>
      <c r="AF23" s="108"/>
      <c r="AG23" s="108"/>
      <c r="AH23" s="108"/>
      <c r="AI23" s="108"/>
      <c r="AJ23" s="109"/>
      <c r="AK23" s="107">
        <v>6.3</v>
      </c>
      <c r="AL23" s="108"/>
      <c r="AM23" s="108"/>
      <c r="AN23" s="108"/>
      <c r="AO23" s="108"/>
      <c r="AP23" s="108"/>
      <c r="AQ23" s="108"/>
      <c r="AR23" s="109"/>
    </row>
    <row r="24" spans="1:44" s="26" customFormat="1" ht="13.5" thickBot="1" x14ac:dyDescent="0.25">
      <c r="A24" s="103">
        <v>6</v>
      </c>
      <c r="B24" s="104"/>
      <c r="C24" s="104" t="s">
        <v>17</v>
      </c>
      <c r="D24" s="104"/>
      <c r="E24" s="105" t="s">
        <v>35</v>
      </c>
      <c r="F24" s="105"/>
      <c r="G24" s="105"/>
      <c r="H24" s="105"/>
      <c r="I24" s="105"/>
      <c r="J24" s="105"/>
      <c r="K24" s="105"/>
      <c r="L24" s="106"/>
      <c r="M24" s="86">
        <v>6.3</v>
      </c>
      <c r="N24" s="87"/>
      <c r="O24" s="87"/>
      <c r="P24" s="87"/>
      <c r="Q24" s="87"/>
      <c r="R24" s="87"/>
      <c r="S24" s="87"/>
      <c r="T24" s="88"/>
      <c r="U24" s="86">
        <v>6.26</v>
      </c>
      <c r="V24" s="87"/>
      <c r="W24" s="87"/>
      <c r="X24" s="87"/>
      <c r="Y24" s="87"/>
      <c r="Z24" s="87"/>
      <c r="AA24" s="87"/>
      <c r="AB24" s="88"/>
      <c r="AC24" s="86">
        <v>6.29</v>
      </c>
      <c r="AD24" s="87"/>
      <c r="AE24" s="87"/>
      <c r="AF24" s="87"/>
      <c r="AG24" s="87"/>
      <c r="AH24" s="87"/>
      <c r="AI24" s="87"/>
      <c r="AJ24" s="88"/>
      <c r="AK24" s="86">
        <v>6.25</v>
      </c>
      <c r="AL24" s="87"/>
      <c r="AM24" s="87"/>
      <c r="AN24" s="87"/>
      <c r="AO24" s="87"/>
      <c r="AP24" s="87"/>
      <c r="AQ24" s="87"/>
      <c r="AR24" s="88"/>
    </row>
    <row r="25" spans="1:44" s="26" customFormat="1" x14ac:dyDescent="0.2">
      <c r="A25" s="103">
        <v>6</v>
      </c>
      <c r="B25" s="104"/>
      <c r="C25" s="104" t="s">
        <v>20</v>
      </c>
      <c r="D25" s="104"/>
      <c r="E25" s="105" t="s">
        <v>36</v>
      </c>
      <c r="F25" s="105"/>
      <c r="G25" s="105"/>
      <c r="H25" s="105"/>
      <c r="I25" s="105"/>
      <c r="J25" s="105"/>
      <c r="K25" s="105"/>
      <c r="L25" s="106"/>
      <c r="M25" s="107">
        <v>6.15</v>
      </c>
      <c r="N25" s="108"/>
      <c r="O25" s="108"/>
      <c r="P25" s="108"/>
      <c r="Q25" s="108"/>
      <c r="R25" s="108"/>
      <c r="S25" s="108"/>
      <c r="T25" s="109"/>
      <c r="U25" s="107">
        <v>6.1</v>
      </c>
      <c r="V25" s="108"/>
      <c r="W25" s="108"/>
      <c r="X25" s="108"/>
      <c r="Y25" s="108"/>
      <c r="Z25" s="108"/>
      <c r="AA25" s="108"/>
      <c r="AB25" s="109"/>
      <c r="AC25" s="107">
        <v>6.02</v>
      </c>
      <c r="AD25" s="108"/>
      <c r="AE25" s="108"/>
      <c r="AF25" s="108"/>
      <c r="AG25" s="108"/>
      <c r="AH25" s="108"/>
      <c r="AI25" s="108"/>
      <c r="AJ25" s="109"/>
      <c r="AK25" s="107">
        <v>6.07</v>
      </c>
      <c r="AL25" s="108"/>
      <c r="AM25" s="108"/>
      <c r="AN25" s="108"/>
      <c r="AO25" s="108"/>
      <c r="AP25" s="108"/>
      <c r="AQ25" s="108"/>
      <c r="AR25" s="109"/>
    </row>
    <row r="26" spans="1:44" s="26" customFormat="1" ht="13.5" thickBot="1" x14ac:dyDescent="0.25">
      <c r="A26" s="99">
        <v>6</v>
      </c>
      <c r="B26" s="100"/>
      <c r="C26" s="100" t="s">
        <v>21</v>
      </c>
      <c r="D26" s="100"/>
      <c r="E26" s="101" t="s">
        <v>37</v>
      </c>
      <c r="F26" s="101"/>
      <c r="G26" s="101"/>
      <c r="H26" s="101"/>
      <c r="I26" s="101"/>
      <c r="J26" s="101"/>
      <c r="K26" s="101"/>
      <c r="L26" s="102"/>
      <c r="M26" s="86">
        <v>6.04</v>
      </c>
      <c r="N26" s="87"/>
      <c r="O26" s="87"/>
      <c r="P26" s="87"/>
      <c r="Q26" s="87"/>
      <c r="R26" s="87"/>
      <c r="S26" s="87"/>
      <c r="T26" s="88"/>
      <c r="U26" s="86">
        <v>6.04</v>
      </c>
      <c r="V26" s="87"/>
      <c r="W26" s="87"/>
      <c r="X26" s="87"/>
      <c r="Y26" s="87"/>
      <c r="Z26" s="87"/>
      <c r="AA26" s="87"/>
      <c r="AB26" s="88"/>
      <c r="AC26" s="86">
        <v>6.05</v>
      </c>
      <c r="AD26" s="87"/>
      <c r="AE26" s="87"/>
      <c r="AF26" s="87"/>
      <c r="AG26" s="87"/>
      <c r="AH26" s="87"/>
      <c r="AI26" s="87"/>
      <c r="AJ26" s="88"/>
      <c r="AK26" s="86">
        <v>6.04</v>
      </c>
      <c r="AL26" s="87"/>
      <c r="AM26" s="87"/>
      <c r="AN26" s="87"/>
      <c r="AO26" s="87"/>
      <c r="AP26" s="87"/>
      <c r="AQ26" s="87"/>
      <c r="AR26" s="88"/>
    </row>
    <row r="27" spans="1:44" s="26" customFormat="1" ht="30" customHeight="1" thickBot="1" x14ac:dyDescent="0.25">
      <c r="A27" s="89" t="s">
        <v>38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</row>
    <row r="28" spans="1:44" s="26" customFormat="1" ht="15" customHeight="1" x14ac:dyDescent="0.2">
      <c r="A28" s="90" t="s">
        <v>2</v>
      </c>
      <c r="B28" s="91"/>
      <c r="C28" s="91"/>
      <c r="D28" s="91"/>
      <c r="E28" s="91" t="s">
        <v>39</v>
      </c>
      <c r="F28" s="91"/>
      <c r="G28" s="91" t="s">
        <v>40</v>
      </c>
      <c r="H28" s="91"/>
      <c r="I28" s="91" t="s">
        <v>41</v>
      </c>
      <c r="J28" s="91"/>
      <c r="K28" s="91" t="s">
        <v>42</v>
      </c>
      <c r="L28" s="94"/>
      <c r="M28" s="95" t="s">
        <v>10</v>
      </c>
      <c r="N28" s="96"/>
      <c r="O28" s="80" t="s">
        <v>11</v>
      </c>
      <c r="P28" s="81"/>
      <c r="Q28" s="96"/>
      <c r="R28" s="80" t="s">
        <v>12</v>
      </c>
      <c r="S28" s="81"/>
      <c r="T28" s="82"/>
      <c r="U28" s="95" t="s">
        <v>10</v>
      </c>
      <c r="V28" s="96"/>
      <c r="W28" s="80" t="s">
        <v>11</v>
      </c>
      <c r="X28" s="81"/>
      <c r="Y28" s="96"/>
      <c r="Z28" s="80" t="s">
        <v>12</v>
      </c>
      <c r="AA28" s="81"/>
      <c r="AB28" s="82"/>
      <c r="AC28" s="95" t="s">
        <v>10</v>
      </c>
      <c r="AD28" s="96"/>
      <c r="AE28" s="80" t="s">
        <v>11</v>
      </c>
      <c r="AF28" s="81"/>
      <c r="AG28" s="96"/>
      <c r="AH28" s="80" t="s">
        <v>12</v>
      </c>
      <c r="AI28" s="81"/>
      <c r="AJ28" s="82"/>
      <c r="AK28" s="95" t="s">
        <v>10</v>
      </c>
      <c r="AL28" s="96"/>
      <c r="AM28" s="80" t="s">
        <v>11</v>
      </c>
      <c r="AN28" s="81"/>
      <c r="AO28" s="96"/>
      <c r="AP28" s="80" t="s">
        <v>12</v>
      </c>
      <c r="AQ28" s="81"/>
      <c r="AR28" s="82"/>
    </row>
    <row r="29" spans="1:44" s="26" customFormat="1" ht="15.75" customHeight="1" thickBot="1" x14ac:dyDescent="0.25">
      <c r="A29" s="92"/>
      <c r="B29" s="93"/>
      <c r="C29" s="93"/>
      <c r="D29" s="93"/>
      <c r="E29" s="24" t="s">
        <v>43</v>
      </c>
      <c r="F29" s="24" t="s">
        <v>44</v>
      </c>
      <c r="G29" s="24" t="s">
        <v>43</v>
      </c>
      <c r="H29" s="24" t="s">
        <v>44</v>
      </c>
      <c r="I29" s="24" t="s">
        <v>43</v>
      </c>
      <c r="J29" s="24" t="s">
        <v>44</v>
      </c>
      <c r="K29" s="24" t="s">
        <v>43</v>
      </c>
      <c r="L29" s="25" t="s">
        <v>44</v>
      </c>
      <c r="M29" s="97"/>
      <c r="N29" s="98"/>
      <c r="O29" s="83"/>
      <c r="P29" s="84"/>
      <c r="Q29" s="98"/>
      <c r="R29" s="83"/>
      <c r="S29" s="84"/>
      <c r="T29" s="85"/>
      <c r="U29" s="97"/>
      <c r="V29" s="98"/>
      <c r="W29" s="83"/>
      <c r="X29" s="84"/>
      <c r="Y29" s="98"/>
      <c r="Z29" s="83"/>
      <c r="AA29" s="84"/>
      <c r="AB29" s="85"/>
      <c r="AC29" s="97"/>
      <c r="AD29" s="98"/>
      <c r="AE29" s="83"/>
      <c r="AF29" s="84"/>
      <c r="AG29" s="98"/>
      <c r="AH29" s="83"/>
      <c r="AI29" s="84"/>
      <c r="AJ29" s="85"/>
      <c r="AK29" s="97"/>
      <c r="AL29" s="98"/>
      <c r="AM29" s="83"/>
      <c r="AN29" s="84"/>
      <c r="AO29" s="98"/>
      <c r="AP29" s="83"/>
      <c r="AQ29" s="84"/>
      <c r="AR29" s="85"/>
    </row>
    <row r="30" spans="1:44" s="26" customFormat="1" x14ac:dyDescent="0.2">
      <c r="A30" s="64" t="s">
        <v>45</v>
      </c>
      <c r="B30" s="65"/>
      <c r="C30" s="65"/>
      <c r="D30" s="65"/>
      <c r="E30" s="66"/>
      <c r="F30" s="66"/>
      <c r="G30" s="66"/>
      <c r="H30" s="66"/>
      <c r="I30" s="66"/>
      <c r="J30" s="66"/>
      <c r="K30" s="66"/>
      <c r="L30" s="67"/>
      <c r="M30" s="68"/>
      <c r="N30" s="69"/>
      <c r="O30" s="70"/>
      <c r="P30" s="70"/>
      <c r="Q30" s="70"/>
      <c r="R30" s="70"/>
      <c r="S30" s="70"/>
      <c r="T30" s="71"/>
      <c r="U30" s="68"/>
      <c r="V30" s="69"/>
      <c r="W30" s="70"/>
      <c r="X30" s="70"/>
      <c r="Y30" s="70"/>
      <c r="Z30" s="70"/>
      <c r="AA30" s="70"/>
      <c r="AB30" s="71"/>
      <c r="AC30" s="68"/>
      <c r="AD30" s="69"/>
      <c r="AE30" s="70"/>
      <c r="AF30" s="70"/>
      <c r="AG30" s="70"/>
      <c r="AH30" s="70"/>
      <c r="AI30" s="70"/>
      <c r="AJ30" s="71"/>
      <c r="AK30" s="68"/>
      <c r="AL30" s="69"/>
      <c r="AM30" s="70"/>
      <c r="AN30" s="70"/>
      <c r="AO30" s="70"/>
      <c r="AP30" s="70"/>
      <c r="AQ30" s="70"/>
      <c r="AR30" s="71"/>
    </row>
    <row r="31" spans="1:44" s="26" customFormat="1" x14ac:dyDescent="0.2">
      <c r="A31" s="52" t="s">
        <v>74</v>
      </c>
      <c r="B31" s="53"/>
      <c r="C31" s="53"/>
      <c r="D31" s="53"/>
      <c r="E31" s="6"/>
      <c r="F31" s="6"/>
      <c r="G31" s="6"/>
      <c r="H31" s="6"/>
      <c r="I31" s="6"/>
      <c r="J31" s="6"/>
      <c r="K31" s="6"/>
      <c r="L31" s="14"/>
      <c r="M31" s="58">
        <f>SUM(M32:N35)</f>
        <v>821</v>
      </c>
      <c r="N31" s="59"/>
      <c r="O31" s="56"/>
      <c r="P31" s="56"/>
      <c r="Q31" s="56"/>
      <c r="R31" s="56"/>
      <c r="S31" s="56"/>
      <c r="T31" s="57"/>
      <c r="U31" s="58">
        <f>SUM(U32:V35)</f>
        <v>771</v>
      </c>
      <c r="V31" s="59"/>
      <c r="W31" s="56"/>
      <c r="X31" s="56"/>
      <c r="Y31" s="56"/>
      <c r="Z31" s="56"/>
      <c r="AA31" s="56"/>
      <c r="AB31" s="57"/>
      <c r="AC31" s="58">
        <f>SUM(AC32:AD35)</f>
        <v>857</v>
      </c>
      <c r="AD31" s="59"/>
      <c r="AE31" s="56"/>
      <c r="AF31" s="56"/>
      <c r="AG31" s="56"/>
      <c r="AH31" s="56"/>
      <c r="AI31" s="56"/>
      <c r="AJ31" s="57"/>
      <c r="AK31" s="58">
        <f>SUM(AK32:AL35)</f>
        <v>873</v>
      </c>
      <c r="AL31" s="59"/>
      <c r="AM31" s="56"/>
      <c r="AN31" s="56"/>
      <c r="AO31" s="56"/>
      <c r="AP31" s="56"/>
      <c r="AQ31" s="56"/>
      <c r="AR31" s="57"/>
    </row>
    <row r="32" spans="1:44" s="26" customFormat="1" x14ac:dyDescent="0.2">
      <c r="A32" s="52" t="s">
        <v>46</v>
      </c>
      <c r="B32" s="53"/>
      <c r="C32" s="53"/>
      <c r="D32" s="53"/>
      <c r="E32" s="6"/>
      <c r="F32" s="6"/>
      <c r="G32" s="6"/>
      <c r="H32" s="6"/>
      <c r="I32" s="6"/>
      <c r="J32" s="6"/>
      <c r="K32" s="6"/>
      <c r="L32" s="14"/>
      <c r="M32" s="54">
        <v>341</v>
      </c>
      <c r="N32" s="55"/>
      <c r="O32" s="40"/>
      <c r="P32" s="40"/>
      <c r="Q32" s="40"/>
      <c r="R32" s="40"/>
      <c r="S32" s="40"/>
      <c r="T32" s="41"/>
      <c r="U32" s="54">
        <v>320</v>
      </c>
      <c r="V32" s="55"/>
      <c r="W32" s="40"/>
      <c r="X32" s="40"/>
      <c r="Y32" s="40"/>
      <c r="Z32" s="40"/>
      <c r="AA32" s="40"/>
      <c r="AB32" s="41"/>
      <c r="AC32" s="54">
        <v>367</v>
      </c>
      <c r="AD32" s="55"/>
      <c r="AE32" s="40"/>
      <c r="AF32" s="40"/>
      <c r="AG32" s="40"/>
      <c r="AH32" s="40"/>
      <c r="AI32" s="40"/>
      <c r="AJ32" s="41"/>
      <c r="AK32" s="54">
        <v>360</v>
      </c>
      <c r="AL32" s="55"/>
      <c r="AM32" s="40"/>
      <c r="AN32" s="40"/>
      <c r="AO32" s="40"/>
      <c r="AP32" s="40"/>
      <c r="AQ32" s="40"/>
      <c r="AR32" s="41"/>
    </row>
    <row r="33" spans="1:44" s="26" customFormat="1" x14ac:dyDescent="0.2">
      <c r="A33" s="52" t="s">
        <v>47</v>
      </c>
      <c r="B33" s="53"/>
      <c r="C33" s="53"/>
      <c r="D33" s="53"/>
      <c r="E33" s="6">
        <v>48.5</v>
      </c>
      <c r="F33" s="6">
        <v>0.5</v>
      </c>
      <c r="G33" s="6">
        <v>48.5</v>
      </c>
      <c r="H33" s="6">
        <v>20</v>
      </c>
      <c r="I33" s="6"/>
      <c r="J33" s="6"/>
      <c r="K33" s="6"/>
      <c r="L33" s="14"/>
      <c r="M33" s="42" t="s">
        <v>79</v>
      </c>
      <c r="N33" s="43"/>
      <c r="O33" s="40"/>
      <c r="P33" s="40"/>
      <c r="Q33" s="40"/>
      <c r="R33" s="40"/>
      <c r="S33" s="40"/>
      <c r="T33" s="41"/>
      <c r="U33" s="42" t="s">
        <v>79</v>
      </c>
      <c r="V33" s="43"/>
      <c r="W33" s="40"/>
      <c r="X33" s="40"/>
      <c r="Y33" s="40"/>
      <c r="Z33" s="40"/>
      <c r="AA33" s="40"/>
      <c r="AB33" s="41"/>
      <c r="AC33" s="42" t="s">
        <v>79</v>
      </c>
      <c r="AD33" s="43"/>
      <c r="AE33" s="40"/>
      <c r="AF33" s="40"/>
      <c r="AG33" s="40"/>
      <c r="AH33" s="40"/>
      <c r="AI33" s="40"/>
      <c r="AJ33" s="41"/>
      <c r="AK33" s="42" t="s">
        <v>79</v>
      </c>
      <c r="AL33" s="43"/>
      <c r="AM33" s="40"/>
      <c r="AN33" s="40"/>
      <c r="AO33" s="40"/>
      <c r="AP33" s="40"/>
      <c r="AQ33" s="40"/>
      <c r="AR33" s="41"/>
    </row>
    <row r="34" spans="1:44" s="26" customFormat="1" x14ac:dyDescent="0.2">
      <c r="A34" s="52" t="s">
        <v>48</v>
      </c>
      <c r="B34" s="53"/>
      <c r="C34" s="53"/>
      <c r="D34" s="53"/>
      <c r="E34" s="6">
        <v>48.5</v>
      </c>
      <c r="F34" s="6">
        <v>0.5</v>
      </c>
      <c r="G34" s="6">
        <v>48.5</v>
      </c>
      <c r="H34" s="6">
        <v>20</v>
      </c>
      <c r="I34" s="6"/>
      <c r="J34" s="6"/>
      <c r="K34" s="6"/>
      <c r="L34" s="14"/>
      <c r="M34" s="54">
        <v>260</v>
      </c>
      <c r="N34" s="55"/>
      <c r="O34" s="40"/>
      <c r="P34" s="40"/>
      <c r="Q34" s="40"/>
      <c r="R34" s="40"/>
      <c r="S34" s="40"/>
      <c r="T34" s="41"/>
      <c r="U34" s="54">
        <v>251</v>
      </c>
      <c r="V34" s="55"/>
      <c r="W34" s="40"/>
      <c r="X34" s="40"/>
      <c r="Y34" s="40"/>
      <c r="Z34" s="40"/>
      <c r="AA34" s="40"/>
      <c r="AB34" s="41"/>
      <c r="AC34" s="54">
        <v>270</v>
      </c>
      <c r="AD34" s="55"/>
      <c r="AE34" s="40"/>
      <c r="AF34" s="40"/>
      <c r="AG34" s="40"/>
      <c r="AH34" s="40"/>
      <c r="AI34" s="40"/>
      <c r="AJ34" s="41"/>
      <c r="AK34" s="54">
        <v>283</v>
      </c>
      <c r="AL34" s="55"/>
      <c r="AM34" s="40"/>
      <c r="AN34" s="40"/>
      <c r="AO34" s="40"/>
      <c r="AP34" s="40"/>
      <c r="AQ34" s="40"/>
      <c r="AR34" s="41"/>
    </row>
    <row r="35" spans="1:44" s="26" customFormat="1" x14ac:dyDescent="0.2">
      <c r="A35" s="52" t="s">
        <v>49</v>
      </c>
      <c r="B35" s="53"/>
      <c r="C35" s="53"/>
      <c r="D35" s="53"/>
      <c r="E35" s="6"/>
      <c r="F35" s="6"/>
      <c r="G35" s="6"/>
      <c r="H35" s="6"/>
      <c r="I35" s="6"/>
      <c r="J35" s="6"/>
      <c r="K35" s="6"/>
      <c r="L35" s="14"/>
      <c r="M35" s="42">
        <v>220</v>
      </c>
      <c r="N35" s="43"/>
      <c r="O35" s="40"/>
      <c r="P35" s="40"/>
      <c r="Q35" s="40"/>
      <c r="R35" s="40"/>
      <c r="S35" s="40"/>
      <c r="T35" s="41"/>
      <c r="U35" s="42">
        <v>200</v>
      </c>
      <c r="V35" s="43"/>
      <c r="W35" s="40"/>
      <c r="X35" s="40"/>
      <c r="Y35" s="40"/>
      <c r="Z35" s="40"/>
      <c r="AA35" s="40"/>
      <c r="AB35" s="41"/>
      <c r="AC35" s="42">
        <v>220</v>
      </c>
      <c r="AD35" s="43"/>
      <c r="AE35" s="40"/>
      <c r="AF35" s="40"/>
      <c r="AG35" s="40"/>
      <c r="AH35" s="40"/>
      <c r="AI35" s="40"/>
      <c r="AJ35" s="41"/>
      <c r="AK35" s="42">
        <v>230</v>
      </c>
      <c r="AL35" s="43"/>
      <c r="AM35" s="40"/>
      <c r="AN35" s="40"/>
      <c r="AO35" s="40"/>
      <c r="AP35" s="40"/>
      <c r="AQ35" s="40"/>
      <c r="AR35" s="41"/>
    </row>
    <row r="36" spans="1:44" s="26" customFormat="1" ht="13.5" thickBot="1" x14ac:dyDescent="0.25">
      <c r="A36" s="72" t="s">
        <v>50</v>
      </c>
      <c r="B36" s="73"/>
      <c r="C36" s="73"/>
      <c r="D36" s="73"/>
      <c r="E36" s="74"/>
      <c r="F36" s="74"/>
      <c r="G36" s="74"/>
      <c r="H36" s="74"/>
      <c r="I36" s="74"/>
      <c r="J36" s="74"/>
      <c r="K36" s="74"/>
      <c r="L36" s="75"/>
      <c r="M36" s="62"/>
      <c r="N36" s="63"/>
      <c r="O36" s="60"/>
      <c r="P36" s="60"/>
      <c r="Q36" s="60"/>
      <c r="R36" s="60"/>
      <c r="S36" s="60"/>
      <c r="T36" s="61"/>
      <c r="U36" s="62"/>
      <c r="V36" s="63"/>
      <c r="W36" s="60"/>
      <c r="X36" s="60"/>
      <c r="Y36" s="60"/>
      <c r="Z36" s="60"/>
      <c r="AA36" s="60"/>
      <c r="AB36" s="61"/>
      <c r="AC36" s="62"/>
      <c r="AD36" s="63"/>
      <c r="AE36" s="60"/>
      <c r="AF36" s="60"/>
      <c r="AG36" s="60"/>
      <c r="AH36" s="60"/>
      <c r="AI36" s="60"/>
      <c r="AJ36" s="61"/>
      <c r="AK36" s="62"/>
      <c r="AL36" s="63"/>
      <c r="AM36" s="60"/>
      <c r="AN36" s="60"/>
      <c r="AO36" s="60"/>
      <c r="AP36" s="60"/>
      <c r="AQ36" s="60"/>
      <c r="AR36" s="61"/>
    </row>
    <row r="37" spans="1:44" s="26" customFormat="1" x14ac:dyDescent="0.2">
      <c r="A37" s="64" t="s">
        <v>51</v>
      </c>
      <c r="B37" s="65"/>
      <c r="C37" s="65"/>
      <c r="D37" s="65"/>
      <c r="E37" s="66"/>
      <c r="F37" s="66"/>
      <c r="G37" s="66"/>
      <c r="H37" s="66"/>
      <c r="I37" s="66"/>
      <c r="J37" s="66"/>
      <c r="K37" s="66"/>
      <c r="L37" s="67"/>
      <c r="M37" s="68"/>
      <c r="N37" s="69"/>
      <c r="O37" s="70"/>
      <c r="P37" s="70"/>
      <c r="Q37" s="70"/>
      <c r="R37" s="70"/>
      <c r="S37" s="70"/>
      <c r="T37" s="71"/>
      <c r="U37" s="68"/>
      <c r="V37" s="69"/>
      <c r="W37" s="70"/>
      <c r="X37" s="70"/>
      <c r="Y37" s="70"/>
      <c r="Z37" s="70"/>
      <c r="AA37" s="70"/>
      <c r="AB37" s="71"/>
      <c r="AC37" s="68"/>
      <c r="AD37" s="69"/>
      <c r="AE37" s="70"/>
      <c r="AF37" s="70"/>
      <c r="AG37" s="70"/>
      <c r="AH37" s="70"/>
      <c r="AI37" s="70"/>
      <c r="AJ37" s="71"/>
      <c r="AK37" s="68"/>
      <c r="AL37" s="69"/>
      <c r="AM37" s="70"/>
      <c r="AN37" s="70"/>
      <c r="AO37" s="70"/>
      <c r="AP37" s="70"/>
      <c r="AQ37" s="70"/>
      <c r="AR37" s="71"/>
    </row>
    <row r="38" spans="1:44" s="26" customFormat="1" x14ac:dyDescent="0.2">
      <c r="A38" s="52" t="s">
        <v>75</v>
      </c>
      <c r="B38" s="53"/>
      <c r="C38" s="53"/>
      <c r="D38" s="53"/>
      <c r="E38" s="6"/>
      <c r="F38" s="6"/>
      <c r="G38" s="6"/>
      <c r="H38" s="6"/>
      <c r="I38" s="6"/>
      <c r="J38" s="6"/>
      <c r="K38" s="6"/>
      <c r="L38" s="14"/>
      <c r="M38" s="58">
        <f>SUM(M39:N44)</f>
        <v>523</v>
      </c>
      <c r="N38" s="59"/>
      <c r="O38" s="56"/>
      <c r="P38" s="56"/>
      <c r="Q38" s="56"/>
      <c r="R38" s="56"/>
      <c r="S38" s="56"/>
      <c r="T38" s="57"/>
      <c r="U38" s="58">
        <f>SUM(U39:V44)</f>
        <v>477</v>
      </c>
      <c r="V38" s="59"/>
      <c r="W38" s="56"/>
      <c r="X38" s="56"/>
      <c r="Y38" s="56"/>
      <c r="Z38" s="56"/>
      <c r="AA38" s="56"/>
      <c r="AB38" s="57"/>
      <c r="AC38" s="58">
        <f>SUM(AC39:AD44)</f>
        <v>531</v>
      </c>
      <c r="AD38" s="59"/>
      <c r="AE38" s="56"/>
      <c r="AF38" s="56"/>
      <c r="AG38" s="56"/>
      <c r="AH38" s="56"/>
      <c r="AI38" s="56"/>
      <c r="AJ38" s="57"/>
      <c r="AK38" s="58">
        <f>SUM(AK39:AL44)</f>
        <v>522</v>
      </c>
      <c r="AL38" s="59"/>
      <c r="AM38" s="56"/>
      <c r="AN38" s="56"/>
      <c r="AO38" s="56"/>
      <c r="AP38" s="56"/>
      <c r="AQ38" s="56"/>
      <c r="AR38" s="57"/>
    </row>
    <row r="39" spans="1:44" s="26" customFormat="1" x14ac:dyDescent="0.2">
      <c r="A39" s="52" t="s">
        <v>52</v>
      </c>
      <c r="B39" s="53"/>
      <c r="C39" s="53"/>
      <c r="D39" s="53"/>
      <c r="E39" s="6"/>
      <c r="F39" s="6"/>
      <c r="G39" s="6"/>
      <c r="H39" s="6"/>
      <c r="I39" s="6"/>
      <c r="J39" s="6"/>
      <c r="K39" s="6"/>
      <c r="L39" s="14"/>
      <c r="M39" s="54">
        <v>190</v>
      </c>
      <c r="N39" s="55"/>
      <c r="O39" s="40"/>
      <c r="P39" s="40"/>
      <c r="Q39" s="40"/>
      <c r="R39" s="40"/>
      <c r="S39" s="40"/>
      <c r="T39" s="41"/>
      <c r="U39" s="54">
        <v>166</v>
      </c>
      <c r="V39" s="55"/>
      <c r="W39" s="40"/>
      <c r="X39" s="40"/>
      <c r="Y39" s="40"/>
      <c r="Z39" s="40"/>
      <c r="AA39" s="40"/>
      <c r="AB39" s="41"/>
      <c r="AC39" s="54">
        <v>190</v>
      </c>
      <c r="AD39" s="55"/>
      <c r="AE39" s="40"/>
      <c r="AF39" s="40"/>
      <c r="AG39" s="40"/>
      <c r="AH39" s="40"/>
      <c r="AI39" s="40"/>
      <c r="AJ39" s="41"/>
      <c r="AK39" s="54">
        <v>187</v>
      </c>
      <c r="AL39" s="55"/>
      <c r="AM39" s="40"/>
      <c r="AN39" s="40"/>
      <c r="AO39" s="40"/>
      <c r="AP39" s="40"/>
      <c r="AQ39" s="40"/>
      <c r="AR39" s="41"/>
    </row>
    <row r="40" spans="1:44" s="26" customFormat="1" x14ac:dyDescent="0.2">
      <c r="A40" s="52" t="s">
        <v>53</v>
      </c>
      <c r="B40" s="53"/>
      <c r="C40" s="53"/>
      <c r="D40" s="53"/>
      <c r="E40" s="6"/>
      <c r="F40" s="6"/>
      <c r="G40" s="6"/>
      <c r="H40" s="6"/>
      <c r="I40" s="6"/>
      <c r="J40" s="6"/>
      <c r="K40" s="6"/>
      <c r="L40" s="14"/>
      <c r="M40" s="42" t="s">
        <v>79</v>
      </c>
      <c r="N40" s="43"/>
      <c r="O40" s="76"/>
      <c r="P40" s="77"/>
      <c r="Q40" s="78"/>
      <c r="R40" s="76"/>
      <c r="S40" s="77"/>
      <c r="T40" s="79"/>
      <c r="U40" s="42" t="s">
        <v>79</v>
      </c>
      <c r="V40" s="43"/>
      <c r="W40" s="76"/>
      <c r="X40" s="77"/>
      <c r="Y40" s="78"/>
      <c r="Z40" s="76"/>
      <c r="AA40" s="77"/>
      <c r="AB40" s="79"/>
      <c r="AC40" s="42" t="s">
        <v>79</v>
      </c>
      <c r="AD40" s="43"/>
      <c r="AE40" s="40"/>
      <c r="AF40" s="40"/>
      <c r="AG40" s="40"/>
      <c r="AH40" s="40"/>
      <c r="AI40" s="40"/>
      <c r="AJ40" s="41"/>
      <c r="AK40" s="42" t="s">
        <v>79</v>
      </c>
      <c r="AL40" s="43"/>
      <c r="AM40" s="40"/>
      <c r="AN40" s="40"/>
      <c r="AO40" s="40"/>
      <c r="AP40" s="40"/>
      <c r="AQ40" s="40"/>
      <c r="AR40" s="41"/>
    </row>
    <row r="41" spans="1:44" s="26" customFormat="1" x14ac:dyDescent="0.2">
      <c r="A41" s="52" t="s">
        <v>54</v>
      </c>
      <c r="B41" s="53"/>
      <c r="C41" s="53"/>
      <c r="D41" s="53"/>
      <c r="E41" s="6">
        <v>48.5</v>
      </c>
      <c r="F41" s="6">
        <v>0.5</v>
      </c>
      <c r="G41" s="6">
        <v>48.5</v>
      </c>
      <c r="H41" s="6">
        <v>20</v>
      </c>
      <c r="I41" s="6"/>
      <c r="J41" s="6"/>
      <c r="K41" s="6"/>
      <c r="L41" s="14"/>
      <c r="M41" s="54">
        <v>170</v>
      </c>
      <c r="N41" s="55"/>
      <c r="O41" s="40"/>
      <c r="P41" s="40"/>
      <c r="Q41" s="40"/>
      <c r="R41" s="40"/>
      <c r="S41" s="40"/>
      <c r="T41" s="41"/>
      <c r="U41" s="54">
        <v>155</v>
      </c>
      <c r="V41" s="55"/>
      <c r="W41" s="40"/>
      <c r="X41" s="40"/>
      <c r="Y41" s="40"/>
      <c r="Z41" s="40"/>
      <c r="AA41" s="40"/>
      <c r="AB41" s="41"/>
      <c r="AC41" s="54">
        <v>170</v>
      </c>
      <c r="AD41" s="55"/>
      <c r="AE41" s="40"/>
      <c r="AF41" s="40"/>
      <c r="AG41" s="40"/>
      <c r="AH41" s="40"/>
      <c r="AI41" s="40"/>
      <c r="AJ41" s="41"/>
      <c r="AK41" s="54">
        <v>167</v>
      </c>
      <c r="AL41" s="55"/>
      <c r="AM41" s="40"/>
      <c r="AN41" s="40"/>
      <c r="AO41" s="40"/>
      <c r="AP41" s="40"/>
      <c r="AQ41" s="40"/>
      <c r="AR41" s="41"/>
    </row>
    <row r="42" spans="1:44" s="26" customFormat="1" x14ac:dyDescent="0.2">
      <c r="A42" s="52" t="s">
        <v>55</v>
      </c>
      <c r="B42" s="53"/>
      <c r="C42" s="53"/>
      <c r="D42" s="53"/>
      <c r="E42" s="6">
        <v>48.5</v>
      </c>
      <c r="F42" s="6">
        <v>0.5</v>
      </c>
      <c r="G42" s="6">
        <v>48.5</v>
      </c>
      <c r="H42" s="6">
        <v>20</v>
      </c>
      <c r="I42" s="6"/>
      <c r="J42" s="6"/>
      <c r="K42" s="6"/>
      <c r="L42" s="14"/>
      <c r="M42" s="54">
        <v>126</v>
      </c>
      <c r="N42" s="55"/>
      <c r="O42" s="40"/>
      <c r="P42" s="40"/>
      <c r="Q42" s="40"/>
      <c r="R42" s="40"/>
      <c r="S42" s="40"/>
      <c r="T42" s="41"/>
      <c r="U42" s="54">
        <v>120</v>
      </c>
      <c r="V42" s="55"/>
      <c r="W42" s="40"/>
      <c r="X42" s="40"/>
      <c r="Y42" s="40"/>
      <c r="Z42" s="40"/>
      <c r="AA42" s="40"/>
      <c r="AB42" s="41"/>
      <c r="AC42" s="54">
        <v>135</v>
      </c>
      <c r="AD42" s="55"/>
      <c r="AE42" s="40"/>
      <c r="AF42" s="40"/>
      <c r="AG42" s="40"/>
      <c r="AH42" s="40"/>
      <c r="AI42" s="40"/>
      <c r="AJ42" s="41"/>
      <c r="AK42" s="54">
        <v>130</v>
      </c>
      <c r="AL42" s="55"/>
      <c r="AM42" s="40"/>
      <c r="AN42" s="40"/>
      <c r="AO42" s="40"/>
      <c r="AP42" s="40"/>
      <c r="AQ42" s="40"/>
      <c r="AR42" s="41"/>
    </row>
    <row r="43" spans="1:44" s="26" customFormat="1" x14ac:dyDescent="0.2">
      <c r="A43" s="52" t="s">
        <v>56</v>
      </c>
      <c r="B43" s="53"/>
      <c r="C43" s="53"/>
      <c r="D43" s="53"/>
      <c r="E43" s="6"/>
      <c r="F43" s="6"/>
      <c r="G43" s="6"/>
      <c r="H43" s="6"/>
      <c r="I43" s="6"/>
      <c r="J43" s="6"/>
      <c r="K43" s="6"/>
      <c r="L43" s="14"/>
      <c r="M43" s="42">
        <v>8</v>
      </c>
      <c r="N43" s="43"/>
      <c r="O43" s="40"/>
      <c r="P43" s="40"/>
      <c r="Q43" s="40"/>
      <c r="R43" s="40"/>
      <c r="S43" s="40"/>
      <c r="T43" s="41"/>
      <c r="U43" s="42">
        <v>8</v>
      </c>
      <c r="V43" s="43"/>
      <c r="W43" s="40"/>
      <c r="X43" s="40"/>
      <c r="Y43" s="40"/>
      <c r="Z43" s="40"/>
      <c r="AA43" s="40"/>
      <c r="AB43" s="41"/>
      <c r="AC43" s="42">
        <v>8</v>
      </c>
      <c r="AD43" s="43"/>
      <c r="AE43" s="40"/>
      <c r="AF43" s="40"/>
      <c r="AG43" s="40"/>
      <c r="AH43" s="40"/>
      <c r="AI43" s="40"/>
      <c r="AJ43" s="41"/>
      <c r="AK43" s="42">
        <v>9</v>
      </c>
      <c r="AL43" s="43"/>
      <c r="AM43" s="40"/>
      <c r="AN43" s="40"/>
      <c r="AO43" s="40"/>
      <c r="AP43" s="40"/>
      <c r="AQ43" s="40"/>
      <c r="AR43" s="41"/>
    </row>
    <row r="44" spans="1:44" s="26" customFormat="1" x14ac:dyDescent="0.2">
      <c r="A44" s="52" t="s">
        <v>57</v>
      </c>
      <c r="B44" s="53"/>
      <c r="C44" s="53"/>
      <c r="D44" s="53"/>
      <c r="E44" s="6"/>
      <c r="F44" s="6"/>
      <c r="G44" s="6"/>
      <c r="H44" s="6"/>
      <c r="I44" s="6"/>
      <c r="J44" s="6"/>
      <c r="K44" s="6"/>
      <c r="L44" s="14"/>
      <c r="M44" s="42">
        <v>29</v>
      </c>
      <c r="N44" s="43"/>
      <c r="O44" s="40"/>
      <c r="P44" s="40"/>
      <c r="Q44" s="40"/>
      <c r="R44" s="40"/>
      <c r="S44" s="40"/>
      <c r="T44" s="41"/>
      <c r="U44" s="42">
        <v>28</v>
      </c>
      <c r="V44" s="43"/>
      <c r="W44" s="40"/>
      <c r="X44" s="40"/>
      <c r="Y44" s="40"/>
      <c r="Z44" s="40"/>
      <c r="AA44" s="40"/>
      <c r="AB44" s="41"/>
      <c r="AC44" s="42">
        <v>28</v>
      </c>
      <c r="AD44" s="43"/>
      <c r="AE44" s="40"/>
      <c r="AF44" s="40"/>
      <c r="AG44" s="40"/>
      <c r="AH44" s="40"/>
      <c r="AI44" s="40"/>
      <c r="AJ44" s="41"/>
      <c r="AK44" s="42">
        <v>29</v>
      </c>
      <c r="AL44" s="43"/>
      <c r="AM44" s="40"/>
      <c r="AN44" s="40"/>
      <c r="AO44" s="40"/>
      <c r="AP44" s="40"/>
      <c r="AQ44" s="40"/>
      <c r="AR44" s="41"/>
    </row>
    <row r="45" spans="1:44" s="26" customFormat="1" ht="13.5" thickBot="1" x14ac:dyDescent="0.25">
      <c r="A45" s="72" t="s">
        <v>58</v>
      </c>
      <c r="B45" s="73"/>
      <c r="C45" s="73"/>
      <c r="D45" s="73"/>
      <c r="E45" s="74"/>
      <c r="F45" s="74"/>
      <c r="G45" s="74"/>
      <c r="H45" s="74"/>
      <c r="I45" s="74"/>
      <c r="J45" s="74"/>
      <c r="K45" s="74"/>
      <c r="L45" s="75"/>
      <c r="M45" s="62"/>
      <c r="N45" s="63"/>
      <c r="O45" s="60"/>
      <c r="P45" s="60"/>
      <c r="Q45" s="60"/>
      <c r="R45" s="60"/>
      <c r="S45" s="60"/>
      <c r="T45" s="61"/>
      <c r="U45" s="62"/>
      <c r="V45" s="63"/>
      <c r="W45" s="60"/>
      <c r="X45" s="60"/>
      <c r="Y45" s="60"/>
      <c r="Z45" s="60"/>
      <c r="AA45" s="60"/>
      <c r="AB45" s="61"/>
      <c r="AC45" s="62"/>
      <c r="AD45" s="63"/>
      <c r="AE45" s="60"/>
      <c r="AF45" s="60"/>
      <c r="AG45" s="60"/>
      <c r="AH45" s="60"/>
      <c r="AI45" s="60"/>
      <c r="AJ45" s="61"/>
      <c r="AK45" s="62"/>
      <c r="AL45" s="63"/>
      <c r="AM45" s="60"/>
      <c r="AN45" s="60"/>
      <c r="AO45" s="60"/>
      <c r="AP45" s="60"/>
      <c r="AQ45" s="60"/>
      <c r="AR45" s="61"/>
    </row>
    <row r="46" spans="1:44" s="26" customFormat="1" x14ac:dyDescent="0.2">
      <c r="A46" s="64" t="s">
        <v>59</v>
      </c>
      <c r="B46" s="65"/>
      <c r="C46" s="65"/>
      <c r="D46" s="65"/>
      <c r="E46" s="66"/>
      <c r="F46" s="66"/>
      <c r="G46" s="66"/>
      <c r="H46" s="66"/>
      <c r="I46" s="66"/>
      <c r="J46" s="66"/>
      <c r="K46" s="66"/>
      <c r="L46" s="67"/>
      <c r="M46" s="68"/>
      <c r="N46" s="69"/>
      <c r="O46" s="70"/>
      <c r="P46" s="70"/>
      <c r="Q46" s="70"/>
      <c r="R46" s="70"/>
      <c r="S46" s="70"/>
      <c r="T46" s="71"/>
      <c r="U46" s="68"/>
      <c r="V46" s="69"/>
      <c r="W46" s="70"/>
      <c r="X46" s="70"/>
      <c r="Y46" s="70"/>
      <c r="Z46" s="70"/>
      <c r="AA46" s="70"/>
      <c r="AB46" s="71"/>
      <c r="AC46" s="68"/>
      <c r="AD46" s="69"/>
      <c r="AE46" s="70"/>
      <c r="AF46" s="70"/>
      <c r="AG46" s="70"/>
      <c r="AH46" s="70"/>
      <c r="AI46" s="70"/>
      <c r="AJ46" s="71"/>
      <c r="AK46" s="68"/>
      <c r="AL46" s="69"/>
      <c r="AM46" s="70"/>
      <c r="AN46" s="70"/>
      <c r="AO46" s="70"/>
      <c r="AP46" s="70"/>
      <c r="AQ46" s="70"/>
      <c r="AR46" s="71"/>
    </row>
    <row r="47" spans="1:44" s="26" customFormat="1" x14ac:dyDescent="0.2">
      <c r="A47" s="52" t="s">
        <v>76</v>
      </c>
      <c r="B47" s="53"/>
      <c r="C47" s="53"/>
      <c r="D47" s="53"/>
      <c r="E47" s="6"/>
      <c r="F47" s="6"/>
      <c r="G47" s="6"/>
      <c r="H47" s="6"/>
      <c r="I47" s="6"/>
      <c r="J47" s="6"/>
      <c r="K47" s="6"/>
      <c r="L47" s="14"/>
      <c r="M47" s="58">
        <f>SUM(M48:N51)</f>
        <v>482</v>
      </c>
      <c r="N47" s="59"/>
      <c r="O47" s="56"/>
      <c r="P47" s="56"/>
      <c r="Q47" s="56"/>
      <c r="R47" s="56"/>
      <c r="S47" s="56"/>
      <c r="T47" s="57"/>
      <c r="U47" s="58">
        <f>SUM(U48:V51)</f>
        <v>424</v>
      </c>
      <c r="V47" s="59"/>
      <c r="W47" s="56"/>
      <c r="X47" s="56"/>
      <c r="Y47" s="56"/>
      <c r="Z47" s="56"/>
      <c r="AA47" s="56"/>
      <c r="AB47" s="57"/>
      <c r="AC47" s="58">
        <f>SUM(AC48:AD51)</f>
        <v>498</v>
      </c>
      <c r="AD47" s="59"/>
      <c r="AE47" s="56"/>
      <c r="AF47" s="56"/>
      <c r="AG47" s="56"/>
      <c r="AH47" s="56"/>
      <c r="AI47" s="56"/>
      <c r="AJ47" s="57"/>
      <c r="AK47" s="58">
        <f>SUM(AK48:AL51)</f>
        <v>481</v>
      </c>
      <c r="AL47" s="59"/>
      <c r="AM47" s="56"/>
      <c r="AN47" s="56"/>
      <c r="AO47" s="56"/>
      <c r="AP47" s="56"/>
      <c r="AQ47" s="56"/>
      <c r="AR47" s="57"/>
    </row>
    <row r="48" spans="1:44" s="26" customFormat="1" x14ac:dyDescent="0.2">
      <c r="A48" s="52" t="s">
        <v>60</v>
      </c>
      <c r="B48" s="53"/>
      <c r="C48" s="53"/>
      <c r="D48" s="53"/>
      <c r="E48" s="6">
        <v>48.5</v>
      </c>
      <c r="F48" s="6">
        <v>0.5</v>
      </c>
      <c r="G48" s="6">
        <v>48.5</v>
      </c>
      <c r="H48" s="6">
        <v>20</v>
      </c>
      <c r="I48" s="6"/>
      <c r="J48" s="6"/>
      <c r="K48" s="6"/>
      <c r="L48" s="14"/>
      <c r="M48" s="54">
        <v>232</v>
      </c>
      <c r="N48" s="55"/>
      <c r="O48" s="40"/>
      <c r="P48" s="40"/>
      <c r="Q48" s="40"/>
      <c r="R48" s="40"/>
      <c r="S48" s="40"/>
      <c r="T48" s="41"/>
      <c r="U48" s="54">
        <v>185</v>
      </c>
      <c r="V48" s="55"/>
      <c r="W48" s="40"/>
      <c r="X48" s="40"/>
      <c r="Y48" s="40"/>
      <c r="Z48" s="40"/>
      <c r="AA48" s="40"/>
      <c r="AB48" s="41"/>
      <c r="AC48" s="54">
        <v>228</v>
      </c>
      <c r="AD48" s="55"/>
      <c r="AE48" s="40"/>
      <c r="AF48" s="40"/>
      <c r="AG48" s="40"/>
      <c r="AH48" s="40"/>
      <c r="AI48" s="40"/>
      <c r="AJ48" s="41"/>
      <c r="AK48" s="54">
        <v>216</v>
      </c>
      <c r="AL48" s="55"/>
      <c r="AM48" s="40"/>
      <c r="AN48" s="40"/>
      <c r="AO48" s="40"/>
      <c r="AP48" s="40"/>
      <c r="AQ48" s="40"/>
      <c r="AR48" s="41"/>
    </row>
    <row r="49" spans="1:44" s="26" customFormat="1" x14ac:dyDescent="0.2">
      <c r="A49" s="52" t="s">
        <v>61</v>
      </c>
      <c r="B49" s="53"/>
      <c r="C49" s="53"/>
      <c r="D49" s="53"/>
      <c r="E49" s="6">
        <v>48.5</v>
      </c>
      <c r="F49" s="6">
        <v>0.5</v>
      </c>
      <c r="G49" s="6">
        <v>48.5</v>
      </c>
      <c r="H49" s="6">
        <v>20</v>
      </c>
      <c r="I49" s="6"/>
      <c r="J49" s="6"/>
      <c r="K49" s="6"/>
      <c r="L49" s="14"/>
      <c r="M49" s="54">
        <v>100</v>
      </c>
      <c r="N49" s="55"/>
      <c r="O49" s="40"/>
      <c r="P49" s="40"/>
      <c r="Q49" s="40"/>
      <c r="R49" s="40"/>
      <c r="S49" s="40"/>
      <c r="T49" s="41"/>
      <c r="U49" s="54">
        <v>89</v>
      </c>
      <c r="V49" s="55"/>
      <c r="W49" s="40"/>
      <c r="X49" s="40"/>
      <c r="Y49" s="40"/>
      <c r="Z49" s="40"/>
      <c r="AA49" s="40"/>
      <c r="AB49" s="41"/>
      <c r="AC49" s="54">
        <v>110</v>
      </c>
      <c r="AD49" s="55"/>
      <c r="AE49" s="40"/>
      <c r="AF49" s="40"/>
      <c r="AG49" s="40"/>
      <c r="AH49" s="40"/>
      <c r="AI49" s="40"/>
      <c r="AJ49" s="41"/>
      <c r="AK49" s="54">
        <v>100</v>
      </c>
      <c r="AL49" s="55"/>
      <c r="AM49" s="40"/>
      <c r="AN49" s="40"/>
      <c r="AO49" s="40"/>
      <c r="AP49" s="40"/>
      <c r="AQ49" s="40"/>
      <c r="AR49" s="41"/>
    </row>
    <row r="50" spans="1:44" s="26" customFormat="1" x14ac:dyDescent="0.2">
      <c r="A50" s="52" t="s">
        <v>62</v>
      </c>
      <c r="B50" s="53"/>
      <c r="C50" s="53"/>
      <c r="D50" s="53"/>
      <c r="E50" s="6">
        <v>48.5</v>
      </c>
      <c r="F50" s="6">
        <v>0.5</v>
      </c>
      <c r="G50" s="6">
        <v>48.5</v>
      </c>
      <c r="H50" s="6">
        <v>20</v>
      </c>
      <c r="I50" s="6"/>
      <c r="J50" s="6"/>
      <c r="K50" s="6"/>
      <c r="L50" s="14"/>
      <c r="M50" s="54">
        <v>150</v>
      </c>
      <c r="N50" s="55"/>
      <c r="O50" s="40"/>
      <c r="P50" s="40"/>
      <c r="Q50" s="40"/>
      <c r="R50" s="40"/>
      <c r="S50" s="40"/>
      <c r="T50" s="41"/>
      <c r="U50" s="54">
        <v>150</v>
      </c>
      <c r="V50" s="55"/>
      <c r="W50" s="40"/>
      <c r="X50" s="40"/>
      <c r="Y50" s="40"/>
      <c r="Z50" s="40"/>
      <c r="AA50" s="40"/>
      <c r="AB50" s="41"/>
      <c r="AC50" s="54">
        <v>160</v>
      </c>
      <c r="AD50" s="55"/>
      <c r="AE50" s="40"/>
      <c r="AF50" s="40"/>
      <c r="AG50" s="40"/>
      <c r="AH50" s="40"/>
      <c r="AI50" s="40"/>
      <c r="AJ50" s="41"/>
      <c r="AK50" s="54">
        <v>165</v>
      </c>
      <c r="AL50" s="55"/>
      <c r="AM50" s="40"/>
      <c r="AN50" s="40"/>
      <c r="AO50" s="40"/>
      <c r="AP50" s="40"/>
      <c r="AQ50" s="40"/>
      <c r="AR50" s="41"/>
    </row>
    <row r="51" spans="1:44" s="26" customFormat="1" x14ac:dyDescent="0.2">
      <c r="A51" s="52" t="s">
        <v>63</v>
      </c>
      <c r="B51" s="53"/>
      <c r="C51" s="53"/>
      <c r="D51" s="53"/>
      <c r="E51" s="6">
        <v>48.5</v>
      </c>
      <c r="F51" s="6">
        <v>0.5</v>
      </c>
      <c r="G51" s="6">
        <v>48.5</v>
      </c>
      <c r="H51" s="6">
        <v>20</v>
      </c>
      <c r="I51" s="6"/>
      <c r="J51" s="6"/>
      <c r="K51" s="6"/>
      <c r="L51" s="14"/>
      <c r="M51" s="42" t="s">
        <v>79</v>
      </c>
      <c r="N51" s="43"/>
      <c r="O51" s="40"/>
      <c r="P51" s="40"/>
      <c r="Q51" s="40"/>
      <c r="R51" s="40"/>
      <c r="S51" s="40"/>
      <c r="T51" s="41"/>
      <c r="U51" s="42" t="s">
        <v>79</v>
      </c>
      <c r="V51" s="43"/>
      <c r="W51" s="40"/>
      <c r="X51" s="40"/>
      <c r="Y51" s="40"/>
      <c r="Z51" s="40"/>
      <c r="AA51" s="40"/>
      <c r="AB51" s="41"/>
      <c r="AC51" s="42" t="s">
        <v>79</v>
      </c>
      <c r="AD51" s="43"/>
      <c r="AE51" s="40"/>
      <c r="AF51" s="40"/>
      <c r="AG51" s="40"/>
      <c r="AH51" s="40"/>
      <c r="AI51" s="40"/>
      <c r="AJ51" s="41"/>
      <c r="AK51" s="42" t="s">
        <v>79</v>
      </c>
      <c r="AL51" s="43"/>
      <c r="AM51" s="40"/>
      <c r="AN51" s="40"/>
      <c r="AO51" s="40"/>
      <c r="AP51" s="40"/>
      <c r="AQ51" s="40"/>
      <c r="AR51" s="41"/>
    </row>
    <row r="52" spans="1:44" s="26" customFormat="1" ht="13.5" thickBot="1" x14ac:dyDescent="0.25">
      <c r="A52" s="72" t="s">
        <v>64</v>
      </c>
      <c r="B52" s="73"/>
      <c r="C52" s="73"/>
      <c r="D52" s="73"/>
      <c r="E52" s="74"/>
      <c r="F52" s="74"/>
      <c r="G52" s="74"/>
      <c r="H52" s="74"/>
      <c r="I52" s="74"/>
      <c r="J52" s="74"/>
      <c r="K52" s="74"/>
      <c r="L52" s="75"/>
      <c r="M52" s="62"/>
      <c r="N52" s="63"/>
      <c r="O52" s="60"/>
      <c r="P52" s="60"/>
      <c r="Q52" s="60"/>
      <c r="R52" s="60"/>
      <c r="S52" s="60"/>
      <c r="T52" s="61"/>
      <c r="U52" s="62"/>
      <c r="V52" s="63"/>
      <c r="W52" s="60"/>
      <c r="X52" s="60"/>
      <c r="Y52" s="60"/>
      <c r="Z52" s="60"/>
      <c r="AA52" s="60"/>
      <c r="AB52" s="61"/>
      <c r="AC52" s="62"/>
      <c r="AD52" s="63"/>
      <c r="AE52" s="60"/>
      <c r="AF52" s="60"/>
      <c r="AG52" s="60"/>
      <c r="AH52" s="60"/>
      <c r="AI52" s="60"/>
      <c r="AJ52" s="61"/>
      <c r="AK52" s="62"/>
      <c r="AL52" s="63"/>
      <c r="AM52" s="60"/>
      <c r="AN52" s="60"/>
      <c r="AO52" s="60"/>
      <c r="AP52" s="60"/>
      <c r="AQ52" s="60"/>
      <c r="AR52" s="61"/>
    </row>
    <row r="53" spans="1:44" s="26" customFormat="1" x14ac:dyDescent="0.2">
      <c r="A53" s="64" t="s">
        <v>65</v>
      </c>
      <c r="B53" s="65"/>
      <c r="C53" s="65"/>
      <c r="D53" s="65"/>
      <c r="E53" s="66"/>
      <c r="F53" s="66"/>
      <c r="G53" s="66"/>
      <c r="H53" s="66"/>
      <c r="I53" s="66"/>
      <c r="J53" s="66"/>
      <c r="K53" s="66"/>
      <c r="L53" s="67"/>
      <c r="M53" s="68"/>
      <c r="N53" s="69"/>
      <c r="O53" s="70"/>
      <c r="P53" s="70"/>
      <c r="Q53" s="70"/>
      <c r="R53" s="70"/>
      <c r="S53" s="70"/>
      <c r="T53" s="71"/>
      <c r="U53" s="68"/>
      <c r="V53" s="69"/>
      <c r="W53" s="70"/>
      <c r="X53" s="70"/>
      <c r="Y53" s="70"/>
      <c r="Z53" s="70"/>
      <c r="AA53" s="70"/>
      <c r="AB53" s="71"/>
      <c r="AC53" s="68"/>
      <c r="AD53" s="69"/>
      <c r="AE53" s="70"/>
      <c r="AF53" s="70"/>
      <c r="AG53" s="70"/>
      <c r="AH53" s="70"/>
      <c r="AI53" s="70"/>
      <c r="AJ53" s="71"/>
      <c r="AK53" s="68"/>
      <c r="AL53" s="69"/>
      <c r="AM53" s="70"/>
      <c r="AN53" s="70"/>
      <c r="AO53" s="70"/>
      <c r="AP53" s="70"/>
      <c r="AQ53" s="70"/>
      <c r="AR53" s="71"/>
    </row>
    <row r="54" spans="1:44" s="26" customFormat="1" x14ac:dyDescent="0.2">
      <c r="A54" s="52" t="s">
        <v>77</v>
      </c>
      <c r="B54" s="53"/>
      <c r="C54" s="53"/>
      <c r="D54" s="53"/>
      <c r="E54" s="6"/>
      <c r="F54" s="6"/>
      <c r="G54" s="6"/>
      <c r="H54" s="6"/>
      <c r="I54" s="6"/>
      <c r="J54" s="6"/>
      <c r="K54" s="6"/>
      <c r="L54" s="14"/>
      <c r="M54" s="58">
        <f>SUM(M55:N59)</f>
        <v>672</v>
      </c>
      <c r="N54" s="59"/>
      <c r="O54" s="56"/>
      <c r="P54" s="56"/>
      <c r="Q54" s="56"/>
      <c r="R54" s="56"/>
      <c r="S54" s="56"/>
      <c r="T54" s="57"/>
      <c r="U54" s="58">
        <f>SUM(U55:V59)</f>
        <v>526</v>
      </c>
      <c r="V54" s="59"/>
      <c r="W54" s="56"/>
      <c r="X54" s="56"/>
      <c r="Y54" s="56"/>
      <c r="Z54" s="56"/>
      <c r="AA54" s="56"/>
      <c r="AB54" s="57"/>
      <c r="AC54" s="58">
        <f>SUM(AC55:AD59)</f>
        <v>672</v>
      </c>
      <c r="AD54" s="59"/>
      <c r="AE54" s="56"/>
      <c r="AF54" s="56"/>
      <c r="AG54" s="56"/>
      <c r="AH54" s="56"/>
      <c r="AI54" s="56"/>
      <c r="AJ54" s="57"/>
      <c r="AK54" s="58">
        <f>SUM(AK55:AL59)</f>
        <v>654</v>
      </c>
      <c r="AL54" s="59"/>
      <c r="AM54" s="56"/>
      <c r="AN54" s="56"/>
      <c r="AO54" s="56"/>
      <c r="AP54" s="56"/>
      <c r="AQ54" s="56"/>
      <c r="AR54" s="57"/>
    </row>
    <row r="55" spans="1:44" s="26" customFormat="1" x14ac:dyDescent="0.2">
      <c r="A55" s="52" t="s">
        <v>66</v>
      </c>
      <c r="B55" s="53"/>
      <c r="C55" s="53"/>
      <c r="D55" s="53"/>
      <c r="E55" s="6">
        <v>48.5</v>
      </c>
      <c r="F55" s="6">
        <v>0.5</v>
      </c>
      <c r="G55" s="6">
        <v>48.5</v>
      </c>
      <c r="H55" s="6">
        <v>20</v>
      </c>
      <c r="I55" s="6"/>
      <c r="J55" s="6"/>
      <c r="K55" s="6"/>
      <c r="L55" s="14"/>
      <c r="M55" s="42">
        <v>140</v>
      </c>
      <c r="N55" s="43"/>
      <c r="O55" s="40"/>
      <c r="P55" s="40"/>
      <c r="Q55" s="40"/>
      <c r="R55" s="40"/>
      <c r="S55" s="40"/>
      <c r="T55" s="41"/>
      <c r="U55" s="42">
        <v>100</v>
      </c>
      <c r="V55" s="43"/>
      <c r="W55" s="40"/>
      <c r="X55" s="40"/>
      <c r="Y55" s="40"/>
      <c r="Z55" s="40"/>
      <c r="AA55" s="40"/>
      <c r="AB55" s="41"/>
      <c r="AC55" s="42">
        <v>130</v>
      </c>
      <c r="AD55" s="43"/>
      <c r="AE55" s="40"/>
      <c r="AF55" s="40"/>
      <c r="AG55" s="40"/>
      <c r="AH55" s="40"/>
      <c r="AI55" s="40"/>
      <c r="AJ55" s="41"/>
      <c r="AK55" s="42">
        <v>125</v>
      </c>
      <c r="AL55" s="43"/>
      <c r="AM55" s="40"/>
      <c r="AN55" s="40"/>
      <c r="AO55" s="40"/>
      <c r="AP55" s="40"/>
      <c r="AQ55" s="40"/>
      <c r="AR55" s="41"/>
    </row>
    <row r="56" spans="1:44" s="26" customFormat="1" x14ac:dyDescent="0.2">
      <c r="A56" s="52" t="s">
        <v>67</v>
      </c>
      <c r="B56" s="53"/>
      <c r="C56" s="53"/>
      <c r="D56" s="53"/>
      <c r="E56" s="6">
        <v>48.5</v>
      </c>
      <c r="F56" s="6">
        <v>0.5</v>
      </c>
      <c r="G56" s="6">
        <v>48.5</v>
      </c>
      <c r="H56" s="6">
        <v>20</v>
      </c>
      <c r="I56" s="6"/>
      <c r="J56" s="6"/>
      <c r="K56" s="6"/>
      <c r="L56" s="14"/>
      <c r="M56" s="54">
        <v>248</v>
      </c>
      <c r="N56" s="55"/>
      <c r="O56" s="40"/>
      <c r="P56" s="40"/>
      <c r="Q56" s="40"/>
      <c r="R56" s="40"/>
      <c r="S56" s="40"/>
      <c r="T56" s="41"/>
      <c r="U56" s="54">
        <v>190</v>
      </c>
      <c r="V56" s="55"/>
      <c r="W56" s="40"/>
      <c r="X56" s="40"/>
      <c r="Y56" s="40"/>
      <c r="Z56" s="40"/>
      <c r="AA56" s="40"/>
      <c r="AB56" s="41"/>
      <c r="AC56" s="54">
        <v>250</v>
      </c>
      <c r="AD56" s="55"/>
      <c r="AE56" s="40"/>
      <c r="AF56" s="40"/>
      <c r="AG56" s="40"/>
      <c r="AH56" s="40"/>
      <c r="AI56" s="40"/>
      <c r="AJ56" s="41"/>
      <c r="AK56" s="54">
        <v>244</v>
      </c>
      <c r="AL56" s="55"/>
      <c r="AM56" s="40"/>
      <c r="AN56" s="40"/>
      <c r="AO56" s="40"/>
      <c r="AP56" s="40"/>
      <c r="AQ56" s="40"/>
      <c r="AR56" s="41"/>
    </row>
    <row r="57" spans="1:44" s="26" customFormat="1" x14ac:dyDescent="0.2">
      <c r="A57" s="52" t="s">
        <v>68</v>
      </c>
      <c r="B57" s="53"/>
      <c r="C57" s="53"/>
      <c r="D57" s="53"/>
      <c r="E57" s="6">
        <v>48.5</v>
      </c>
      <c r="F57" s="6">
        <v>0.5</v>
      </c>
      <c r="G57" s="6">
        <v>48.5</v>
      </c>
      <c r="H57" s="6">
        <v>20</v>
      </c>
      <c r="I57" s="6"/>
      <c r="J57" s="6"/>
      <c r="K57" s="6"/>
      <c r="L57" s="14"/>
      <c r="M57" s="54">
        <v>250</v>
      </c>
      <c r="N57" s="55"/>
      <c r="O57" s="40"/>
      <c r="P57" s="40"/>
      <c r="Q57" s="40"/>
      <c r="R57" s="40"/>
      <c r="S57" s="40"/>
      <c r="T57" s="41"/>
      <c r="U57" s="54">
        <v>202</v>
      </c>
      <c r="V57" s="55"/>
      <c r="W57" s="40"/>
      <c r="X57" s="40"/>
      <c r="Y57" s="40"/>
      <c r="Z57" s="40"/>
      <c r="AA57" s="40"/>
      <c r="AB57" s="41"/>
      <c r="AC57" s="54">
        <v>257</v>
      </c>
      <c r="AD57" s="55"/>
      <c r="AE57" s="40"/>
      <c r="AF57" s="40"/>
      <c r="AG57" s="40"/>
      <c r="AH57" s="40"/>
      <c r="AI57" s="40"/>
      <c r="AJ57" s="41"/>
      <c r="AK57" s="54">
        <v>250</v>
      </c>
      <c r="AL57" s="55"/>
      <c r="AM57" s="40"/>
      <c r="AN57" s="40"/>
      <c r="AO57" s="40"/>
      <c r="AP57" s="40"/>
      <c r="AQ57" s="40"/>
      <c r="AR57" s="41"/>
    </row>
    <row r="58" spans="1:44" s="26" customFormat="1" x14ac:dyDescent="0.2">
      <c r="A58" s="52" t="s">
        <v>69</v>
      </c>
      <c r="B58" s="53"/>
      <c r="C58" s="53"/>
      <c r="D58" s="53"/>
      <c r="E58" s="6"/>
      <c r="F58" s="6"/>
      <c r="G58" s="6"/>
      <c r="H58" s="6"/>
      <c r="I58" s="6"/>
      <c r="J58" s="6"/>
      <c r="K58" s="6"/>
      <c r="L58" s="14"/>
      <c r="M58" s="42">
        <v>16</v>
      </c>
      <c r="N58" s="43"/>
      <c r="O58" s="40"/>
      <c r="P58" s="40"/>
      <c r="Q58" s="40"/>
      <c r="R58" s="40"/>
      <c r="S58" s="40"/>
      <c r="T58" s="41"/>
      <c r="U58" s="42">
        <v>15</v>
      </c>
      <c r="V58" s="43"/>
      <c r="W58" s="40"/>
      <c r="X58" s="40"/>
      <c r="Y58" s="40"/>
      <c r="Z58" s="40"/>
      <c r="AA58" s="40"/>
      <c r="AB58" s="41"/>
      <c r="AC58" s="42">
        <v>16</v>
      </c>
      <c r="AD58" s="43"/>
      <c r="AE58" s="40"/>
      <c r="AF58" s="40"/>
      <c r="AG58" s="40"/>
      <c r="AH58" s="40"/>
      <c r="AI58" s="40"/>
      <c r="AJ58" s="41"/>
      <c r="AK58" s="42">
        <v>16</v>
      </c>
      <c r="AL58" s="43"/>
      <c r="AM58" s="40"/>
      <c r="AN58" s="40"/>
      <c r="AO58" s="40"/>
      <c r="AP58" s="40"/>
      <c r="AQ58" s="40"/>
      <c r="AR58" s="41"/>
    </row>
    <row r="59" spans="1:44" s="26" customFormat="1" x14ac:dyDescent="0.2">
      <c r="A59" s="52" t="s">
        <v>70</v>
      </c>
      <c r="B59" s="53"/>
      <c r="C59" s="53"/>
      <c r="D59" s="53"/>
      <c r="E59" s="6">
        <v>48.5</v>
      </c>
      <c r="F59" s="6">
        <v>0.5</v>
      </c>
      <c r="G59" s="6">
        <v>48.5</v>
      </c>
      <c r="H59" s="6">
        <v>20</v>
      </c>
      <c r="I59" s="6"/>
      <c r="J59" s="6"/>
      <c r="K59" s="6"/>
      <c r="L59" s="14"/>
      <c r="M59" s="42">
        <v>18</v>
      </c>
      <c r="N59" s="43"/>
      <c r="O59" s="40"/>
      <c r="P59" s="40"/>
      <c r="Q59" s="40"/>
      <c r="R59" s="40"/>
      <c r="S59" s="40"/>
      <c r="T59" s="41"/>
      <c r="U59" s="42">
        <v>19</v>
      </c>
      <c r="V59" s="43"/>
      <c r="W59" s="40"/>
      <c r="X59" s="40"/>
      <c r="Y59" s="40"/>
      <c r="Z59" s="40"/>
      <c r="AA59" s="40"/>
      <c r="AB59" s="41"/>
      <c r="AC59" s="42">
        <v>19</v>
      </c>
      <c r="AD59" s="43"/>
      <c r="AE59" s="40"/>
      <c r="AF59" s="40"/>
      <c r="AG59" s="40"/>
      <c r="AH59" s="40"/>
      <c r="AI59" s="40"/>
      <c r="AJ59" s="41"/>
      <c r="AK59" s="42">
        <v>19</v>
      </c>
      <c r="AL59" s="43"/>
      <c r="AM59" s="40"/>
      <c r="AN59" s="40"/>
      <c r="AO59" s="40"/>
      <c r="AP59" s="40"/>
      <c r="AQ59" s="40"/>
      <c r="AR59" s="41"/>
    </row>
    <row r="60" spans="1:44" s="26" customFormat="1" ht="13.5" thickBot="1" x14ac:dyDescent="0.25">
      <c r="A60" s="44" t="s">
        <v>71</v>
      </c>
      <c r="B60" s="45"/>
      <c r="C60" s="45"/>
      <c r="D60" s="45"/>
      <c r="E60" s="46"/>
      <c r="F60" s="46"/>
      <c r="G60" s="46"/>
      <c r="H60" s="46"/>
      <c r="I60" s="46"/>
      <c r="J60" s="46"/>
      <c r="K60" s="46"/>
      <c r="L60" s="47"/>
      <c r="M60" s="48"/>
      <c r="N60" s="49"/>
      <c r="O60" s="50"/>
      <c r="P60" s="50"/>
      <c r="Q60" s="50"/>
      <c r="R60" s="50"/>
      <c r="S60" s="50"/>
      <c r="T60" s="51"/>
      <c r="U60" s="48"/>
      <c r="V60" s="49"/>
      <c r="W60" s="50"/>
      <c r="X60" s="50"/>
      <c r="Y60" s="50"/>
      <c r="Z60" s="50"/>
      <c r="AA60" s="50"/>
      <c r="AB60" s="51"/>
      <c r="AC60" s="48"/>
      <c r="AD60" s="49"/>
      <c r="AE60" s="50"/>
      <c r="AF60" s="50"/>
      <c r="AG60" s="50"/>
      <c r="AH60" s="50"/>
      <c r="AI60" s="50"/>
      <c r="AJ60" s="51"/>
      <c r="AK60" s="48"/>
      <c r="AL60" s="49"/>
      <c r="AM60" s="50"/>
      <c r="AN60" s="50"/>
      <c r="AO60" s="50"/>
      <c r="AP60" s="50"/>
      <c r="AQ60" s="50"/>
      <c r="AR60" s="51"/>
    </row>
    <row r="61" spans="1:44" s="26" customFormat="1" ht="13.5" thickBot="1" x14ac:dyDescent="0.25">
      <c r="A61" s="37" t="s">
        <v>72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29"/>
      <c r="N61" s="30"/>
      <c r="O61" s="27"/>
      <c r="P61" s="27"/>
      <c r="Q61" s="27"/>
      <c r="R61" s="27"/>
      <c r="S61" s="27"/>
      <c r="T61" s="28"/>
      <c r="U61" s="29"/>
      <c r="V61" s="30"/>
      <c r="W61" s="27"/>
      <c r="X61" s="27"/>
      <c r="Y61" s="27"/>
      <c r="Z61" s="27"/>
      <c r="AA61" s="27"/>
      <c r="AB61" s="28"/>
      <c r="AC61" s="29"/>
      <c r="AD61" s="30"/>
      <c r="AE61" s="27"/>
      <c r="AF61" s="27"/>
      <c r="AG61" s="27"/>
      <c r="AH61" s="27"/>
      <c r="AI61" s="27"/>
      <c r="AJ61" s="28"/>
      <c r="AK61" s="29"/>
      <c r="AL61" s="30"/>
      <c r="AM61" s="27"/>
      <c r="AN61" s="27"/>
      <c r="AO61" s="27"/>
      <c r="AP61" s="27"/>
      <c r="AQ61" s="27"/>
      <c r="AR61" s="28"/>
    </row>
    <row r="62" spans="1:44" s="26" customFormat="1" ht="13.5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s="26" customFormat="1" ht="13.5" thickBot="1" x14ac:dyDescent="0.25">
      <c r="A63" s="32" t="s">
        <v>73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5" t="s">
        <v>87</v>
      </c>
      <c r="N63" s="31"/>
      <c r="O63" s="31"/>
      <c r="P63" s="31"/>
      <c r="Q63" s="31"/>
      <c r="R63" s="31"/>
      <c r="S63" s="31"/>
      <c r="T63" s="36"/>
      <c r="U63" s="35" t="s">
        <v>87</v>
      </c>
      <c r="V63" s="31"/>
      <c r="W63" s="31"/>
      <c r="X63" s="31"/>
      <c r="Y63" s="31"/>
      <c r="Z63" s="31"/>
      <c r="AA63" s="31"/>
      <c r="AB63" s="36"/>
      <c r="AC63" s="35" t="s">
        <v>88</v>
      </c>
      <c r="AD63" s="31"/>
      <c r="AE63" s="31"/>
      <c r="AF63" s="31"/>
      <c r="AG63" s="31"/>
      <c r="AH63" s="31"/>
      <c r="AI63" s="31"/>
      <c r="AJ63" s="36"/>
      <c r="AK63" s="35" t="s">
        <v>88</v>
      </c>
      <c r="AL63" s="31"/>
      <c r="AM63" s="31"/>
      <c r="AN63" s="31"/>
      <c r="AO63" s="31"/>
      <c r="AP63" s="31"/>
      <c r="AQ63" s="31"/>
      <c r="AR63" s="36"/>
    </row>
    <row r="64" spans="1:44" s="26" customFormat="1" x14ac:dyDescent="0.2"/>
  </sheetData>
  <mergeCells count="712">
    <mergeCell ref="AH61:AJ61"/>
    <mergeCell ref="AK61:AL61"/>
    <mergeCell ref="AM61:AO61"/>
    <mergeCell ref="AP61:AR61"/>
    <mergeCell ref="A62:AR62"/>
    <mergeCell ref="A63:L63"/>
    <mergeCell ref="M63:T63"/>
    <mergeCell ref="U63:AB63"/>
    <mergeCell ref="AC63:AJ63"/>
    <mergeCell ref="AK63:AR63"/>
    <mergeCell ref="A61:L61"/>
    <mergeCell ref="M61:N61"/>
    <mergeCell ref="O61:Q61"/>
    <mergeCell ref="R61:T61"/>
    <mergeCell ref="U61:V61"/>
    <mergeCell ref="W61:Y61"/>
    <mergeCell ref="Z61:AB61"/>
    <mergeCell ref="AC61:AD61"/>
    <mergeCell ref="AE61:AG61"/>
    <mergeCell ref="AH59:AJ59"/>
    <mergeCell ref="AK59:AL59"/>
    <mergeCell ref="AM59:AO59"/>
    <mergeCell ref="AP59:AR59"/>
    <mergeCell ref="A60:L60"/>
    <mergeCell ref="M60:N60"/>
    <mergeCell ref="O60:Q60"/>
    <mergeCell ref="R60:T60"/>
    <mergeCell ref="U60:V60"/>
    <mergeCell ref="W60:Y60"/>
    <mergeCell ref="AP60:AR60"/>
    <mergeCell ref="Z60:AB60"/>
    <mergeCell ref="AC60:AD60"/>
    <mergeCell ref="AE60:AG60"/>
    <mergeCell ref="AH60:AJ60"/>
    <mergeCell ref="AK60:AL60"/>
    <mergeCell ref="AM60:AO60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H57:AJ57"/>
    <mergeCell ref="AK57:AL57"/>
    <mergeCell ref="AM57:AO57"/>
    <mergeCell ref="AP57:AR57"/>
    <mergeCell ref="A58:D58"/>
    <mergeCell ref="M58:N58"/>
    <mergeCell ref="O58:Q58"/>
    <mergeCell ref="R58:T58"/>
    <mergeCell ref="U58:V58"/>
    <mergeCell ref="W58:Y58"/>
    <mergeCell ref="AP58:AR58"/>
    <mergeCell ref="Z58:AB58"/>
    <mergeCell ref="AC58:AD58"/>
    <mergeCell ref="AE58:AG58"/>
    <mergeCell ref="AH58:AJ58"/>
    <mergeCell ref="AK58:AL58"/>
    <mergeCell ref="AM58:AO58"/>
    <mergeCell ref="A57:D57"/>
    <mergeCell ref="M57:N57"/>
    <mergeCell ref="O57:Q57"/>
    <mergeCell ref="R57:T57"/>
    <mergeCell ref="U57:V57"/>
    <mergeCell ref="W57:Y57"/>
    <mergeCell ref="Z57:AB57"/>
    <mergeCell ref="AC57:AD57"/>
    <mergeCell ref="AE57:AG57"/>
    <mergeCell ref="AM55:AO55"/>
    <mergeCell ref="AP55:AR55"/>
    <mergeCell ref="A56:D56"/>
    <mergeCell ref="M56:N56"/>
    <mergeCell ref="O56:Q56"/>
    <mergeCell ref="R56:T56"/>
    <mergeCell ref="U56:V56"/>
    <mergeCell ref="W56:Y56"/>
    <mergeCell ref="AP56:AR56"/>
    <mergeCell ref="Z56:AB56"/>
    <mergeCell ref="AC56:AD56"/>
    <mergeCell ref="AE56:AG56"/>
    <mergeCell ref="AH56:AJ56"/>
    <mergeCell ref="AK56:AL56"/>
    <mergeCell ref="AM56:AO56"/>
    <mergeCell ref="AP54:AR54"/>
    <mergeCell ref="A55:D55"/>
    <mergeCell ref="M55:N55"/>
    <mergeCell ref="O55:Q55"/>
    <mergeCell ref="R55:T55"/>
    <mergeCell ref="U55:V55"/>
    <mergeCell ref="W55:Y55"/>
    <mergeCell ref="Z55:AB55"/>
    <mergeCell ref="AC55:AD55"/>
    <mergeCell ref="AE55:AG55"/>
    <mergeCell ref="Z54:AB54"/>
    <mergeCell ref="AC54:AD54"/>
    <mergeCell ref="AE54:AG54"/>
    <mergeCell ref="AH54:AJ54"/>
    <mergeCell ref="AK54:AL54"/>
    <mergeCell ref="AM54:AO54"/>
    <mergeCell ref="A54:D54"/>
    <mergeCell ref="M54:N54"/>
    <mergeCell ref="O54:Q54"/>
    <mergeCell ref="R54:T54"/>
    <mergeCell ref="U54:V54"/>
    <mergeCell ref="W54:Y54"/>
    <mergeCell ref="AH55:AJ55"/>
    <mergeCell ref="AK55:AL55"/>
    <mergeCell ref="AH52:AJ52"/>
    <mergeCell ref="AK52:AL52"/>
    <mergeCell ref="AM52:AO52"/>
    <mergeCell ref="AP52:AR52"/>
    <mergeCell ref="A53:D53"/>
    <mergeCell ref="E53:AR53"/>
    <mergeCell ref="AP51:AR51"/>
    <mergeCell ref="A52:L52"/>
    <mergeCell ref="M52:N52"/>
    <mergeCell ref="O52:Q52"/>
    <mergeCell ref="R52:T52"/>
    <mergeCell ref="U52:V52"/>
    <mergeCell ref="W52:Y52"/>
    <mergeCell ref="Z52:AB52"/>
    <mergeCell ref="AC52:AD52"/>
    <mergeCell ref="AE52:AG52"/>
    <mergeCell ref="Z51:AB51"/>
    <mergeCell ref="AC51:AD51"/>
    <mergeCell ref="AE51:AG51"/>
    <mergeCell ref="AH51:AJ51"/>
    <mergeCell ref="AK51:AL51"/>
    <mergeCell ref="AM51:AO51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50:D50"/>
    <mergeCell ref="M50:N50"/>
    <mergeCell ref="O50:Q50"/>
    <mergeCell ref="R50:T50"/>
    <mergeCell ref="U50:V50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AH45:AJ45"/>
    <mergeCell ref="AK45:AL45"/>
    <mergeCell ref="AM45:AO45"/>
    <mergeCell ref="AP45:AR45"/>
    <mergeCell ref="A46:D46"/>
    <mergeCell ref="E46:AR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H36:AJ36"/>
    <mergeCell ref="AK36:AL36"/>
    <mergeCell ref="AM36:AO36"/>
    <mergeCell ref="AP36:AR36"/>
    <mergeCell ref="A37:D37"/>
    <mergeCell ref="E37:AR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Y11:Z11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M10:AN10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AP9:AR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Z9:AB9"/>
    <mergeCell ref="AC9:AE9"/>
    <mergeCell ref="AF9:AG9"/>
    <mergeCell ref="AH9:AJ9"/>
    <mergeCell ref="AK9:AM9"/>
    <mergeCell ref="AN9:AO9"/>
    <mergeCell ref="E9:L9"/>
    <mergeCell ref="M9:O9"/>
    <mergeCell ref="P9:Q9"/>
    <mergeCell ref="R9:T9"/>
    <mergeCell ref="U9:W9"/>
    <mergeCell ref="X9:Y9"/>
    <mergeCell ref="AI10:AJ10"/>
    <mergeCell ref="AK10:AL10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AC7:AD7"/>
    <mergeCell ref="AM6:AN6"/>
    <mergeCell ref="AO6:AP6"/>
    <mergeCell ref="AQ6:AR6"/>
    <mergeCell ref="A7:D9"/>
    <mergeCell ref="E7:F7"/>
    <mergeCell ref="G7:H7"/>
    <mergeCell ref="I7:J7"/>
    <mergeCell ref="K7:L7"/>
    <mergeCell ref="M7:N7"/>
    <mergeCell ref="O7:P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  <mergeCell ref="AG5:AH5"/>
  </mergeCells>
  <pageMargins left="0.19685039370078741" right="0.19685039370078741" top="0.19685039370078741" bottom="0.19685039370078741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4"/>
  <sheetViews>
    <sheetView topLeftCell="A25" zoomScaleNormal="100" workbookViewId="0">
      <selection activeCell="AK55" sqref="AK55:AL59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3.85546875" style="2" customWidth="1"/>
    <col min="15" max="21" width="3.28515625" style="2" customWidth="1"/>
    <col min="22" max="22" width="3.7109375" style="2" customWidth="1"/>
    <col min="23" max="29" width="3.28515625" style="2" customWidth="1"/>
    <col min="30" max="30" width="3.7109375" style="2" customWidth="1"/>
    <col min="31" max="37" width="3.28515625" style="2" customWidth="1"/>
    <col min="38" max="38" width="3.7109375" style="2" customWidth="1"/>
    <col min="39" max="44" width="3.28515625" style="2" customWidth="1"/>
    <col min="45" max="16384" width="9.140625" style="2"/>
  </cols>
  <sheetData>
    <row r="1" spans="1:44" ht="30" customHeight="1" x14ac:dyDescent="0.2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</row>
    <row r="2" spans="1:44" ht="30" customHeight="1" thickBot="1" x14ac:dyDescent="0.25">
      <c r="A2" s="234" t="s">
        <v>92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</row>
    <row r="3" spans="1:44" s="16" customFormat="1" ht="30" customHeight="1" thickBo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38">
        <v>0.70833333333333337</v>
      </c>
      <c r="N3" s="239"/>
      <c r="O3" s="239"/>
      <c r="P3" s="239"/>
      <c r="Q3" s="239"/>
      <c r="R3" s="239"/>
      <c r="S3" s="239"/>
      <c r="T3" s="239"/>
      <c r="U3" s="238">
        <v>0.75</v>
      </c>
      <c r="V3" s="239"/>
      <c r="W3" s="239"/>
      <c r="X3" s="239"/>
      <c r="Y3" s="239"/>
      <c r="Z3" s="239"/>
      <c r="AA3" s="239"/>
      <c r="AB3" s="239"/>
      <c r="AC3" s="238">
        <v>0.79166666666666663</v>
      </c>
      <c r="AD3" s="239"/>
      <c r="AE3" s="239"/>
      <c r="AF3" s="239"/>
      <c r="AG3" s="239"/>
      <c r="AH3" s="239"/>
      <c r="AI3" s="239"/>
      <c r="AJ3" s="239"/>
      <c r="AK3" s="238">
        <v>0.83333333333333337</v>
      </c>
      <c r="AL3" s="239"/>
      <c r="AM3" s="239"/>
      <c r="AN3" s="239"/>
      <c r="AO3" s="239"/>
      <c r="AP3" s="239"/>
      <c r="AQ3" s="239"/>
      <c r="AR3" s="239"/>
    </row>
    <row r="4" spans="1:44" ht="24.95" customHeight="1" thickBot="1" x14ac:dyDescent="0.2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</row>
    <row r="5" spans="1:44" ht="30" customHeight="1" thickBot="1" x14ac:dyDescent="0.25">
      <c r="A5" s="13" t="s">
        <v>2</v>
      </c>
      <c r="B5" s="10" t="s">
        <v>3</v>
      </c>
      <c r="C5" s="10" t="s">
        <v>4</v>
      </c>
      <c r="D5" s="12" t="s">
        <v>5</v>
      </c>
      <c r="E5" s="260" t="s">
        <v>6</v>
      </c>
      <c r="F5" s="315"/>
      <c r="G5" s="309" t="s">
        <v>7</v>
      </c>
      <c r="H5" s="315"/>
      <c r="I5" s="309" t="s">
        <v>8</v>
      </c>
      <c r="J5" s="315"/>
      <c r="K5" s="309" t="s">
        <v>9</v>
      </c>
      <c r="L5" s="262"/>
      <c r="M5" s="260" t="s">
        <v>10</v>
      </c>
      <c r="N5" s="315"/>
      <c r="O5" s="309" t="s">
        <v>11</v>
      </c>
      <c r="P5" s="315"/>
      <c r="Q5" s="309" t="s">
        <v>12</v>
      </c>
      <c r="R5" s="315"/>
      <c r="S5" s="309" t="s">
        <v>13</v>
      </c>
      <c r="T5" s="262"/>
      <c r="U5" s="260" t="s">
        <v>10</v>
      </c>
      <c r="V5" s="315"/>
      <c r="W5" s="309" t="s">
        <v>11</v>
      </c>
      <c r="X5" s="315"/>
      <c r="Y5" s="309" t="s">
        <v>12</v>
      </c>
      <c r="Z5" s="315"/>
      <c r="AA5" s="309" t="s">
        <v>13</v>
      </c>
      <c r="AB5" s="262"/>
      <c r="AC5" s="260" t="s">
        <v>10</v>
      </c>
      <c r="AD5" s="315"/>
      <c r="AE5" s="309" t="s">
        <v>11</v>
      </c>
      <c r="AF5" s="315"/>
      <c r="AG5" s="309" t="s">
        <v>12</v>
      </c>
      <c r="AH5" s="315"/>
      <c r="AI5" s="309" t="s">
        <v>13</v>
      </c>
      <c r="AJ5" s="262"/>
      <c r="AK5" s="260" t="s">
        <v>10</v>
      </c>
      <c r="AL5" s="315"/>
      <c r="AM5" s="309" t="s">
        <v>11</v>
      </c>
      <c r="AN5" s="315"/>
      <c r="AO5" s="309" t="s">
        <v>12</v>
      </c>
      <c r="AP5" s="315"/>
      <c r="AQ5" s="309" t="s">
        <v>13</v>
      </c>
      <c r="AR5" s="262"/>
    </row>
    <row r="6" spans="1:44" ht="15.75" customHeight="1" x14ac:dyDescent="0.2">
      <c r="A6" s="8" t="s">
        <v>14</v>
      </c>
      <c r="B6" s="9">
        <v>40</v>
      </c>
      <c r="C6" s="11">
        <v>4.1999999433755875E-2</v>
      </c>
      <c r="D6" s="3">
        <v>0.13600000739097595</v>
      </c>
      <c r="E6" s="316">
        <v>110</v>
      </c>
      <c r="F6" s="317"/>
      <c r="G6" s="318" t="s">
        <v>15</v>
      </c>
      <c r="H6" s="318"/>
      <c r="I6" s="319">
        <v>0.15899999439716339</v>
      </c>
      <c r="J6" s="319"/>
      <c r="K6" s="319">
        <v>10.539999961853027</v>
      </c>
      <c r="L6" s="320"/>
      <c r="M6" s="225"/>
      <c r="N6" s="226"/>
      <c r="O6" s="227"/>
      <c r="P6" s="227"/>
      <c r="Q6" s="203"/>
      <c r="R6" s="203"/>
      <c r="S6" s="228"/>
      <c r="T6" s="229"/>
      <c r="U6" s="217"/>
      <c r="V6" s="218"/>
      <c r="W6" s="219"/>
      <c r="X6" s="219"/>
      <c r="Y6" s="219"/>
      <c r="Z6" s="219"/>
      <c r="AA6" s="220"/>
      <c r="AB6" s="221"/>
      <c r="AC6" s="217"/>
      <c r="AD6" s="218"/>
      <c r="AE6" s="219"/>
      <c r="AF6" s="219"/>
      <c r="AG6" s="219"/>
      <c r="AH6" s="219"/>
      <c r="AI6" s="220"/>
      <c r="AJ6" s="221"/>
      <c r="AK6" s="217"/>
      <c r="AL6" s="218"/>
      <c r="AM6" s="219"/>
      <c r="AN6" s="219"/>
      <c r="AO6" s="219"/>
      <c r="AP6" s="219"/>
      <c r="AQ6" s="220"/>
      <c r="AR6" s="221"/>
    </row>
    <row r="7" spans="1:44" x14ac:dyDescent="0.2">
      <c r="A7" s="301" t="s">
        <v>84</v>
      </c>
      <c r="B7" s="302"/>
      <c r="C7" s="302"/>
      <c r="D7" s="303"/>
      <c r="E7" s="310">
        <v>6</v>
      </c>
      <c r="F7" s="311"/>
      <c r="G7" s="312" t="s">
        <v>16</v>
      </c>
      <c r="H7" s="312"/>
      <c r="I7" s="313">
        <f>I6</f>
        <v>0.15899999439716339</v>
      </c>
      <c r="J7" s="313"/>
      <c r="K7" s="313">
        <f>K6</f>
        <v>10.539999961853027</v>
      </c>
      <c r="L7" s="314"/>
      <c r="M7" s="222">
        <f>O7/7.857*1000</f>
        <v>747.10449280896023</v>
      </c>
      <c r="N7" s="223"/>
      <c r="O7" s="224">
        <v>5.87</v>
      </c>
      <c r="P7" s="224"/>
      <c r="Q7" s="190"/>
      <c r="R7" s="190"/>
      <c r="S7" s="232">
        <v>0.72</v>
      </c>
      <c r="T7" s="233"/>
      <c r="U7" s="215">
        <f>W7/7.857*1000</f>
        <v>758.55924653175509</v>
      </c>
      <c r="V7" s="216"/>
      <c r="W7" s="214">
        <v>5.96</v>
      </c>
      <c r="X7" s="214"/>
      <c r="Y7" s="178"/>
      <c r="Z7" s="178"/>
      <c r="AA7" s="232">
        <v>0.72</v>
      </c>
      <c r="AB7" s="233"/>
      <c r="AC7" s="215">
        <f>AE7/7.857*1000</f>
        <v>824.74226804123714</v>
      </c>
      <c r="AD7" s="216"/>
      <c r="AE7" s="214">
        <v>6.48</v>
      </c>
      <c r="AF7" s="214"/>
      <c r="AG7" s="178"/>
      <c r="AH7" s="178"/>
      <c r="AI7" s="232">
        <v>0.72</v>
      </c>
      <c r="AJ7" s="233"/>
      <c r="AK7" s="215">
        <f>AM7/7.857*1000</f>
        <v>654.19371261295657</v>
      </c>
      <c r="AL7" s="216"/>
      <c r="AM7" s="214">
        <v>5.14</v>
      </c>
      <c r="AN7" s="214"/>
      <c r="AO7" s="178"/>
      <c r="AP7" s="178"/>
      <c r="AQ7" s="232">
        <v>0.72</v>
      </c>
      <c r="AR7" s="233"/>
    </row>
    <row r="8" spans="1:44" x14ac:dyDescent="0.2">
      <c r="A8" s="301"/>
      <c r="B8" s="302"/>
      <c r="C8" s="302"/>
      <c r="D8" s="303"/>
      <c r="E8" s="310">
        <v>6</v>
      </c>
      <c r="F8" s="311"/>
      <c r="G8" s="312" t="s">
        <v>17</v>
      </c>
      <c r="H8" s="312"/>
      <c r="I8" s="313">
        <f>I6</f>
        <v>0.15899999439716339</v>
      </c>
      <c r="J8" s="313"/>
      <c r="K8" s="313">
        <f>K6</f>
        <v>10.539999961853027</v>
      </c>
      <c r="L8" s="314"/>
      <c r="M8" s="188">
        <f>O8/7.857*1000</f>
        <v>458.19014891179836</v>
      </c>
      <c r="N8" s="189"/>
      <c r="O8" s="190">
        <v>3.6</v>
      </c>
      <c r="P8" s="190"/>
      <c r="Q8" s="190"/>
      <c r="R8" s="190"/>
      <c r="S8" s="232">
        <v>0.72</v>
      </c>
      <c r="T8" s="233"/>
      <c r="U8" s="185">
        <f>W8/7.857*1000</f>
        <v>553.64642993508971</v>
      </c>
      <c r="V8" s="182"/>
      <c r="W8" s="178">
        <v>4.3499999999999996</v>
      </c>
      <c r="X8" s="178"/>
      <c r="Y8" s="178"/>
      <c r="Z8" s="178"/>
      <c r="AA8" s="232">
        <v>0.72</v>
      </c>
      <c r="AB8" s="233"/>
      <c r="AC8" s="185">
        <f>AE8/7.857*1000</f>
        <v>603.28369606720128</v>
      </c>
      <c r="AD8" s="182"/>
      <c r="AE8" s="178">
        <v>4.74</v>
      </c>
      <c r="AF8" s="178"/>
      <c r="AG8" s="178"/>
      <c r="AH8" s="178"/>
      <c r="AI8" s="232">
        <v>0.72</v>
      </c>
      <c r="AJ8" s="233"/>
      <c r="AK8" s="185">
        <f>AM8/7.857*1000</f>
        <v>568.91943489881623</v>
      </c>
      <c r="AL8" s="182"/>
      <c r="AM8" s="178">
        <v>4.47</v>
      </c>
      <c r="AN8" s="178"/>
      <c r="AO8" s="178"/>
      <c r="AP8" s="178"/>
      <c r="AQ8" s="232">
        <v>0.72</v>
      </c>
      <c r="AR8" s="233"/>
    </row>
    <row r="9" spans="1:44" ht="13.5" thickBot="1" x14ac:dyDescent="0.25">
      <c r="A9" s="304"/>
      <c r="B9" s="305"/>
      <c r="C9" s="305"/>
      <c r="D9" s="305"/>
      <c r="E9" s="306" t="s">
        <v>18</v>
      </c>
      <c r="F9" s="307"/>
      <c r="G9" s="307"/>
      <c r="H9" s="307"/>
      <c r="I9" s="307"/>
      <c r="J9" s="307"/>
      <c r="K9" s="307"/>
      <c r="L9" s="308"/>
      <c r="M9" s="158">
        <v>9</v>
      </c>
      <c r="N9" s="159"/>
      <c r="O9" s="159"/>
      <c r="P9" s="159"/>
      <c r="Q9" s="159"/>
      <c r="R9" s="159"/>
      <c r="S9" s="159"/>
      <c r="T9" s="160"/>
      <c r="U9" s="206">
        <v>9</v>
      </c>
      <c r="V9" s="207"/>
      <c r="W9" s="207"/>
      <c r="X9" s="207"/>
      <c r="Y9" s="207"/>
      <c r="Z9" s="207"/>
      <c r="AA9" s="207"/>
      <c r="AB9" s="213"/>
      <c r="AC9" s="206">
        <v>9</v>
      </c>
      <c r="AD9" s="207"/>
      <c r="AE9" s="207"/>
      <c r="AF9" s="207"/>
      <c r="AG9" s="207"/>
      <c r="AH9" s="207"/>
      <c r="AI9" s="207"/>
      <c r="AJ9" s="213"/>
      <c r="AK9" s="206">
        <v>9</v>
      </c>
      <c r="AL9" s="207"/>
      <c r="AM9" s="207"/>
      <c r="AN9" s="207"/>
      <c r="AO9" s="207"/>
      <c r="AP9" s="207"/>
      <c r="AQ9" s="207"/>
      <c r="AR9" s="213"/>
    </row>
    <row r="10" spans="1:44" x14ac:dyDescent="0.2">
      <c r="A10" s="8" t="s">
        <v>19</v>
      </c>
      <c r="B10" s="9">
        <v>40</v>
      </c>
      <c r="C10" s="11">
        <v>4.3000001460313797E-2</v>
      </c>
      <c r="D10" s="3">
        <v>0.13600000739097595</v>
      </c>
      <c r="E10" s="316">
        <v>110</v>
      </c>
      <c r="F10" s="317"/>
      <c r="G10" s="318" t="s">
        <v>15</v>
      </c>
      <c r="H10" s="318"/>
      <c r="I10" s="319">
        <v>0.16500000655651093</v>
      </c>
      <c r="J10" s="319"/>
      <c r="K10" s="319">
        <v>10.670000076293945</v>
      </c>
      <c r="L10" s="320"/>
      <c r="M10" s="201"/>
      <c r="N10" s="202"/>
      <c r="O10" s="203"/>
      <c r="P10" s="203"/>
      <c r="Q10" s="203"/>
      <c r="R10" s="203"/>
      <c r="S10" s="204"/>
      <c r="T10" s="205"/>
      <c r="U10" s="210"/>
      <c r="V10" s="211"/>
      <c r="W10" s="212"/>
      <c r="X10" s="212"/>
      <c r="Y10" s="212"/>
      <c r="Z10" s="212"/>
      <c r="AA10" s="208"/>
      <c r="AB10" s="209"/>
      <c r="AC10" s="210"/>
      <c r="AD10" s="211"/>
      <c r="AE10" s="212"/>
      <c r="AF10" s="212"/>
      <c r="AG10" s="212"/>
      <c r="AH10" s="212"/>
      <c r="AI10" s="208"/>
      <c r="AJ10" s="209"/>
      <c r="AK10" s="210"/>
      <c r="AL10" s="211"/>
      <c r="AM10" s="212"/>
      <c r="AN10" s="212"/>
      <c r="AO10" s="212"/>
      <c r="AP10" s="212"/>
      <c r="AQ10" s="208"/>
      <c r="AR10" s="209"/>
    </row>
    <row r="11" spans="1:44" x14ac:dyDescent="0.2">
      <c r="A11" s="301" t="s">
        <v>86</v>
      </c>
      <c r="B11" s="302"/>
      <c r="C11" s="302"/>
      <c r="D11" s="303"/>
      <c r="E11" s="310">
        <v>6</v>
      </c>
      <c r="F11" s="311"/>
      <c r="G11" s="312" t="s">
        <v>20</v>
      </c>
      <c r="H11" s="312"/>
      <c r="I11" s="313">
        <f>I10</f>
        <v>0.16500000655651093</v>
      </c>
      <c r="J11" s="313"/>
      <c r="K11" s="313">
        <f>K10</f>
        <v>10.670000076293945</v>
      </c>
      <c r="L11" s="314"/>
      <c r="M11" s="188">
        <f t="shared" ref="M11:M12" si="0">O11/7.857*1000</f>
        <v>402.1891307114675</v>
      </c>
      <c r="N11" s="189"/>
      <c r="O11" s="190">
        <v>3.16</v>
      </c>
      <c r="P11" s="190"/>
      <c r="Q11" s="190"/>
      <c r="R11" s="190"/>
      <c r="S11" s="232">
        <v>0.72</v>
      </c>
      <c r="T11" s="233"/>
      <c r="U11" s="185">
        <f t="shared" ref="U11:U12" si="1">W11/7.857*1000</f>
        <v>432.73514063892071</v>
      </c>
      <c r="V11" s="182"/>
      <c r="W11" s="178">
        <v>3.4</v>
      </c>
      <c r="X11" s="178"/>
      <c r="Y11" s="178"/>
      <c r="Z11" s="178"/>
      <c r="AA11" s="232">
        <v>0.72</v>
      </c>
      <c r="AB11" s="233"/>
      <c r="AC11" s="181">
        <f t="shared" ref="AC11:AC12" si="2">AE11/7.857*1000</f>
        <v>535.82792414407527</v>
      </c>
      <c r="AD11" s="182"/>
      <c r="AE11" s="178">
        <v>4.21</v>
      </c>
      <c r="AF11" s="178"/>
      <c r="AG11" s="178"/>
      <c r="AH11" s="178"/>
      <c r="AI11" s="232">
        <v>0.72</v>
      </c>
      <c r="AJ11" s="233"/>
      <c r="AK11" s="181">
        <f t="shared" ref="AK11:AK12" si="3">AM11/7.857*1000</f>
        <v>488.73615883925157</v>
      </c>
      <c r="AL11" s="182"/>
      <c r="AM11" s="178">
        <v>3.84</v>
      </c>
      <c r="AN11" s="178"/>
      <c r="AO11" s="178"/>
      <c r="AP11" s="178"/>
      <c r="AQ11" s="232">
        <v>0.72</v>
      </c>
      <c r="AR11" s="233"/>
    </row>
    <row r="12" spans="1:44" x14ac:dyDescent="0.2">
      <c r="A12" s="301"/>
      <c r="B12" s="302"/>
      <c r="C12" s="302"/>
      <c r="D12" s="303"/>
      <c r="E12" s="310">
        <v>6</v>
      </c>
      <c r="F12" s="311"/>
      <c r="G12" s="312" t="s">
        <v>21</v>
      </c>
      <c r="H12" s="312"/>
      <c r="I12" s="313">
        <f>I10</f>
        <v>0.16500000655651093</v>
      </c>
      <c r="J12" s="313"/>
      <c r="K12" s="313">
        <f>K10</f>
        <v>10.670000076293945</v>
      </c>
      <c r="L12" s="314"/>
      <c r="M12" s="188">
        <f t="shared" si="0"/>
        <v>484.91790759831997</v>
      </c>
      <c r="N12" s="189"/>
      <c r="O12" s="190">
        <v>3.81</v>
      </c>
      <c r="P12" s="190"/>
      <c r="Q12" s="190"/>
      <c r="R12" s="190"/>
      <c r="S12" s="232">
        <v>0.72</v>
      </c>
      <c r="T12" s="233"/>
      <c r="U12" s="185">
        <f t="shared" si="1"/>
        <v>552.37367952144575</v>
      </c>
      <c r="V12" s="182"/>
      <c r="W12" s="178">
        <v>4.34</v>
      </c>
      <c r="X12" s="178"/>
      <c r="Y12" s="178"/>
      <c r="Z12" s="178"/>
      <c r="AA12" s="232">
        <v>0.72</v>
      </c>
      <c r="AB12" s="233"/>
      <c r="AC12" s="181">
        <f t="shared" si="2"/>
        <v>652.92096219931273</v>
      </c>
      <c r="AD12" s="182"/>
      <c r="AE12" s="178">
        <v>5.13</v>
      </c>
      <c r="AF12" s="178"/>
      <c r="AG12" s="178"/>
      <c r="AH12" s="178"/>
      <c r="AI12" s="232">
        <v>0.72</v>
      </c>
      <c r="AJ12" s="233"/>
      <c r="AK12" s="181">
        <f t="shared" si="3"/>
        <v>640.1934580628739</v>
      </c>
      <c r="AL12" s="182"/>
      <c r="AM12" s="178">
        <v>5.03</v>
      </c>
      <c r="AN12" s="178"/>
      <c r="AO12" s="178"/>
      <c r="AP12" s="178"/>
      <c r="AQ12" s="232">
        <v>0.72</v>
      </c>
      <c r="AR12" s="233"/>
    </row>
    <row r="13" spans="1:44" ht="13.5" thickBot="1" x14ac:dyDescent="0.25">
      <c r="A13" s="304"/>
      <c r="B13" s="305"/>
      <c r="C13" s="305"/>
      <c r="D13" s="305"/>
      <c r="E13" s="306" t="s">
        <v>18</v>
      </c>
      <c r="F13" s="307"/>
      <c r="G13" s="307"/>
      <c r="H13" s="307"/>
      <c r="I13" s="307"/>
      <c r="J13" s="307"/>
      <c r="K13" s="307"/>
      <c r="L13" s="308"/>
      <c r="M13" s="175">
        <v>11</v>
      </c>
      <c r="N13" s="176"/>
      <c r="O13" s="176"/>
      <c r="P13" s="159"/>
      <c r="Q13" s="159"/>
      <c r="R13" s="171"/>
      <c r="S13" s="171"/>
      <c r="T13" s="172"/>
      <c r="U13" s="175">
        <v>11</v>
      </c>
      <c r="V13" s="176"/>
      <c r="W13" s="176"/>
      <c r="X13" s="159"/>
      <c r="Y13" s="159"/>
      <c r="Z13" s="171"/>
      <c r="AA13" s="171"/>
      <c r="AB13" s="172"/>
      <c r="AC13" s="175">
        <v>11</v>
      </c>
      <c r="AD13" s="176"/>
      <c r="AE13" s="176"/>
      <c r="AF13" s="159"/>
      <c r="AG13" s="159"/>
      <c r="AH13" s="171"/>
      <c r="AI13" s="171"/>
      <c r="AJ13" s="172"/>
      <c r="AK13" s="175">
        <v>11</v>
      </c>
      <c r="AL13" s="176"/>
      <c r="AM13" s="176"/>
      <c r="AN13" s="159"/>
      <c r="AO13" s="159"/>
      <c r="AP13" s="171"/>
      <c r="AQ13" s="171"/>
      <c r="AR13" s="172"/>
    </row>
    <row r="14" spans="1:44" x14ac:dyDescent="0.2">
      <c r="A14" s="252" t="s">
        <v>22</v>
      </c>
      <c r="B14" s="247"/>
      <c r="C14" s="247"/>
      <c r="D14" s="247"/>
      <c r="E14" s="321" t="s">
        <v>23</v>
      </c>
      <c r="F14" s="322"/>
      <c r="G14" s="322"/>
      <c r="H14" s="322"/>
      <c r="I14" s="322"/>
      <c r="J14" s="322"/>
      <c r="K14" s="322"/>
      <c r="L14" s="323"/>
      <c r="M14" s="174">
        <f>SUM(M6,M10)</f>
        <v>0</v>
      </c>
      <c r="N14" s="166"/>
      <c r="O14" s="170">
        <f>SUM(O6,O10)</f>
        <v>0</v>
      </c>
      <c r="P14" s="166"/>
      <c r="Q14" s="170">
        <f>SUM(Q6,Q10)</f>
        <v>0</v>
      </c>
      <c r="R14" s="166"/>
      <c r="S14" s="166"/>
      <c r="T14" s="167"/>
      <c r="U14" s="297">
        <f>SUM(U6,U10)</f>
        <v>0</v>
      </c>
      <c r="V14" s="298"/>
      <c r="W14" s="299">
        <f>SUM(W6,W10)</f>
        <v>0</v>
      </c>
      <c r="X14" s="298"/>
      <c r="Y14" s="299">
        <f>SUM(Y6,Y10)</f>
        <v>0</v>
      </c>
      <c r="Z14" s="298"/>
      <c r="AA14" s="298"/>
      <c r="AB14" s="300"/>
      <c r="AC14" s="297">
        <f>SUM(AC6,AC10)</f>
        <v>0</v>
      </c>
      <c r="AD14" s="298"/>
      <c r="AE14" s="299">
        <f>SUM(AE6,AE10)</f>
        <v>0</v>
      </c>
      <c r="AF14" s="298"/>
      <c r="AG14" s="299">
        <f>SUM(AG6,AG10)</f>
        <v>0</v>
      </c>
      <c r="AH14" s="298"/>
      <c r="AI14" s="298"/>
      <c r="AJ14" s="300"/>
      <c r="AK14" s="297">
        <f>SUM(AK6,AK10)</f>
        <v>0</v>
      </c>
      <c r="AL14" s="298"/>
      <c r="AM14" s="299">
        <f>SUM(AM6,AM10)</f>
        <v>0</v>
      </c>
      <c r="AN14" s="298"/>
      <c r="AO14" s="299">
        <f>SUM(AO6,AO10)</f>
        <v>0</v>
      </c>
      <c r="AP14" s="298"/>
      <c r="AQ14" s="298"/>
      <c r="AR14" s="300"/>
    </row>
    <row r="15" spans="1:44" ht="13.5" thickBot="1" x14ac:dyDescent="0.25">
      <c r="A15" s="254"/>
      <c r="B15" s="250"/>
      <c r="C15" s="250"/>
      <c r="D15" s="250"/>
      <c r="E15" s="324" t="s">
        <v>24</v>
      </c>
      <c r="F15" s="325"/>
      <c r="G15" s="325"/>
      <c r="H15" s="325"/>
      <c r="I15" s="325"/>
      <c r="J15" s="325"/>
      <c r="K15" s="325"/>
      <c r="L15" s="326"/>
      <c r="M15" s="62">
        <f t="shared" ref="M15" si="4">SUM(M7,M8,M11,M12)</f>
        <v>2092.4016800305462</v>
      </c>
      <c r="N15" s="164"/>
      <c r="O15" s="62">
        <f t="shared" ref="O15" si="5">SUM(O7,O8,O11,O12)</f>
        <v>16.440000000000001</v>
      </c>
      <c r="P15" s="164"/>
      <c r="Q15" s="62">
        <f t="shared" ref="Q15" si="6">SUM(Q7,Q8,Q11,Q12)</f>
        <v>0</v>
      </c>
      <c r="R15" s="164"/>
      <c r="S15" s="62">
        <f t="shared" ref="S15" si="7">SUM(S7,S8,S11,S12)</f>
        <v>2.88</v>
      </c>
      <c r="T15" s="164"/>
      <c r="U15" s="330">
        <f>SUM(U7,U8,U11,U12)</f>
        <v>2297.3144966272112</v>
      </c>
      <c r="V15" s="327"/>
      <c r="W15" s="329">
        <f>SUM(W7,W8,W11,W12)</f>
        <v>18.049999999999997</v>
      </c>
      <c r="X15" s="327"/>
      <c r="Y15" s="329">
        <f>SUM(Y7,Y8,Y11,Y12)</f>
        <v>0</v>
      </c>
      <c r="Z15" s="327"/>
      <c r="AA15" s="327"/>
      <c r="AB15" s="328"/>
      <c r="AC15" s="330">
        <f>SUM(AC7,AC8,AC11,AC12)</f>
        <v>2616.7748504518268</v>
      </c>
      <c r="AD15" s="327"/>
      <c r="AE15" s="329">
        <f>SUM(AE7,AE8,AE11,AE12)</f>
        <v>20.56</v>
      </c>
      <c r="AF15" s="327"/>
      <c r="AG15" s="329">
        <f>SUM(AG7,AG8,AG11,AG12)</f>
        <v>0</v>
      </c>
      <c r="AH15" s="327"/>
      <c r="AI15" s="327"/>
      <c r="AJ15" s="328"/>
      <c r="AK15" s="330">
        <f>SUM(AK7,AK8,AK11,AK12)</f>
        <v>2352.0427644138981</v>
      </c>
      <c r="AL15" s="327"/>
      <c r="AM15" s="329">
        <f>SUM(AM7,AM8,AM11,AM12)</f>
        <v>18.48</v>
      </c>
      <c r="AN15" s="327"/>
      <c r="AO15" s="329">
        <f>SUM(AO7,AO8,AO11,AO12)</f>
        <v>0</v>
      </c>
      <c r="AP15" s="327"/>
      <c r="AQ15" s="327"/>
      <c r="AR15" s="328"/>
    </row>
    <row r="16" spans="1:44" x14ac:dyDescent="0.2">
      <c r="A16" s="252" t="s">
        <v>25</v>
      </c>
      <c r="B16" s="247"/>
      <c r="C16" s="247"/>
      <c r="D16" s="247"/>
      <c r="E16" s="247" t="s">
        <v>26</v>
      </c>
      <c r="F16" s="247"/>
      <c r="G16" s="247"/>
      <c r="H16" s="247"/>
      <c r="I16" s="294" t="s">
        <v>14</v>
      </c>
      <c r="J16" s="295"/>
      <c r="K16" s="295"/>
      <c r="L16" s="296"/>
      <c r="M16" s="162">
        <f>I6*(POWER(O7+O8,2)+POWER(Q7+Q8,2))/POWER(B6,2)</f>
        <v>8.9120391234578586E-3</v>
      </c>
      <c r="N16" s="162"/>
      <c r="O16" s="162"/>
      <c r="P16" s="163" t="s">
        <v>27</v>
      </c>
      <c r="Q16" s="163"/>
      <c r="R16" s="156">
        <f>K6*(POWER(O7+O8,2)+POWER(Q7+Q8,2))/(100*B6)</f>
        <v>0.2363091706447363</v>
      </c>
      <c r="S16" s="156"/>
      <c r="T16" s="157"/>
      <c r="U16" s="282">
        <f>I6*(POWER(W7+W8,2)+POWER(Y7+Y8,2))/POWER(B6,2)</f>
        <v>1.0563174565275198E-2</v>
      </c>
      <c r="V16" s="283"/>
      <c r="W16" s="283"/>
      <c r="X16" s="284" t="s">
        <v>27</v>
      </c>
      <c r="Y16" s="284"/>
      <c r="Z16" s="285">
        <f>K6*(POWER(W7+W8,2)+POWER(Y7+Y8,2))/(100*B6)</f>
        <v>0.28009022248628135</v>
      </c>
      <c r="AA16" s="285"/>
      <c r="AB16" s="286"/>
      <c r="AC16" s="282">
        <f>I6*(POWER(AE7+AE8,2)+POWER(AG7+AG8,2))/POWER(B6,2)</f>
        <v>1.2510159309167417E-2</v>
      </c>
      <c r="AD16" s="283"/>
      <c r="AE16" s="283"/>
      <c r="AF16" s="284" t="s">
        <v>27</v>
      </c>
      <c r="AG16" s="284"/>
      <c r="AH16" s="285">
        <f>K6*(POWER(AE7+AE8,2)+POWER(AG7+AG8,2))/(100*B6)</f>
        <v>0.33171593279943473</v>
      </c>
      <c r="AI16" s="285"/>
      <c r="AJ16" s="286"/>
      <c r="AK16" s="282">
        <f>I6*(POWER(AM7+AM8,2)+POWER(AO7+AO8,2))/POWER(B6,2)</f>
        <v>9.1774896141039192E-3</v>
      </c>
      <c r="AL16" s="283"/>
      <c r="AM16" s="283"/>
      <c r="AN16" s="284" t="s">
        <v>27</v>
      </c>
      <c r="AO16" s="284"/>
      <c r="AP16" s="285">
        <f>K6*(POWER(AM7+AM8,2)+POWER(AO7+AO8,2))/(100*B6)</f>
        <v>0.24334778261926171</v>
      </c>
      <c r="AQ16" s="285"/>
      <c r="AR16" s="286"/>
    </row>
    <row r="17" spans="1:44" ht="13.5" thickBot="1" x14ac:dyDescent="0.25">
      <c r="A17" s="254"/>
      <c r="B17" s="250"/>
      <c r="C17" s="250"/>
      <c r="D17" s="250"/>
      <c r="E17" s="250"/>
      <c r="F17" s="250"/>
      <c r="G17" s="250"/>
      <c r="H17" s="250"/>
      <c r="I17" s="331" t="s">
        <v>19</v>
      </c>
      <c r="J17" s="332"/>
      <c r="K17" s="332"/>
      <c r="L17" s="333"/>
      <c r="M17" s="154">
        <f>I10*(POWER(O11+O12,2)+POWER(Q11+Q12,2))/POWER(B10,2)</f>
        <v>5.0099055115757516E-3</v>
      </c>
      <c r="N17" s="154"/>
      <c r="O17" s="154"/>
      <c r="P17" s="155" t="s">
        <v>27</v>
      </c>
      <c r="Q17" s="155"/>
      <c r="R17" s="151">
        <f>K10*(POWER(O11+O12,2)+POWER(Q11+Q12,2))/(100*B10)</f>
        <v>0.12958955167660716</v>
      </c>
      <c r="S17" s="151"/>
      <c r="T17" s="152"/>
      <c r="U17" s="334">
        <f>I10*(POWER(W11+W12,2)+POWER(Y11+Y12,2))/POWER(B10,2)</f>
        <v>6.1779714954905219E-3</v>
      </c>
      <c r="V17" s="335"/>
      <c r="W17" s="335"/>
      <c r="X17" s="336" t="s">
        <v>27</v>
      </c>
      <c r="Y17" s="336"/>
      <c r="Z17" s="337">
        <f>K10*(POWER(W11+W12,2)+POWER(Y11+Y12,2))/(100*B10)</f>
        <v>0.15980352414264681</v>
      </c>
      <c r="AA17" s="337"/>
      <c r="AB17" s="338"/>
      <c r="AC17" s="334">
        <f>I10*(POWER(AE11+AE12,2)+POWER(AG11+AG12,2))/POWER(B10,2)</f>
        <v>8.9961716074757267E-3</v>
      </c>
      <c r="AD17" s="335"/>
      <c r="AE17" s="335"/>
      <c r="AF17" s="336" t="s">
        <v>27</v>
      </c>
      <c r="AG17" s="336"/>
      <c r="AH17" s="337">
        <f>K10*(POWER(AE11+AE12,2)+POWER(AG11+AG12,2))/(100*B10)</f>
        <v>0.23270096466388698</v>
      </c>
      <c r="AI17" s="337"/>
      <c r="AJ17" s="338"/>
      <c r="AK17" s="334">
        <f>I10*(POWER(AM11+AM12,2)+POWER(AO11+AO12,2))/POWER(B10,2)</f>
        <v>8.1135556349037231E-3</v>
      </c>
      <c r="AL17" s="335"/>
      <c r="AM17" s="335"/>
      <c r="AN17" s="336" t="s">
        <v>27</v>
      </c>
      <c r="AO17" s="336"/>
      <c r="AP17" s="337">
        <f>K10*(POWER(AM11+AM12,2)+POWER(AO11+AO12,2))/(100*B10)</f>
        <v>0.20987063225064281</v>
      </c>
      <c r="AQ17" s="337"/>
      <c r="AR17" s="338"/>
    </row>
    <row r="18" spans="1:44" x14ac:dyDescent="0.2">
      <c r="A18" s="287" t="s">
        <v>28</v>
      </c>
      <c r="B18" s="288"/>
      <c r="C18" s="288"/>
      <c r="D18" s="288"/>
      <c r="E18" s="247" t="s">
        <v>29</v>
      </c>
      <c r="F18" s="247"/>
      <c r="G18" s="247"/>
      <c r="H18" s="247"/>
      <c r="I18" s="294" t="s">
        <v>14</v>
      </c>
      <c r="J18" s="295"/>
      <c r="K18" s="295"/>
      <c r="L18" s="296"/>
      <c r="M18" s="146">
        <f>SUM(O7:P8)+C6+M16</f>
        <v>9.5209120385572152</v>
      </c>
      <c r="N18" s="146"/>
      <c r="O18" s="146"/>
      <c r="P18" s="147" t="s">
        <v>27</v>
      </c>
      <c r="Q18" s="147"/>
      <c r="R18" s="138">
        <f>SUM(Q7:R8)+D6+R16</f>
        <v>0.37230917803571228</v>
      </c>
      <c r="S18" s="138"/>
      <c r="T18" s="139"/>
      <c r="U18" s="339">
        <f>SUM(W7:X8)+C6+U16</f>
        <v>10.36256317399903</v>
      </c>
      <c r="V18" s="340"/>
      <c r="W18" s="340"/>
      <c r="X18" s="263" t="s">
        <v>27</v>
      </c>
      <c r="Y18" s="263"/>
      <c r="Z18" s="264">
        <f>SUM(Y7:Z8)+D6+Z16</f>
        <v>0.4160902298772573</v>
      </c>
      <c r="AA18" s="264"/>
      <c r="AB18" s="265"/>
      <c r="AC18" s="339">
        <f>SUM(AE7:AF8)+C6+AC16</f>
        <v>11.274510158742924</v>
      </c>
      <c r="AD18" s="340"/>
      <c r="AE18" s="340"/>
      <c r="AF18" s="263" t="s">
        <v>27</v>
      </c>
      <c r="AG18" s="263"/>
      <c r="AH18" s="264">
        <f>SUM(AG7:AH8)+D6+AH16</f>
        <v>0.46771594019041068</v>
      </c>
      <c r="AI18" s="264"/>
      <c r="AJ18" s="265"/>
      <c r="AK18" s="339">
        <f>SUM(AM7:AN8)+C6+AK16</f>
        <v>9.6611774890478586</v>
      </c>
      <c r="AL18" s="340"/>
      <c r="AM18" s="340"/>
      <c r="AN18" s="263" t="s">
        <v>27</v>
      </c>
      <c r="AO18" s="263"/>
      <c r="AP18" s="264">
        <f>SUM(AO7:AP8)+D6+AP16</f>
        <v>0.37934779001023766</v>
      </c>
      <c r="AQ18" s="264"/>
      <c r="AR18" s="265"/>
    </row>
    <row r="19" spans="1:44" ht="12.75" customHeight="1" x14ac:dyDescent="0.2">
      <c r="A19" s="289"/>
      <c r="B19" s="290"/>
      <c r="C19" s="290"/>
      <c r="D19" s="290"/>
      <c r="E19" s="293"/>
      <c r="F19" s="293"/>
      <c r="G19" s="293"/>
      <c r="H19" s="293"/>
      <c r="I19" s="266" t="s">
        <v>19</v>
      </c>
      <c r="J19" s="267"/>
      <c r="K19" s="267"/>
      <c r="L19" s="268"/>
      <c r="M19" s="143">
        <f>SUM(O11:P12)+C10+M17</f>
        <v>7.0180099069718898</v>
      </c>
      <c r="N19" s="143"/>
      <c r="O19" s="143"/>
      <c r="P19" s="132" t="s">
        <v>27</v>
      </c>
      <c r="Q19" s="132"/>
      <c r="R19" s="133">
        <f>SUM(Q11:R12)+D10+R17</f>
        <v>0.26558955906758308</v>
      </c>
      <c r="S19" s="133"/>
      <c r="T19" s="134"/>
      <c r="U19" s="277">
        <f>SUM(W11:X12)+C10+U17</f>
        <v>7.7891779729558044</v>
      </c>
      <c r="V19" s="278"/>
      <c r="W19" s="278"/>
      <c r="X19" s="279" t="s">
        <v>27</v>
      </c>
      <c r="Y19" s="279"/>
      <c r="Z19" s="280">
        <f>SUM(Y11:Z12)+D10+Z17</f>
        <v>0.29580353153362277</v>
      </c>
      <c r="AA19" s="280"/>
      <c r="AB19" s="281"/>
      <c r="AC19" s="277">
        <f>SUM(AE11:AF12)+C10+AC17</f>
        <v>9.3919961730677901</v>
      </c>
      <c r="AD19" s="278"/>
      <c r="AE19" s="278"/>
      <c r="AF19" s="279" t="s">
        <v>27</v>
      </c>
      <c r="AG19" s="279"/>
      <c r="AH19" s="280">
        <f>SUM(AG11:AH12)+D10+AH17</f>
        <v>0.36870097205486296</v>
      </c>
      <c r="AI19" s="280"/>
      <c r="AJ19" s="281"/>
      <c r="AK19" s="277">
        <f>SUM(AM11:AN12)+C10+AK17</f>
        <v>8.921113557095218</v>
      </c>
      <c r="AL19" s="278"/>
      <c r="AM19" s="278"/>
      <c r="AN19" s="279" t="s">
        <v>27</v>
      </c>
      <c r="AO19" s="279"/>
      <c r="AP19" s="280">
        <f>SUM(AO11:AP12)+D10+AP17</f>
        <v>0.34587063964161879</v>
      </c>
      <c r="AQ19" s="280"/>
      <c r="AR19" s="281"/>
    </row>
    <row r="20" spans="1:44" ht="13.5" thickBot="1" x14ac:dyDescent="0.25">
      <c r="A20" s="291"/>
      <c r="B20" s="292"/>
      <c r="C20" s="292"/>
      <c r="D20" s="292"/>
      <c r="E20" s="250"/>
      <c r="F20" s="250"/>
      <c r="G20" s="250"/>
      <c r="H20" s="250"/>
      <c r="I20" s="269" t="s">
        <v>30</v>
      </c>
      <c r="J20" s="270"/>
      <c r="K20" s="270"/>
      <c r="L20" s="271"/>
      <c r="M20" s="130">
        <f>SUM(M18,M19)</f>
        <v>16.538921945529104</v>
      </c>
      <c r="N20" s="130"/>
      <c r="O20" s="130"/>
      <c r="P20" s="131" t="s">
        <v>27</v>
      </c>
      <c r="Q20" s="131"/>
      <c r="R20" s="114">
        <f>SUM(R18,R19)</f>
        <v>0.63789873710329537</v>
      </c>
      <c r="S20" s="114"/>
      <c r="T20" s="115"/>
      <c r="U20" s="272">
        <f>SUM(U18,U19)</f>
        <v>18.151741146954834</v>
      </c>
      <c r="V20" s="273"/>
      <c r="W20" s="273"/>
      <c r="X20" s="274" t="s">
        <v>27</v>
      </c>
      <c r="Y20" s="274"/>
      <c r="Z20" s="275">
        <f>SUM(Z18,Z19)</f>
        <v>0.71189376141088001</v>
      </c>
      <c r="AA20" s="275"/>
      <c r="AB20" s="276"/>
      <c r="AC20" s="272">
        <f>SUM(AC18,AC19)</f>
        <v>20.666506331810716</v>
      </c>
      <c r="AD20" s="273"/>
      <c r="AE20" s="273"/>
      <c r="AF20" s="274" t="s">
        <v>27</v>
      </c>
      <c r="AG20" s="274"/>
      <c r="AH20" s="275">
        <f>SUM(AH18,AH19)</f>
        <v>0.83641691224527359</v>
      </c>
      <c r="AI20" s="275"/>
      <c r="AJ20" s="276"/>
      <c r="AK20" s="272">
        <f>SUM(AK18,AK19)</f>
        <v>18.582291046143077</v>
      </c>
      <c r="AL20" s="273"/>
      <c r="AM20" s="273"/>
      <c r="AN20" s="274" t="s">
        <v>27</v>
      </c>
      <c r="AO20" s="274"/>
      <c r="AP20" s="275">
        <f>SUM(AP18,AP19)</f>
        <v>0.72521842965185646</v>
      </c>
      <c r="AQ20" s="275"/>
      <c r="AR20" s="276"/>
    </row>
    <row r="21" spans="1:44" ht="16.5" thickBot="1" x14ac:dyDescent="0.25">
      <c r="A21" s="256" t="s">
        <v>31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</row>
    <row r="22" spans="1:44" ht="30" customHeight="1" thickBot="1" x14ac:dyDescent="0.25">
      <c r="A22" s="257" t="s">
        <v>6</v>
      </c>
      <c r="B22" s="258"/>
      <c r="C22" s="258" t="s">
        <v>2</v>
      </c>
      <c r="D22" s="258"/>
      <c r="E22" s="258" t="s">
        <v>32</v>
      </c>
      <c r="F22" s="258"/>
      <c r="G22" s="258"/>
      <c r="H22" s="258"/>
      <c r="I22" s="258"/>
      <c r="J22" s="258"/>
      <c r="K22" s="258"/>
      <c r="L22" s="259"/>
      <c r="M22" s="260" t="s">
        <v>33</v>
      </c>
      <c r="N22" s="261"/>
      <c r="O22" s="261"/>
      <c r="P22" s="261"/>
      <c r="Q22" s="261"/>
      <c r="R22" s="261"/>
      <c r="S22" s="261"/>
      <c r="T22" s="262"/>
      <c r="U22" s="260" t="s">
        <v>33</v>
      </c>
      <c r="V22" s="261"/>
      <c r="W22" s="261"/>
      <c r="X22" s="261"/>
      <c r="Y22" s="261"/>
      <c r="Z22" s="261"/>
      <c r="AA22" s="261"/>
      <c r="AB22" s="262"/>
      <c r="AC22" s="260" t="s">
        <v>33</v>
      </c>
      <c r="AD22" s="261"/>
      <c r="AE22" s="261"/>
      <c r="AF22" s="261"/>
      <c r="AG22" s="261"/>
      <c r="AH22" s="261"/>
      <c r="AI22" s="261"/>
      <c r="AJ22" s="262"/>
      <c r="AK22" s="260" t="s">
        <v>33</v>
      </c>
      <c r="AL22" s="261"/>
      <c r="AM22" s="261"/>
      <c r="AN22" s="261"/>
      <c r="AO22" s="261"/>
      <c r="AP22" s="261"/>
      <c r="AQ22" s="261"/>
      <c r="AR22" s="262"/>
    </row>
    <row r="23" spans="1:44" ht="15.75" customHeight="1" x14ac:dyDescent="0.2">
      <c r="A23" s="316">
        <v>6</v>
      </c>
      <c r="B23" s="317"/>
      <c r="C23" s="317" t="s">
        <v>16</v>
      </c>
      <c r="D23" s="317"/>
      <c r="E23" s="322" t="s">
        <v>34</v>
      </c>
      <c r="F23" s="322"/>
      <c r="G23" s="322"/>
      <c r="H23" s="322"/>
      <c r="I23" s="322"/>
      <c r="J23" s="322"/>
      <c r="K23" s="322"/>
      <c r="L23" s="323"/>
      <c r="M23" s="107">
        <v>6.13</v>
      </c>
      <c r="N23" s="108"/>
      <c r="O23" s="108"/>
      <c r="P23" s="108"/>
      <c r="Q23" s="108"/>
      <c r="R23" s="108"/>
      <c r="S23" s="108"/>
      <c r="T23" s="109"/>
      <c r="U23" s="341">
        <v>6.31</v>
      </c>
      <c r="V23" s="342"/>
      <c r="W23" s="342"/>
      <c r="X23" s="342"/>
      <c r="Y23" s="342"/>
      <c r="Z23" s="342"/>
      <c r="AA23" s="342"/>
      <c r="AB23" s="343"/>
      <c r="AC23" s="341">
        <v>6.33</v>
      </c>
      <c r="AD23" s="342"/>
      <c r="AE23" s="342"/>
      <c r="AF23" s="342"/>
      <c r="AG23" s="342"/>
      <c r="AH23" s="342"/>
      <c r="AI23" s="342"/>
      <c r="AJ23" s="343"/>
      <c r="AK23" s="341">
        <v>6.32</v>
      </c>
      <c r="AL23" s="342"/>
      <c r="AM23" s="342"/>
      <c r="AN23" s="342"/>
      <c r="AO23" s="342"/>
      <c r="AP23" s="342"/>
      <c r="AQ23" s="342"/>
      <c r="AR23" s="343"/>
    </row>
    <row r="24" spans="1:44" ht="13.5" thickBot="1" x14ac:dyDescent="0.25">
      <c r="A24" s="310">
        <v>6</v>
      </c>
      <c r="B24" s="311"/>
      <c r="C24" s="311" t="s">
        <v>17</v>
      </c>
      <c r="D24" s="311"/>
      <c r="E24" s="312" t="s">
        <v>35</v>
      </c>
      <c r="F24" s="312"/>
      <c r="G24" s="312"/>
      <c r="H24" s="312"/>
      <c r="I24" s="312"/>
      <c r="J24" s="312"/>
      <c r="K24" s="312"/>
      <c r="L24" s="347"/>
      <c r="M24" s="86">
        <v>6.3</v>
      </c>
      <c r="N24" s="87"/>
      <c r="O24" s="87"/>
      <c r="P24" s="87"/>
      <c r="Q24" s="87"/>
      <c r="R24" s="87"/>
      <c r="S24" s="87"/>
      <c r="T24" s="88"/>
      <c r="U24" s="344">
        <v>6.3</v>
      </c>
      <c r="V24" s="345"/>
      <c r="W24" s="345"/>
      <c r="X24" s="345"/>
      <c r="Y24" s="345"/>
      <c r="Z24" s="345"/>
      <c r="AA24" s="345"/>
      <c r="AB24" s="346"/>
      <c r="AC24" s="344">
        <v>6.35</v>
      </c>
      <c r="AD24" s="345"/>
      <c r="AE24" s="345"/>
      <c r="AF24" s="345"/>
      <c r="AG24" s="345"/>
      <c r="AH24" s="345"/>
      <c r="AI24" s="345"/>
      <c r="AJ24" s="346"/>
      <c r="AK24" s="344">
        <v>6.34</v>
      </c>
      <c r="AL24" s="345"/>
      <c r="AM24" s="345"/>
      <c r="AN24" s="345"/>
      <c r="AO24" s="345"/>
      <c r="AP24" s="345"/>
      <c r="AQ24" s="345"/>
      <c r="AR24" s="346"/>
    </row>
    <row r="25" spans="1:44" x14ac:dyDescent="0.2">
      <c r="A25" s="310">
        <v>6</v>
      </c>
      <c r="B25" s="311"/>
      <c r="C25" s="311" t="s">
        <v>20</v>
      </c>
      <c r="D25" s="311"/>
      <c r="E25" s="312" t="s">
        <v>36</v>
      </c>
      <c r="F25" s="312"/>
      <c r="G25" s="312"/>
      <c r="H25" s="312"/>
      <c r="I25" s="312"/>
      <c r="J25" s="312"/>
      <c r="K25" s="312"/>
      <c r="L25" s="347"/>
      <c r="M25" s="107">
        <v>6.1</v>
      </c>
      <c r="N25" s="108"/>
      <c r="O25" s="108"/>
      <c r="P25" s="108"/>
      <c r="Q25" s="108"/>
      <c r="R25" s="108"/>
      <c r="S25" s="108"/>
      <c r="T25" s="109"/>
      <c r="U25" s="341">
        <v>6.1</v>
      </c>
      <c r="V25" s="342"/>
      <c r="W25" s="342"/>
      <c r="X25" s="342"/>
      <c r="Y25" s="342"/>
      <c r="Z25" s="342"/>
      <c r="AA25" s="342"/>
      <c r="AB25" s="343"/>
      <c r="AC25" s="341">
        <v>6.15</v>
      </c>
      <c r="AD25" s="342"/>
      <c r="AE25" s="342"/>
      <c r="AF25" s="342"/>
      <c r="AG25" s="342"/>
      <c r="AH25" s="342"/>
      <c r="AI25" s="342"/>
      <c r="AJ25" s="343"/>
      <c r="AK25" s="341">
        <v>6.13</v>
      </c>
      <c r="AL25" s="342"/>
      <c r="AM25" s="342"/>
      <c r="AN25" s="342"/>
      <c r="AO25" s="342"/>
      <c r="AP25" s="342"/>
      <c r="AQ25" s="342"/>
      <c r="AR25" s="343"/>
    </row>
    <row r="26" spans="1:44" ht="13.5" thickBot="1" x14ac:dyDescent="0.25">
      <c r="A26" s="348">
        <v>6</v>
      </c>
      <c r="B26" s="349"/>
      <c r="C26" s="349" t="s">
        <v>21</v>
      </c>
      <c r="D26" s="349"/>
      <c r="E26" s="325" t="s">
        <v>37</v>
      </c>
      <c r="F26" s="325"/>
      <c r="G26" s="325"/>
      <c r="H26" s="325"/>
      <c r="I26" s="325"/>
      <c r="J26" s="325"/>
      <c r="K26" s="325"/>
      <c r="L26" s="326"/>
      <c r="M26" s="86">
        <v>6.06</v>
      </c>
      <c r="N26" s="87"/>
      <c r="O26" s="87"/>
      <c r="P26" s="87"/>
      <c r="Q26" s="87"/>
      <c r="R26" s="87"/>
      <c r="S26" s="87"/>
      <c r="T26" s="88"/>
      <c r="U26" s="344">
        <v>6.08</v>
      </c>
      <c r="V26" s="345"/>
      <c r="W26" s="345"/>
      <c r="X26" s="345"/>
      <c r="Y26" s="345"/>
      <c r="Z26" s="345"/>
      <c r="AA26" s="345"/>
      <c r="AB26" s="346"/>
      <c r="AC26" s="344">
        <v>6.13</v>
      </c>
      <c r="AD26" s="345"/>
      <c r="AE26" s="345"/>
      <c r="AF26" s="345"/>
      <c r="AG26" s="345"/>
      <c r="AH26" s="345"/>
      <c r="AI26" s="345"/>
      <c r="AJ26" s="346"/>
      <c r="AK26" s="344">
        <v>6.14</v>
      </c>
      <c r="AL26" s="345"/>
      <c r="AM26" s="345"/>
      <c r="AN26" s="345"/>
      <c r="AO26" s="345"/>
      <c r="AP26" s="345"/>
      <c r="AQ26" s="345"/>
      <c r="AR26" s="346"/>
    </row>
    <row r="27" spans="1:44" ht="16.5" thickBot="1" x14ac:dyDescent="0.25">
      <c r="A27" s="256" t="s">
        <v>38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</row>
    <row r="28" spans="1:44" ht="30" customHeight="1" x14ac:dyDescent="0.2">
      <c r="A28" s="350" t="s">
        <v>2</v>
      </c>
      <c r="B28" s="351"/>
      <c r="C28" s="351"/>
      <c r="D28" s="351"/>
      <c r="E28" s="351" t="s">
        <v>39</v>
      </c>
      <c r="F28" s="351"/>
      <c r="G28" s="351" t="s">
        <v>40</v>
      </c>
      <c r="H28" s="351"/>
      <c r="I28" s="351" t="s">
        <v>41</v>
      </c>
      <c r="J28" s="351"/>
      <c r="K28" s="351" t="s">
        <v>42</v>
      </c>
      <c r="L28" s="354"/>
      <c r="M28" s="252" t="s">
        <v>10</v>
      </c>
      <c r="N28" s="253"/>
      <c r="O28" s="246" t="s">
        <v>11</v>
      </c>
      <c r="P28" s="247"/>
      <c r="Q28" s="253"/>
      <c r="R28" s="246" t="s">
        <v>12</v>
      </c>
      <c r="S28" s="247"/>
      <c r="T28" s="248"/>
      <c r="U28" s="252" t="s">
        <v>10</v>
      </c>
      <c r="V28" s="253"/>
      <c r="W28" s="246" t="s">
        <v>11</v>
      </c>
      <c r="X28" s="247"/>
      <c r="Y28" s="253"/>
      <c r="Z28" s="246" t="s">
        <v>12</v>
      </c>
      <c r="AA28" s="247"/>
      <c r="AB28" s="248"/>
      <c r="AC28" s="252" t="s">
        <v>10</v>
      </c>
      <c r="AD28" s="253"/>
      <c r="AE28" s="246" t="s">
        <v>11</v>
      </c>
      <c r="AF28" s="247"/>
      <c r="AG28" s="253"/>
      <c r="AH28" s="246" t="s">
        <v>12</v>
      </c>
      <c r="AI28" s="247"/>
      <c r="AJ28" s="248"/>
      <c r="AK28" s="252" t="s">
        <v>10</v>
      </c>
      <c r="AL28" s="253"/>
      <c r="AM28" s="246" t="s">
        <v>11</v>
      </c>
      <c r="AN28" s="247"/>
      <c r="AO28" s="253"/>
      <c r="AP28" s="246" t="s">
        <v>12</v>
      </c>
      <c r="AQ28" s="247"/>
      <c r="AR28" s="248"/>
    </row>
    <row r="29" spans="1:44" ht="15" customHeight="1" thickBot="1" x14ac:dyDescent="0.25">
      <c r="A29" s="352"/>
      <c r="B29" s="353"/>
      <c r="C29" s="353"/>
      <c r="D29" s="353"/>
      <c r="E29" s="7" t="s">
        <v>43</v>
      </c>
      <c r="F29" s="7" t="s">
        <v>44</v>
      </c>
      <c r="G29" s="7" t="s">
        <v>43</v>
      </c>
      <c r="H29" s="7" t="s">
        <v>44</v>
      </c>
      <c r="I29" s="7" t="s">
        <v>43</v>
      </c>
      <c r="J29" s="7" t="s">
        <v>44</v>
      </c>
      <c r="K29" s="7" t="s">
        <v>43</v>
      </c>
      <c r="L29" s="4" t="s">
        <v>44</v>
      </c>
      <c r="M29" s="254"/>
      <c r="N29" s="255"/>
      <c r="O29" s="249"/>
      <c r="P29" s="250"/>
      <c r="Q29" s="255"/>
      <c r="R29" s="249"/>
      <c r="S29" s="250"/>
      <c r="T29" s="251"/>
      <c r="U29" s="254"/>
      <c r="V29" s="255"/>
      <c r="W29" s="249"/>
      <c r="X29" s="250"/>
      <c r="Y29" s="255"/>
      <c r="Z29" s="249"/>
      <c r="AA29" s="250"/>
      <c r="AB29" s="251"/>
      <c r="AC29" s="254"/>
      <c r="AD29" s="255"/>
      <c r="AE29" s="249"/>
      <c r="AF29" s="250"/>
      <c r="AG29" s="255"/>
      <c r="AH29" s="249"/>
      <c r="AI29" s="250"/>
      <c r="AJ29" s="251"/>
      <c r="AK29" s="254"/>
      <c r="AL29" s="255"/>
      <c r="AM29" s="249"/>
      <c r="AN29" s="250"/>
      <c r="AO29" s="255"/>
      <c r="AP29" s="249"/>
      <c r="AQ29" s="250"/>
      <c r="AR29" s="251"/>
    </row>
    <row r="30" spans="1:44" ht="15.75" customHeight="1" x14ac:dyDescent="0.2">
      <c r="A30" s="64" t="s">
        <v>45</v>
      </c>
      <c r="B30" s="65"/>
      <c r="C30" s="65"/>
      <c r="D30" s="65"/>
      <c r="E30" s="66"/>
      <c r="F30" s="66"/>
      <c r="G30" s="66"/>
      <c r="H30" s="66"/>
      <c r="I30" s="66"/>
      <c r="J30" s="66"/>
      <c r="K30" s="66"/>
      <c r="L30" s="67"/>
      <c r="M30" s="68"/>
      <c r="N30" s="69"/>
      <c r="O30" s="70"/>
      <c r="P30" s="70"/>
      <c r="Q30" s="70"/>
      <c r="R30" s="70"/>
      <c r="S30" s="70"/>
      <c r="T30" s="71"/>
      <c r="U30" s="68"/>
      <c r="V30" s="69"/>
      <c r="W30" s="70"/>
      <c r="X30" s="70"/>
      <c r="Y30" s="70"/>
      <c r="Z30" s="70"/>
      <c r="AA30" s="70"/>
      <c r="AB30" s="71"/>
      <c r="AC30" s="68"/>
      <c r="AD30" s="69"/>
      <c r="AE30" s="70"/>
      <c r="AF30" s="70"/>
      <c r="AG30" s="70"/>
      <c r="AH30" s="70"/>
      <c r="AI30" s="70"/>
      <c r="AJ30" s="71"/>
      <c r="AK30" s="68"/>
      <c r="AL30" s="69"/>
      <c r="AM30" s="70"/>
      <c r="AN30" s="70"/>
      <c r="AO30" s="70"/>
      <c r="AP30" s="70"/>
      <c r="AQ30" s="70"/>
      <c r="AR30" s="71"/>
    </row>
    <row r="31" spans="1:44" x14ac:dyDescent="0.2">
      <c r="A31" s="52" t="s">
        <v>74</v>
      </c>
      <c r="B31" s="53"/>
      <c r="C31" s="53"/>
      <c r="D31" s="53"/>
      <c r="E31" s="6"/>
      <c r="F31" s="6"/>
      <c r="G31" s="6"/>
      <c r="H31" s="6"/>
      <c r="I31" s="6"/>
      <c r="J31" s="6"/>
      <c r="K31" s="6"/>
      <c r="L31" s="14"/>
      <c r="M31" s="58">
        <f>SUM(M32:N35)</f>
        <v>747</v>
      </c>
      <c r="N31" s="59"/>
      <c r="O31" s="56"/>
      <c r="P31" s="56"/>
      <c r="Q31" s="56"/>
      <c r="R31" s="56"/>
      <c r="S31" s="56"/>
      <c r="T31" s="57"/>
      <c r="U31" s="58">
        <f>SUM(U32:V35)</f>
        <v>759</v>
      </c>
      <c r="V31" s="59"/>
      <c r="W31" s="56"/>
      <c r="X31" s="56"/>
      <c r="Y31" s="56"/>
      <c r="Z31" s="56"/>
      <c r="AA31" s="56"/>
      <c r="AB31" s="57"/>
      <c r="AC31" s="58">
        <f>SUM(AC32:AD35)</f>
        <v>825</v>
      </c>
      <c r="AD31" s="59"/>
      <c r="AE31" s="56"/>
      <c r="AF31" s="56"/>
      <c r="AG31" s="56"/>
      <c r="AH31" s="56"/>
      <c r="AI31" s="56"/>
      <c r="AJ31" s="57"/>
      <c r="AK31" s="58">
        <f>SUM(AK32:AL35)</f>
        <v>654</v>
      </c>
      <c r="AL31" s="59"/>
      <c r="AM31" s="56"/>
      <c r="AN31" s="56"/>
      <c r="AO31" s="56"/>
      <c r="AP31" s="56"/>
      <c r="AQ31" s="56"/>
      <c r="AR31" s="57"/>
    </row>
    <row r="32" spans="1:44" x14ac:dyDescent="0.2">
      <c r="A32" s="52" t="s">
        <v>46</v>
      </c>
      <c r="B32" s="53"/>
      <c r="C32" s="53"/>
      <c r="D32" s="53"/>
      <c r="E32" s="6"/>
      <c r="F32" s="6"/>
      <c r="G32" s="6"/>
      <c r="H32" s="6"/>
      <c r="I32" s="6"/>
      <c r="J32" s="6"/>
      <c r="K32" s="6"/>
      <c r="L32" s="14"/>
      <c r="M32" s="54">
        <v>317</v>
      </c>
      <c r="N32" s="55"/>
      <c r="O32" s="40"/>
      <c r="P32" s="40"/>
      <c r="Q32" s="40"/>
      <c r="R32" s="40"/>
      <c r="S32" s="40"/>
      <c r="T32" s="41"/>
      <c r="U32" s="54">
        <v>325</v>
      </c>
      <c r="V32" s="55"/>
      <c r="W32" s="40"/>
      <c r="X32" s="40"/>
      <c r="Y32" s="40"/>
      <c r="Z32" s="40"/>
      <c r="AA32" s="40"/>
      <c r="AB32" s="41"/>
      <c r="AC32" s="54">
        <v>355</v>
      </c>
      <c r="AD32" s="55"/>
      <c r="AE32" s="40"/>
      <c r="AF32" s="40"/>
      <c r="AG32" s="40"/>
      <c r="AH32" s="40"/>
      <c r="AI32" s="40"/>
      <c r="AJ32" s="41"/>
      <c r="AK32" s="54">
        <v>260</v>
      </c>
      <c r="AL32" s="55"/>
      <c r="AM32" s="40"/>
      <c r="AN32" s="40"/>
      <c r="AO32" s="40"/>
      <c r="AP32" s="40"/>
      <c r="AQ32" s="40"/>
      <c r="AR32" s="41"/>
    </row>
    <row r="33" spans="1:44" x14ac:dyDescent="0.2">
      <c r="A33" s="52" t="s">
        <v>47</v>
      </c>
      <c r="B33" s="53"/>
      <c r="C33" s="53"/>
      <c r="D33" s="53"/>
      <c r="E33" s="6">
        <v>48.5</v>
      </c>
      <c r="F33" s="6">
        <v>0.5</v>
      </c>
      <c r="G33" s="6">
        <v>48.5</v>
      </c>
      <c r="H33" s="6">
        <v>20</v>
      </c>
      <c r="I33" s="6"/>
      <c r="J33" s="6"/>
      <c r="K33" s="6"/>
      <c r="L33" s="14"/>
      <c r="M33" s="42" t="s">
        <v>79</v>
      </c>
      <c r="N33" s="43"/>
      <c r="O33" s="40"/>
      <c r="P33" s="40"/>
      <c r="Q33" s="40"/>
      <c r="R33" s="40"/>
      <c r="S33" s="40"/>
      <c r="T33" s="41"/>
      <c r="U33" s="42" t="s">
        <v>79</v>
      </c>
      <c r="V33" s="43"/>
      <c r="W33" s="40"/>
      <c r="X33" s="40"/>
      <c r="Y33" s="40"/>
      <c r="Z33" s="40"/>
      <c r="AA33" s="40"/>
      <c r="AB33" s="41"/>
      <c r="AC33" s="42" t="s">
        <v>79</v>
      </c>
      <c r="AD33" s="43"/>
      <c r="AE33" s="40"/>
      <c r="AF33" s="40"/>
      <c r="AG33" s="40"/>
      <c r="AH33" s="40"/>
      <c r="AI33" s="40"/>
      <c r="AJ33" s="41"/>
      <c r="AK33" s="42" t="s">
        <v>79</v>
      </c>
      <c r="AL33" s="43"/>
      <c r="AM33" s="40"/>
      <c r="AN33" s="40"/>
      <c r="AO33" s="40"/>
      <c r="AP33" s="40"/>
      <c r="AQ33" s="40"/>
      <c r="AR33" s="41"/>
    </row>
    <row r="34" spans="1:44" x14ac:dyDescent="0.2">
      <c r="A34" s="52" t="s">
        <v>48</v>
      </c>
      <c r="B34" s="53"/>
      <c r="C34" s="53"/>
      <c r="D34" s="53"/>
      <c r="E34" s="6">
        <v>48.5</v>
      </c>
      <c r="F34" s="6">
        <v>0.5</v>
      </c>
      <c r="G34" s="6">
        <v>48.5</v>
      </c>
      <c r="H34" s="6">
        <v>20</v>
      </c>
      <c r="I34" s="6"/>
      <c r="J34" s="6"/>
      <c r="K34" s="6"/>
      <c r="L34" s="14"/>
      <c r="M34" s="54">
        <v>220</v>
      </c>
      <c r="N34" s="55"/>
      <c r="O34" s="40"/>
      <c r="P34" s="40"/>
      <c r="Q34" s="40"/>
      <c r="R34" s="40"/>
      <c r="S34" s="40"/>
      <c r="T34" s="41"/>
      <c r="U34" s="54">
        <v>234</v>
      </c>
      <c r="V34" s="55"/>
      <c r="W34" s="40"/>
      <c r="X34" s="40"/>
      <c r="Y34" s="40"/>
      <c r="Z34" s="40"/>
      <c r="AA34" s="40"/>
      <c r="AB34" s="41"/>
      <c r="AC34" s="54">
        <v>250</v>
      </c>
      <c r="AD34" s="55"/>
      <c r="AE34" s="40"/>
      <c r="AF34" s="40"/>
      <c r="AG34" s="40"/>
      <c r="AH34" s="40"/>
      <c r="AI34" s="40"/>
      <c r="AJ34" s="41"/>
      <c r="AK34" s="54">
        <v>204</v>
      </c>
      <c r="AL34" s="55"/>
      <c r="AM34" s="40"/>
      <c r="AN34" s="40"/>
      <c r="AO34" s="40"/>
      <c r="AP34" s="40"/>
      <c r="AQ34" s="40"/>
      <c r="AR34" s="41"/>
    </row>
    <row r="35" spans="1:44" x14ac:dyDescent="0.2">
      <c r="A35" s="52" t="s">
        <v>49</v>
      </c>
      <c r="B35" s="53"/>
      <c r="C35" s="53"/>
      <c r="D35" s="53"/>
      <c r="E35" s="6"/>
      <c r="F35" s="6"/>
      <c r="G35" s="6"/>
      <c r="H35" s="6"/>
      <c r="I35" s="6"/>
      <c r="J35" s="6"/>
      <c r="K35" s="6"/>
      <c r="L35" s="14"/>
      <c r="M35" s="42">
        <v>210</v>
      </c>
      <c r="N35" s="43"/>
      <c r="O35" s="40"/>
      <c r="P35" s="40"/>
      <c r="Q35" s="40"/>
      <c r="R35" s="40"/>
      <c r="S35" s="40"/>
      <c r="T35" s="41"/>
      <c r="U35" s="42">
        <v>200</v>
      </c>
      <c r="V35" s="43"/>
      <c r="W35" s="40"/>
      <c r="X35" s="40"/>
      <c r="Y35" s="40"/>
      <c r="Z35" s="40"/>
      <c r="AA35" s="40"/>
      <c r="AB35" s="41"/>
      <c r="AC35" s="42">
        <v>220</v>
      </c>
      <c r="AD35" s="43"/>
      <c r="AE35" s="40"/>
      <c r="AF35" s="40"/>
      <c r="AG35" s="40"/>
      <c r="AH35" s="40"/>
      <c r="AI35" s="40"/>
      <c r="AJ35" s="41"/>
      <c r="AK35" s="42">
        <v>190</v>
      </c>
      <c r="AL35" s="43"/>
      <c r="AM35" s="40"/>
      <c r="AN35" s="40"/>
      <c r="AO35" s="40"/>
      <c r="AP35" s="40"/>
      <c r="AQ35" s="40"/>
      <c r="AR35" s="41"/>
    </row>
    <row r="36" spans="1:44" ht="13.5" thickBot="1" x14ac:dyDescent="0.25">
      <c r="A36" s="72" t="s">
        <v>50</v>
      </c>
      <c r="B36" s="73"/>
      <c r="C36" s="73"/>
      <c r="D36" s="73"/>
      <c r="E36" s="74"/>
      <c r="F36" s="74"/>
      <c r="G36" s="74"/>
      <c r="H36" s="74"/>
      <c r="I36" s="74"/>
      <c r="J36" s="74"/>
      <c r="K36" s="74"/>
      <c r="L36" s="75"/>
      <c r="M36" s="62"/>
      <c r="N36" s="63"/>
      <c r="O36" s="60"/>
      <c r="P36" s="60"/>
      <c r="Q36" s="60"/>
      <c r="R36" s="60"/>
      <c r="S36" s="60"/>
      <c r="T36" s="61"/>
      <c r="U36" s="62"/>
      <c r="V36" s="63"/>
      <c r="W36" s="60"/>
      <c r="X36" s="60"/>
      <c r="Y36" s="60"/>
      <c r="Z36" s="60"/>
      <c r="AA36" s="60"/>
      <c r="AB36" s="61"/>
      <c r="AC36" s="62"/>
      <c r="AD36" s="63"/>
      <c r="AE36" s="60"/>
      <c r="AF36" s="60"/>
      <c r="AG36" s="60"/>
      <c r="AH36" s="60"/>
      <c r="AI36" s="60"/>
      <c r="AJ36" s="61"/>
      <c r="AK36" s="62"/>
      <c r="AL36" s="63"/>
      <c r="AM36" s="60"/>
      <c r="AN36" s="60"/>
      <c r="AO36" s="60"/>
      <c r="AP36" s="60"/>
      <c r="AQ36" s="60"/>
      <c r="AR36" s="61"/>
    </row>
    <row r="37" spans="1:44" x14ac:dyDescent="0.2">
      <c r="A37" s="64" t="s">
        <v>51</v>
      </c>
      <c r="B37" s="65"/>
      <c r="C37" s="65"/>
      <c r="D37" s="65"/>
      <c r="E37" s="66"/>
      <c r="F37" s="66"/>
      <c r="G37" s="66"/>
      <c r="H37" s="66"/>
      <c r="I37" s="66"/>
      <c r="J37" s="66"/>
      <c r="K37" s="66"/>
      <c r="L37" s="67"/>
      <c r="M37" s="68"/>
      <c r="N37" s="69"/>
      <c r="O37" s="70"/>
      <c r="P37" s="70"/>
      <c r="Q37" s="70"/>
      <c r="R37" s="70"/>
      <c r="S37" s="70"/>
      <c r="T37" s="71"/>
      <c r="U37" s="68"/>
      <c r="V37" s="69"/>
      <c r="W37" s="70"/>
      <c r="X37" s="70"/>
      <c r="Y37" s="70"/>
      <c r="Z37" s="70"/>
      <c r="AA37" s="70"/>
      <c r="AB37" s="71"/>
      <c r="AC37" s="68"/>
      <c r="AD37" s="69"/>
      <c r="AE37" s="70"/>
      <c r="AF37" s="70"/>
      <c r="AG37" s="70"/>
      <c r="AH37" s="70"/>
      <c r="AI37" s="70"/>
      <c r="AJ37" s="71"/>
      <c r="AK37" s="68"/>
      <c r="AL37" s="69"/>
      <c r="AM37" s="70"/>
      <c r="AN37" s="70"/>
      <c r="AO37" s="70"/>
      <c r="AP37" s="70"/>
      <c r="AQ37" s="70"/>
      <c r="AR37" s="71"/>
    </row>
    <row r="38" spans="1:44" x14ac:dyDescent="0.2">
      <c r="A38" s="52" t="s">
        <v>75</v>
      </c>
      <c r="B38" s="53"/>
      <c r="C38" s="53"/>
      <c r="D38" s="53"/>
      <c r="E38" s="6"/>
      <c r="F38" s="6"/>
      <c r="G38" s="6"/>
      <c r="H38" s="6"/>
      <c r="I38" s="6"/>
      <c r="J38" s="6"/>
      <c r="K38" s="6"/>
      <c r="L38" s="14"/>
      <c r="M38" s="58">
        <f>SUM(M39:N44)</f>
        <v>458</v>
      </c>
      <c r="N38" s="59"/>
      <c r="O38" s="56"/>
      <c r="P38" s="56"/>
      <c r="Q38" s="56"/>
      <c r="R38" s="56"/>
      <c r="S38" s="56"/>
      <c r="T38" s="57"/>
      <c r="U38" s="58">
        <f>SUM(U39:V44)</f>
        <v>554</v>
      </c>
      <c r="V38" s="59"/>
      <c r="W38" s="56"/>
      <c r="X38" s="56"/>
      <c r="Y38" s="56"/>
      <c r="Z38" s="56"/>
      <c r="AA38" s="56"/>
      <c r="AB38" s="57"/>
      <c r="AC38" s="58">
        <f>SUM(AC39:AD44)</f>
        <v>603</v>
      </c>
      <c r="AD38" s="59"/>
      <c r="AE38" s="56"/>
      <c r="AF38" s="56"/>
      <c r="AG38" s="56"/>
      <c r="AH38" s="56"/>
      <c r="AI38" s="56"/>
      <c r="AJ38" s="57"/>
      <c r="AK38" s="58">
        <f>SUM(AK39:AL44)</f>
        <v>569</v>
      </c>
      <c r="AL38" s="59"/>
      <c r="AM38" s="56"/>
      <c r="AN38" s="56"/>
      <c r="AO38" s="56"/>
      <c r="AP38" s="56"/>
      <c r="AQ38" s="56"/>
      <c r="AR38" s="57"/>
    </row>
    <row r="39" spans="1:44" x14ac:dyDescent="0.2">
      <c r="A39" s="52" t="s">
        <v>52</v>
      </c>
      <c r="B39" s="53"/>
      <c r="C39" s="53"/>
      <c r="D39" s="53"/>
      <c r="E39" s="6"/>
      <c r="F39" s="6"/>
      <c r="G39" s="6"/>
      <c r="H39" s="6"/>
      <c r="I39" s="6"/>
      <c r="J39" s="6"/>
      <c r="K39" s="6"/>
      <c r="L39" s="14"/>
      <c r="M39" s="54">
        <v>152</v>
      </c>
      <c r="N39" s="55"/>
      <c r="O39" s="40"/>
      <c r="P39" s="40"/>
      <c r="Q39" s="40"/>
      <c r="R39" s="40"/>
      <c r="S39" s="40"/>
      <c r="T39" s="41"/>
      <c r="U39" s="54">
        <v>208</v>
      </c>
      <c r="V39" s="55"/>
      <c r="W39" s="40"/>
      <c r="X39" s="40"/>
      <c r="Y39" s="40"/>
      <c r="Z39" s="40"/>
      <c r="AA39" s="40"/>
      <c r="AB39" s="41"/>
      <c r="AC39" s="54">
        <v>223</v>
      </c>
      <c r="AD39" s="55"/>
      <c r="AE39" s="40"/>
      <c r="AF39" s="40"/>
      <c r="AG39" s="40"/>
      <c r="AH39" s="40"/>
      <c r="AI39" s="40"/>
      <c r="AJ39" s="41"/>
      <c r="AK39" s="54">
        <v>220</v>
      </c>
      <c r="AL39" s="55"/>
      <c r="AM39" s="40"/>
      <c r="AN39" s="40"/>
      <c r="AO39" s="40"/>
      <c r="AP39" s="40"/>
      <c r="AQ39" s="40"/>
      <c r="AR39" s="41"/>
    </row>
    <row r="40" spans="1:44" x14ac:dyDescent="0.2">
      <c r="A40" s="52" t="s">
        <v>53</v>
      </c>
      <c r="B40" s="53"/>
      <c r="C40" s="53"/>
      <c r="D40" s="53"/>
      <c r="E40" s="6"/>
      <c r="F40" s="6"/>
      <c r="G40" s="6"/>
      <c r="H40" s="6"/>
      <c r="I40" s="6"/>
      <c r="J40" s="6"/>
      <c r="K40" s="6"/>
      <c r="L40" s="14"/>
      <c r="M40" s="42" t="s">
        <v>79</v>
      </c>
      <c r="N40" s="43"/>
      <c r="O40" s="76"/>
      <c r="P40" s="77"/>
      <c r="Q40" s="78"/>
      <c r="R40" s="76"/>
      <c r="S40" s="77"/>
      <c r="T40" s="79"/>
      <c r="U40" s="42" t="s">
        <v>79</v>
      </c>
      <c r="V40" s="43"/>
      <c r="W40" s="76"/>
      <c r="X40" s="77"/>
      <c r="Y40" s="78"/>
      <c r="Z40" s="76"/>
      <c r="AA40" s="77"/>
      <c r="AB40" s="79"/>
      <c r="AC40" s="42" t="s">
        <v>79</v>
      </c>
      <c r="AD40" s="43"/>
      <c r="AE40" s="40"/>
      <c r="AF40" s="40"/>
      <c r="AG40" s="40"/>
      <c r="AH40" s="40"/>
      <c r="AI40" s="40"/>
      <c r="AJ40" s="41"/>
      <c r="AK40" s="42" t="s">
        <v>79</v>
      </c>
      <c r="AL40" s="43"/>
      <c r="AM40" s="40"/>
      <c r="AN40" s="40"/>
      <c r="AO40" s="40"/>
      <c r="AP40" s="40"/>
      <c r="AQ40" s="40"/>
      <c r="AR40" s="41"/>
    </row>
    <row r="41" spans="1:44" x14ac:dyDescent="0.2">
      <c r="A41" s="52" t="s">
        <v>54</v>
      </c>
      <c r="B41" s="53"/>
      <c r="C41" s="53"/>
      <c r="D41" s="53"/>
      <c r="E41" s="6">
        <v>48.5</v>
      </c>
      <c r="F41" s="6">
        <v>0.5</v>
      </c>
      <c r="G41" s="6">
        <v>48.5</v>
      </c>
      <c r="H41" s="6">
        <v>20</v>
      </c>
      <c r="I41" s="6"/>
      <c r="J41" s="6"/>
      <c r="K41" s="6"/>
      <c r="L41" s="14"/>
      <c r="M41" s="54">
        <v>142</v>
      </c>
      <c r="N41" s="55"/>
      <c r="O41" s="40"/>
      <c r="P41" s="40"/>
      <c r="Q41" s="40"/>
      <c r="R41" s="40"/>
      <c r="S41" s="40"/>
      <c r="T41" s="41"/>
      <c r="U41" s="54">
        <v>173</v>
      </c>
      <c r="V41" s="55"/>
      <c r="W41" s="40"/>
      <c r="X41" s="40"/>
      <c r="Y41" s="40"/>
      <c r="Z41" s="40"/>
      <c r="AA41" s="40"/>
      <c r="AB41" s="41"/>
      <c r="AC41" s="54">
        <v>195</v>
      </c>
      <c r="AD41" s="55"/>
      <c r="AE41" s="40"/>
      <c r="AF41" s="40"/>
      <c r="AG41" s="40"/>
      <c r="AH41" s="40"/>
      <c r="AI41" s="40"/>
      <c r="AJ41" s="41"/>
      <c r="AK41" s="54">
        <v>179</v>
      </c>
      <c r="AL41" s="55"/>
      <c r="AM41" s="40"/>
      <c r="AN41" s="40"/>
      <c r="AO41" s="40"/>
      <c r="AP41" s="40"/>
      <c r="AQ41" s="40"/>
      <c r="AR41" s="41"/>
    </row>
    <row r="42" spans="1:44" x14ac:dyDescent="0.2">
      <c r="A42" s="52" t="s">
        <v>55</v>
      </c>
      <c r="B42" s="53"/>
      <c r="C42" s="53"/>
      <c r="D42" s="53"/>
      <c r="E42" s="6">
        <v>48.5</v>
      </c>
      <c r="F42" s="6">
        <v>0.5</v>
      </c>
      <c r="G42" s="6">
        <v>48.5</v>
      </c>
      <c r="H42" s="6">
        <v>20</v>
      </c>
      <c r="I42" s="6"/>
      <c r="J42" s="6"/>
      <c r="K42" s="6"/>
      <c r="L42" s="14"/>
      <c r="M42" s="54">
        <v>125</v>
      </c>
      <c r="N42" s="55"/>
      <c r="O42" s="40"/>
      <c r="P42" s="40"/>
      <c r="Q42" s="40"/>
      <c r="R42" s="40"/>
      <c r="S42" s="40"/>
      <c r="T42" s="41"/>
      <c r="U42" s="54">
        <v>135</v>
      </c>
      <c r="V42" s="55"/>
      <c r="W42" s="40"/>
      <c r="X42" s="40"/>
      <c r="Y42" s="40"/>
      <c r="Z42" s="40"/>
      <c r="AA42" s="40"/>
      <c r="AB42" s="41"/>
      <c r="AC42" s="54">
        <v>145</v>
      </c>
      <c r="AD42" s="55"/>
      <c r="AE42" s="40"/>
      <c r="AF42" s="40"/>
      <c r="AG42" s="40"/>
      <c r="AH42" s="40"/>
      <c r="AI42" s="40"/>
      <c r="AJ42" s="41"/>
      <c r="AK42" s="54">
        <v>130</v>
      </c>
      <c r="AL42" s="55"/>
      <c r="AM42" s="40"/>
      <c r="AN42" s="40"/>
      <c r="AO42" s="40"/>
      <c r="AP42" s="40"/>
      <c r="AQ42" s="40"/>
      <c r="AR42" s="41"/>
    </row>
    <row r="43" spans="1:44" x14ac:dyDescent="0.2">
      <c r="A43" s="52" t="s">
        <v>56</v>
      </c>
      <c r="B43" s="53"/>
      <c r="C43" s="53"/>
      <c r="D43" s="53"/>
      <c r="E43" s="6"/>
      <c r="F43" s="6"/>
      <c r="G43" s="6"/>
      <c r="H43" s="6"/>
      <c r="I43" s="6"/>
      <c r="J43" s="6"/>
      <c r="K43" s="6"/>
      <c r="L43" s="14"/>
      <c r="M43" s="42">
        <v>9</v>
      </c>
      <c r="N43" s="43"/>
      <c r="O43" s="40"/>
      <c r="P43" s="40"/>
      <c r="Q43" s="40"/>
      <c r="R43" s="40"/>
      <c r="S43" s="40"/>
      <c r="T43" s="41"/>
      <c r="U43" s="42">
        <v>9</v>
      </c>
      <c r="V43" s="43"/>
      <c r="W43" s="40"/>
      <c r="X43" s="40"/>
      <c r="Y43" s="40"/>
      <c r="Z43" s="40"/>
      <c r="AA43" s="40"/>
      <c r="AB43" s="41"/>
      <c r="AC43" s="42">
        <v>9</v>
      </c>
      <c r="AD43" s="43"/>
      <c r="AE43" s="40"/>
      <c r="AF43" s="40"/>
      <c r="AG43" s="40"/>
      <c r="AH43" s="40"/>
      <c r="AI43" s="40"/>
      <c r="AJ43" s="41"/>
      <c r="AK43" s="42">
        <v>11</v>
      </c>
      <c r="AL43" s="43"/>
      <c r="AM43" s="40"/>
      <c r="AN43" s="40"/>
      <c r="AO43" s="40"/>
      <c r="AP43" s="40"/>
      <c r="AQ43" s="40"/>
      <c r="AR43" s="41"/>
    </row>
    <row r="44" spans="1:44" x14ac:dyDescent="0.2">
      <c r="A44" s="52" t="s">
        <v>57</v>
      </c>
      <c r="B44" s="53"/>
      <c r="C44" s="53"/>
      <c r="D44" s="53"/>
      <c r="E44" s="6"/>
      <c r="F44" s="6"/>
      <c r="G44" s="6"/>
      <c r="H44" s="6"/>
      <c r="I44" s="6"/>
      <c r="J44" s="6"/>
      <c r="K44" s="6"/>
      <c r="L44" s="14"/>
      <c r="M44" s="42">
        <v>30</v>
      </c>
      <c r="N44" s="43"/>
      <c r="O44" s="40"/>
      <c r="P44" s="40"/>
      <c r="Q44" s="40"/>
      <c r="R44" s="40"/>
      <c r="S44" s="40"/>
      <c r="T44" s="41"/>
      <c r="U44" s="42">
        <v>29</v>
      </c>
      <c r="V44" s="43"/>
      <c r="W44" s="40"/>
      <c r="X44" s="40"/>
      <c r="Y44" s="40"/>
      <c r="Z44" s="40"/>
      <c r="AA44" s="40"/>
      <c r="AB44" s="41"/>
      <c r="AC44" s="42">
        <v>31</v>
      </c>
      <c r="AD44" s="43"/>
      <c r="AE44" s="40"/>
      <c r="AF44" s="40"/>
      <c r="AG44" s="40"/>
      <c r="AH44" s="40"/>
      <c r="AI44" s="40"/>
      <c r="AJ44" s="41"/>
      <c r="AK44" s="42">
        <v>29</v>
      </c>
      <c r="AL44" s="43"/>
      <c r="AM44" s="40"/>
      <c r="AN44" s="40"/>
      <c r="AO44" s="40"/>
      <c r="AP44" s="40"/>
      <c r="AQ44" s="40"/>
      <c r="AR44" s="41"/>
    </row>
    <row r="45" spans="1:44" ht="13.5" thickBot="1" x14ac:dyDescent="0.25">
      <c r="A45" s="72" t="s">
        <v>58</v>
      </c>
      <c r="B45" s="73"/>
      <c r="C45" s="73"/>
      <c r="D45" s="73"/>
      <c r="E45" s="74"/>
      <c r="F45" s="74"/>
      <c r="G45" s="74"/>
      <c r="H45" s="74"/>
      <c r="I45" s="74"/>
      <c r="J45" s="74"/>
      <c r="K45" s="74"/>
      <c r="L45" s="75"/>
      <c r="M45" s="62"/>
      <c r="N45" s="63"/>
      <c r="O45" s="60"/>
      <c r="P45" s="60"/>
      <c r="Q45" s="60"/>
      <c r="R45" s="60"/>
      <c r="S45" s="60"/>
      <c r="T45" s="61"/>
      <c r="U45" s="62"/>
      <c r="V45" s="63"/>
      <c r="W45" s="60"/>
      <c r="X45" s="60"/>
      <c r="Y45" s="60"/>
      <c r="Z45" s="60"/>
      <c r="AA45" s="60"/>
      <c r="AB45" s="61"/>
      <c r="AC45" s="62"/>
      <c r="AD45" s="63"/>
      <c r="AE45" s="60"/>
      <c r="AF45" s="60"/>
      <c r="AG45" s="60"/>
      <c r="AH45" s="60"/>
      <c r="AI45" s="60"/>
      <c r="AJ45" s="61"/>
      <c r="AK45" s="62"/>
      <c r="AL45" s="63"/>
      <c r="AM45" s="60"/>
      <c r="AN45" s="60"/>
      <c r="AO45" s="60"/>
      <c r="AP45" s="60"/>
      <c r="AQ45" s="60"/>
      <c r="AR45" s="61"/>
    </row>
    <row r="46" spans="1:44" x14ac:dyDescent="0.2">
      <c r="A46" s="64" t="s">
        <v>59</v>
      </c>
      <c r="B46" s="65"/>
      <c r="C46" s="65"/>
      <c r="D46" s="65"/>
      <c r="E46" s="66"/>
      <c r="F46" s="66"/>
      <c r="G46" s="66"/>
      <c r="H46" s="66"/>
      <c r="I46" s="66"/>
      <c r="J46" s="66"/>
      <c r="K46" s="66"/>
      <c r="L46" s="67"/>
      <c r="M46" s="68"/>
      <c r="N46" s="69"/>
      <c r="O46" s="70"/>
      <c r="P46" s="70"/>
      <c r="Q46" s="70"/>
      <c r="R46" s="70"/>
      <c r="S46" s="70"/>
      <c r="T46" s="71"/>
      <c r="U46" s="68"/>
      <c r="V46" s="69"/>
      <c r="W46" s="70"/>
      <c r="X46" s="70"/>
      <c r="Y46" s="70"/>
      <c r="Z46" s="70"/>
      <c r="AA46" s="70"/>
      <c r="AB46" s="71"/>
      <c r="AC46" s="68"/>
      <c r="AD46" s="69"/>
      <c r="AE46" s="70"/>
      <c r="AF46" s="70"/>
      <c r="AG46" s="70"/>
      <c r="AH46" s="70"/>
      <c r="AI46" s="70"/>
      <c r="AJ46" s="71"/>
      <c r="AK46" s="68"/>
      <c r="AL46" s="69"/>
      <c r="AM46" s="70"/>
      <c r="AN46" s="70"/>
      <c r="AO46" s="70"/>
      <c r="AP46" s="70"/>
      <c r="AQ46" s="70"/>
      <c r="AR46" s="71"/>
    </row>
    <row r="47" spans="1:44" x14ac:dyDescent="0.2">
      <c r="A47" s="52" t="s">
        <v>76</v>
      </c>
      <c r="B47" s="53"/>
      <c r="C47" s="53"/>
      <c r="D47" s="53"/>
      <c r="E47" s="6"/>
      <c r="F47" s="6"/>
      <c r="G47" s="6"/>
      <c r="H47" s="6"/>
      <c r="I47" s="6"/>
      <c r="J47" s="6"/>
      <c r="K47" s="6"/>
      <c r="L47" s="14"/>
      <c r="M47" s="58">
        <f>SUM(M48:N51)</f>
        <v>402</v>
      </c>
      <c r="N47" s="59"/>
      <c r="O47" s="56"/>
      <c r="P47" s="56"/>
      <c r="Q47" s="56"/>
      <c r="R47" s="56"/>
      <c r="S47" s="56"/>
      <c r="T47" s="57"/>
      <c r="U47" s="58">
        <f>SUM(U48:V51)</f>
        <v>433</v>
      </c>
      <c r="V47" s="59"/>
      <c r="W47" s="56"/>
      <c r="X47" s="56"/>
      <c r="Y47" s="56"/>
      <c r="Z47" s="56"/>
      <c r="AA47" s="56"/>
      <c r="AB47" s="57"/>
      <c r="AC47" s="58">
        <f>SUM(AC48:AD51)</f>
        <v>536</v>
      </c>
      <c r="AD47" s="59"/>
      <c r="AE47" s="56"/>
      <c r="AF47" s="56"/>
      <c r="AG47" s="56"/>
      <c r="AH47" s="56"/>
      <c r="AI47" s="56"/>
      <c r="AJ47" s="57"/>
      <c r="AK47" s="58">
        <f>SUM(AK48:AL51)</f>
        <v>489</v>
      </c>
      <c r="AL47" s="59"/>
      <c r="AM47" s="56"/>
      <c r="AN47" s="56"/>
      <c r="AO47" s="56"/>
      <c r="AP47" s="56"/>
      <c r="AQ47" s="56"/>
      <c r="AR47" s="57"/>
    </row>
    <row r="48" spans="1:44" x14ac:dyDescent="0.2">
      <c r="A48" s="52" t="s">
        <v>60</v>
      </c>
      <c r="B48" s="53"/>
      <c r="C48" s="53"/>
      <c r="D48" s="53"/>
      <c r="E48" s="6">
        <v>48.5</v>
      </c>
      <c r="F48" s="6">
        <v>0.5</v>
      </c>
      <c r="G48" s="6">
        <v>48.5</v>
      </c>
      <c r="H48" s="6">
        <v>20</v>
      </c>
      <c r="I48" s="6"/>
      <c r="J48" s="6"/>
      <c r="K48" s="6"/>
      <c r="L48" s="14"/>
      <c r="M48" s="54">
        <v>177</v>
      </c>
      <c r="N48" s="55"/>
      <c r="O48" s="40"/>
      <c r="P48" s="40"/>
      <c r="Q48" s="40"/>
      <c r="R48" s="40"/>
      <c r="S48" s="40"/>
      <c r="T48" s="41"/>
      <c r="U48" s="54">
        <v>195</v>
      </c>
      <c r="V48" s="55"/>
      <c r="W48" s="40"/>
      <c r="X48" s="40"/>
      <c r="Y48" s="40"/>
      <c r="Z48" s="40"/>
      <c r="AA48" s="40"/>
      <c r="AB48" s="41"/>
      <c r="AC48" s="54">
        <v>241</v>
      </c>
      <c r="AD48" s="55"/>
      <c r="AE48" s="40"/>
      <c r="AF48" s="40"/>
      <c r="AG48" s="40"/>
      <c r="AH48" s="40"/>
      <c r="AI48" s="40"/>
      <c r="AJ48" s="41"/>
      <c r="AK48" s="54">
        <v>235</v>
      </c>
      <c r="AL48" s="55"/>
      <c r="AM48" s="40"/>
      <c r="AN48" s="40"/>
      <c r="AO48" s="40"/>
      <c r="AP48" s="40"/>
      <c r="AQ48" s="40"/>
      <c r="AR48" s="41"/>
    </row>
    <row r="49" spans="1:44" x14ac:dyDescent="0.2">
      <c r="A49" s="52" t="s">
        <v>61</v>
      </c>
      <c r="B49" s="53"/>
      <c r="C49" s="53"/>
      <c r="D49" s="53"/>
      <c r="E49" s="6">
        <v>48.5</v>
      </c>
      <c r="F49" s="6">
        <v>0.5</v>
      </c>
      <c r="G49" s="6">
        <v>48.5</v>
      </c>
      <c r="H49" s="6">
        <v>20</v>
      </c>
      <c r="I49" s="6"/>
      <c r="J49" s="6"/>
      <c r="K49" s="6"/>
      <c r="L49" s="14"/>
      <c r="M49" s="54">
        <v>90</v>
      </c>
      <c r="N49" s="55"/>
      <c r="O49" s="40"/>
      <c r="P49" s="40"/>
      <c r="Q49" s="40"/>
      <c r="R49" s="40"/>
      <c r="S49" s="40"/>
      <c r="T49" s="41"/>
      <c r="U49" s="54">
        <v>98</v>
      </c>
      <c r="V49" s="55"/>
      <c r="W49" s="40"/>
      <c r="X49" s="40"/>
      <c r="Y49" s="40"/>
      <c r="Z49" s="40"/>
      <c r="AA49" s="40"/>
      <c r="AB49" s="41"/>
      <c r="AC49" s="54">
        <v>120</v>
      </c>
      <c r="AD49" s="55"/>
      <c r="AE49" s="40"/>
      <c r="AF49" s="40"/>
      <c r="AG49" s="40"/>
      <c r="AH49" s="40"/>
      <c r="AI49" s="40"/>
      <c r="AJ49" s="41"/>
      <c r="AK49" s="54">
        <v>104</v>
      </c>
      <c r="AL49" s="55"/>
      <c r="AM49" s="40"/>
      <c r="AN49" s="40"/>
      <c r="AO49" s="40"/>
      <c r="AP49" s="40"/>
      <c r="AQ49" s="40"/>
      <c r="AR49" s="41"/>
    </row>
    <row r="50" spans="1:44" x14ac:dyDescent="0.2">
      <c r="A50" s="52" t="s">
        <v>62</v>
      </c>
      <c r="B50" s="53"/>
      <c r="C50" s="53"/>
      <c r="D50" s="53"/>
      <c r="E50" s="6">
        <v>48.5</v>
      </c>
      <c r="F50" s="6">
        <v>0.5</v>
      </c>
      <c r="G50" s="6">
        <v>48.5</v>
      </c>
      <c r="H50" s="6">
        <v>20</v>
      </c>
      <c r="I50" s="6"/>
      <c r="J50" s="6"/>
      <c r="K50" s="6"/>
      <c r="L50" s="14"/>
      <c r="M50" s="54">
        <v>135</v>
      </c>
      <c r="N50" s="55"/>
      <c r="O50" s="40"/>
      <c r="P50" s="40"/>
      <c r="Q50" s="40"/>
      <c r="R50" s="40"/>
      <c r="S50" s="40"/>
      <c r="T50" s="41"/>
      <c r="U50" s="54">
        <v>140</v>
      </c>
      <c r="V50" s="55"/>
      <c r="W50" s="40"/>
      <c r="X50" s="40"/>
      <c r="Y50" s="40"/>
      <c r="Z50" s="40"/>
      <c r="AA50" s="40"/>
      <c r="AB50" s="41"/>
      <c r="AC50" s="54">
        <v>175</v>
      </c>
      <c r="AD50" s="55"/>
      <c r="AE50" s="40"/>
      <c r="AF50" s="40"/>
      <c r="AG50" s="40"/>
      <c r="AH50" s="40"/>
      <c r="AI50" s="40"/>
      <c r="AJ50" s="41"/>
      <c r="AK50" s="54">
        <v>150</v>
      </c>
      <c r="AL50" s="55"/>
      <c r="AM50" s="40"/>
      <c r="AN50" s="40"/>
      <c r="AO50" s="40"/>
      <c r="AP50" s="40"/>
      <c r="AQ50" s="40"/>
      <c r="AR50" s="41"/>
    </row>
    <row r="51" spans="1:44" x14ac:dyDescent="0.2">
      <c r="A51" s="52" t="s">
        <v>63</v>
      </c>
      <c r="B51" s="53"/>
      <c r="C51" s="53"/>
      <c r="D51" s="53"/>
      <c r="E51" s="6">
        <v>48.5</v>
      </c>
      <c r="F51" s="6">
        <v>0.5</v>
      </c>
      <c r="G51" s="6">
        <v>48.5</v>
      </c>
      <c r="H51" s="6">
        <v>20</v>
      </c>
      <c r="I51" s="6"/>
      <c r="J51" s="6"/>
      <c r="K51" s="6"/>
      <c r="L51" s="14"/>
      <c r="M51" s="42" t="s">
        <v>79</v>
      </c>
      <c r="N51" s="43"/>
      <c r="O51" s="40"/>
      <c r="P51" s="40"/>
      <c r="Q51" s="40"/>
      <c r="R51" s="40"/>
      <c r="S51" s="40"/>
      <c r="T51" s="41"/>
      <c r="U51" s="42" t="s">
        <v>79</v>
      </c>
      <c r="V51" s="43"/>
      <c r="W51" s="40"/>
      <c r="X51" s="40"/>
      <c r="Y51" s="40"/>
      <c r="Z51" s="40"/>
      <c r="AA51" s="40"/>
      <c r="AB51" s="41"/>
      <c r="AC51" s="42" t="s">
        <v>79</v>
      </c>
      <c r="AD51" s="43"/>
      <c r="AE51" s="40"/>
      <c r="AF51" s="40"/>
      <c r="AG51" s="40"/>
      <c r="AH51" s="40"/>
      <c r="AI51" s="40"/>
      <c r="AJ51" s="41"/>
      <c r="AK51" s="42" t="s">
        <v>79</v>
      </c>
      <c r="AL51" s="43"/>
      <c r="AM51" s="40"/>
      <c r="AN51" s="40"/>
      <c r="AO51" s="40"/>
      <c r="AP51" s="40"/>
      <c r="AQ51" s="40"/>
      <c r="AR51" s="41"/>
    </row>
    <row r="52" spans="1:44" ht="13.5" thickBot="1" x14ac:dyDescent="0.25">
      <c r="A52" s="72" t="s">
        <v>64</v>
      </c>
      <c r="B52" s="73"/>
      <c r="C52" s="73"/>
      <c r="D52" s="73"/>
      <c r="E52" s="74"/>
      <c r="F52" s="74"/>
      <c r="G52" s="74"/>
      <c r="H52" s="74"/>
      <c r="I52" s="74"/>
      <c r="J52" s="74"/>
      <c r="K52" s="74"/>
      <c r="L52" s="75"/>
      <c r="M52" s="62"/>
      <c r="N52" s="63"/>
      <c r="O52" s="60"/>
      <c r="P52" s="60"/>
      <c r="Q52" s="60"/>
      <c r="R52" s="60"/>
      <c r="S52" s="60"/>
      <c r="T52" s="61"/>
      <c r="U52" s="62"/>
      <c r="V52" s="63"/>
      <c r="W52" s="60"/>
      <c r="X52" s="60"/>
      <c r="Y52" s="60"/>
      <c r="Z52" s="60"/>
      <c r="AA52" s="60"/>
      <c r="AB52" s="61"/>
      <c r="AC52" s="62"/>
      <c r="AD52" s="63"/>
      <c r="AE52" s="60"/>
      <c r="AF52" s="60"/>
      <c r="AG52" s="60"/>
      <c r="AH52" s="60"/>
      <c r="AI52" s="60"/>
      <c r="AJ52" s="61"/>
      <c r="AK52" s="62"/>
      <c r="AL52" s="63"/>
      <c r="AM52" s="60"/>
      <c r="AN52" s="60"/>
      <c r="AO52" s="60"/>
      <c r="AP52" s="60"/>
      <c r="AQ52" s="60"/>
      <c r="AR52" s="61"/>
    </row>
    <row r="53" spans="1:44" x14ac:dyDescent="0.2">
      <c r="A53" s="64" t="s">
        <v>65</v>
      </c>
      <c r="B53" s="65"/>
      <c r="C53" s="65"/>
      <c r="D53" s="65"/>
      <c r="E53" s="66"/>
      <c r="F53" s="66"/>
      <c r="G53" s="66"/>
      <c r="H53" s="66"/>
      <c r="I53" s="66"/>
      <c r="J53" s="66"/>
      <c r="K53" s="66"/>
      <c r="L53" s="67"/>
      <c r="M53" s="68"/>
      <c r="N53" s="69"/>
      <c r="O53" s="70"/>
      <c r="P53" s="70"/>
      <c r="Q53" s="70"/>
      <c r="R53" s="70"/>
      <c r="S53" s="70"/>
      <c r="T53" s="71"/>
      <c r="U53" s="68"/>
      <c r="V53" s="69"/>
      <c r="W53" s="70"/>
      <c r="X53" s="70"/>
      <c r="Y53" s="70"/>
      <c r="Z53" s="70"/>
      <c r="AA53" s="70"/>
      <c r="AB53" s="71"/>
      <c r="AC53" s="68"/>
      <c r="AD53" s="69"/>
      <c r="AE53" s="70"/>
      <c r="AF53" s="70"/>
      <c r="AG53" s="70"/>
      <c r="AH53" s="70"/>
      <c r="AI53" s="70"/>
      <c r="AJ53" s="71"/>
      <c r="AK53" s="68"/>
      <c r="AL53" s="69"/>
      <c r="AM53" s="70"/>
      <c r="AN53" s="70"/>
      <c r="AO53" s="70"/>
      <c r="AP53" s="70"/>
      <c r="AQ53" s="70"/>
      <c r="AR53" s="71"/>
    </row>
    <row r="54" spans="1:44" x14ac:dyDescent="0.2">
      <c r="A54" s="52" t="s">
        <v>77</v>
      </c>
      <c r="B54" s="53"/>
      <c r="C54" s="53"/>
      <c r="D54" s="53"/>
      <c r="E54" s="6"/>
      <c r="F54" s="6"/>
      <c r="G54" s="6"/>
      <c r="H54" s="6"/>
      <c r="I54" s="6"/>
      <c r="J54" s="6"/>
      <c r="K54" s="6"/>
      <c r="L54" s="14"/>
      <c r="M54" s="58">
        <f>SUM(M55:N59)</f>
        <v>485</v>
      </c>
      <c r="N54" s="59"/>
      <c r="O54" s="56"/>
      <c r="P54" s="56"/>
      <c r="Q54" s="56"/>
      <c r="R54" s="56"/>
      <c r="S54" s="56"/>
      <c r="T54" s="57"/>
      <c r="U54" s="58">
        <f>SUM(U55:V59)</f>
        <v>552</v>
      </c>
      <c r="V54" s="59"/>
      <c r="W54" s="56"/>
      <c r="X54" s="56"/>
      <c r="Y54" s="56"/>
      <c r="Z54" s="56"/>
      <c r="AA54" s="56"/>
      <c r="AB54" s="57"/>
      <c r="AC54" s="58">
        <f>SUM(AC55:AD59)</f>
        <v>653</v>
      </c>
      <c r="AD54" s="59"/>
      <c r="AE54" s="56"/>
      <c r="AF54" s="56"/>
      <c r="AG54" s="56"/>
      <c r="AH54" s="56"/>
      <c r="AI54" s="56"/>
      <c r="AJ54" s="57"/>
      <c r="AK54" s="58">
        <f>SUM(AK55:AL59)</f>
        <v>640</v>
      </c>
      <c r="AL54" s="59"/>
      <c r="AM54" s="56"/>
      <c r="AN54" s="56"/>
      <c r="AO54" s="56"/>
      <c r="AP54" s="56"/>
      <c r="AQ54" s="56"/>
      <c r="AR54" s="57"/>
    </row>
    <row r="55" spans="1:44" x14ac:dyDescent="0.2">
      <c r="A55" s="52" t="s">
        <v>66</v>
      </c>
      <c r="B55" s="53"/>
      <c r="C55" s="53"/>
      <c r="D55" s="53"/>
      <c r="E55" s="6">
        <v>48.5</v>
      </c>
      <c r="F55" s="6">
        <v>0.5</v>
      </c>
      <c r="G55" s="6">
        <v>48.5</v>
      </c>
      <c r="H55" s="6">
        <v>20</v>
      </c>
      <c r="I55" s="6"/>
      <c r="J55" s="6"/>
      <c r="K55" s="6"/>
      <c r="L55" s="14"/>
      <c r="M55" s="42">
        <v>125</v>
      </c>
      <c r="N55" s="43"/>
      <c r="O55" s="40"/>
      <c r="P55" s="40"/>
      <c r="Q55" s="40"/>
      <c r="R55" s="40"/>
      <c r="S55" s="40"/>
      <c r="T55" s="41"/>
      <c r="U55" s="42">
        <v>135</v>
      </c>
      <c r="V55" s="43"/>
      <c r="W55" s="40"/>
      <c r="X55" s="40"/>
      <c r="Y55" s="40"/>
      <c r="Z55" s="40"/>
      <c r="AA55" s="40"/>
      <c r="AB55" s="41"/>
      <c r="AC55" s="42">
        <v>165</v>
      </c>
      <c r="AD55" s="43"/>
      <c r="AE55" s="40"/>
      <c r="AF55" s="40"/>
      <c r="AG55" s="40"/>
      <c r="AH55" s="40"/>
      <c r="AI55" s="40"/>
      <c r="AJ55" s="41"/>
      <c r="AK55" s="42">
        <v>156</v>
      </c>
      <c r="AL55" s="43"/>
      <c r="AM55" s="40"/>
      <c r="AN55" s="40"/>
      <c r="AO55" s="40"/>
      <c r="AP55" s="40"/>
      <c r="AQ55" s="40"/>
      <c r="AR55" s="41"/>
    </row>
    <row r="56" spans="1:44" x14ac:dyDescent="0.2">
      <c r="A56" s="52" t="s">
        <v>67</v>
      </c>
      <c r="B56" s="53"/>
      <c r="C56" s="53"/>
      <c r="D56" s="53"/>
      <c r="E56" s="6">
        <v>48.5</v>
      </c>
      <c r="F56" s="6">
        <v>0.5</v>
      </c>
      <c r="G56" s="6">
        <v>48.5</v>
      </c>
      <c r="H56" s="6">
        <v>20</v>
      </c>
      <c r="I56" s="6"/>
      <c r="J56" s="6"/>
      <c r="K56" s="6"/>
      <c r="L56" s="14"/>
      <c r="M56" s="54">
        <v>165</v>
      </c>
      <c r="N56" s="55"/>
      <c r="O56" s="40"/>
      <c r="P56" s="40"/>
      <c r="Q56" s="40"/>
      <c r="R56" s="40"/>
      <c r="S56" s="40"/>
      <c r="T56" s="41"/>
      <c r="U56" s="54">
        <v>210</v>
      </c>
      <c r="V56" s="55"/>
      <c r="W56" s="40"/>
      <c r="X56" s="40"/>
      <c r="Y56" s="40"/>
      <c r="Z56" s="40"/>
      <c r="AA56" s="40"/>
      <c r="AB56" s="41"/>
      <c r="AC56" s="54">
        <v>242</v>
      </c>
      <c r="AD56" s="55"/>
      <c r="AE56" s="40"/>
      <c r="AF56" s="40"/>
      <c r="AG56" s="40"/>
      <c r="AH56" s="40"/>
      <c r="AI56" s="40"/>
      <c r="AJ56" s="41"/>
      <c r="AK56" s="54">
        <v>235</v>
      </c>
      <c r="AL56" s="55"/>
      <c r="AM56" s="40"/>
      <c r="AN56" s="40"/>
      <c r="AO56" s="40"/>
      <c r="AP56" s="40"/>
      <c r="AQ56" s="40"/>
      <c r="AR56" s="41"/>
    </row>
    <row r="57" spans="1:44" x14ac:dyDescent="0.2">
      <c r="A57" s="52" t="s">
        <v>68</v>
      </c>
      <c r="B57" s="53"/>
      <c r="C57" s="53"/>
      <c r="D57" s="53"/>
      <c r="E57" s="6">
        <v>48.5</v>
      </c>
      <c r="F57" s="6">
        <v>0.5</v>
      </c>
      <c r="G57" s="6">
        <v>48.5</v>
      </c>
      <c r="H57" s="6">
        <v>20</v>
      </c>
      <c r="I57" s="6"/>
      <c r="J57" s="6"/>
      <c r="K57" s="6"/>
      <c r="L57" s="14"/>
      <c r="M57" s="54">
        <v>160</v>
      </c>
      <c r="N57" s="55"/>
      <c r="O57" s="40"/>
      <c r="P57" s="40"/>
      <c r="Q57" s="40"/>
      <c r="R57" s="40"/>
      <c r="S57" s="40"/>
      <c r="T57" s="41"/>
      <c r="U57" s="54">
        <v>173</v>
      </c>
      <c r="V57" s="55"/>
      <c r="W57" s="40"/>
      <c r="X57" s="40"/>
      <c r="Y57" s="40"/>
      <c r="Z57" s="40"/>
      <c r="AA57" s="40"/>
      <c r="AB57" s="41"/>
      <c r="AC57" s="54">
        <v>210</v>
      </c>
      <c r="AD57" s="55"/>
      <c r="AE57" s="40"/>
      <c r="AF57" s="40"/>
      <c r="AG57" s="40"/>
      <c r="AH57" s="40"/>
      <c r="AI57" s="40"/>
      <c r="AJ57" s="41"/>
      <c r="AK57" s="54">
        <v>215</v>
      </c>
      <c r="AL57" s="55"/>
      <c r="AM57" s="40"/>
      <c r="AN57" s="40"/>
      <c r="AO57" s="40"/>
      <c r="AP57" s="40"/>
      <c r="AQ57" s="40"/>
      <c r="AR57" s="41"/>
    </row>
    <row r="58" spans="1:44" x14ac:dyDescent="0.2">
      <c r="A58" s="52" t="s">
        <v>69</v>
      </c>
      <c r="B58" s="53"/>
      <c r="C58" s="53"/>
      <c r="D58" s="53"/>
      <c r="E58" s="6"/>
      <c r="F58" s="6"/>
      <c r="G58" s="6"/>
      <c r="H58" s="6"/>
      <c r="I58" s="6"/>
      <c r="J58" s="6"/>
      <c r="K58" s="6"/>
      <c r="L58" s="14"/>
      <c r="M58" s="42">
        <v>16</v>
      </c>
      <c r="N58" s="43"/>
      <c r="O58" s="40"/>
      <c r="P58" s="40"/>
      <c r="Q58" s="40"/>
      <c r="R58" s="40"/>
      <c r="S58" s="40"/>
      <c r="T58" s="41"/>
      <c r="U58" s="42">
        <v>16</v>
      </c>
      <c r="V58" s="43"/>
      <c r="W58" s="40"/>
      <c r="X58" s="40"/>
      <c r="Y58" s="40"/>
      <c r="Z58" s="40"/>
      <c r="AA58" s="40"/>
      <c r="AB58" s="41"/>
      <c r="AC58" s="42">
        <v>16</v>
      </c>
      <c r="AD58" s="43"/>
      <c r="AE58" s="40"/>
      <c r="AF58" s="40"/>
      <c r="AG58" s="40"/>
      <c r="AH58" s="40"/>
      <c r="AI58" s="40"/>
      <c r="AJ58" s="41"/>
      <c r="AK58" s="42">
        <v>16</v>
      </c>
      <c r="AL58" s="43"/>
      <c r="AM58" s="40"/>
      <c r="AN58" s="40"/>
      <c r="AO58" s="40"/>
      <c r="AP58" s="40"/>
      <c r="AQ58" s="40"/>
      <c r="AR58" s="41"/>
    </row>
    <row r="59" spans="1:44" x14ac:dyDescent="0.2">
      <c r="A59" s="52" t="s">
        <v>70</v>
      </c>
      <c r="B59" s="53"/>
      <c r="C59" s="53"/>
      <c r="D59" s="53"/>
      <c r="E59" s="6">
        <v>48.5</v>
      </c>
      <c r="F59" s="6">
        <v>0.5</v>
      </c>
      <c r="G59" s="6">
        <v>48.5</v>
      </c>
      <c r="H59" s="6">
        <v>20</v>
      </c>
      <c r="I59" s="6"/>
      <c r="J59" s="6"/>
      <c r="K59" s="6"/>
      <c r="L59" s="14"/>
      <c r="M59" s="42">
        <v>19</v>
      </c>
      <c r="N59" s="43"/>
      <c r="O59" s="40"/>
      <c r="P59" s="40"/>
      <c r="Q59" s="40"/>
      <c r="R59" s="40"/>
      <c r="S59" s="40"/>
      <c r="T59" s="41"/>
      <c r="U59" s="42">
        <v>18</v>
      </c>
      <c r="V59" s="43"/>
      <c r="W59" s="40"/>
      <c r="X59" s="40"/>
      <c r="Y59" s="40"/>
      <c r="Z59" s="40"/>
      <c r="AA59" s="40"/>
      <c r="AB59" s="41"/>
      <c r="AC59" s="42">
        <v>20</v>
      </c>
      <c r="AD59" s="43"/>
      <c r="AE59" s="40"/>
      <c r="AF59" s="40"/>
      <c r="AG59" s="40"/>
      <c r="AH59" s="40"/>
      <c r="AI59" s="40"/>
      <c r="AJ59" s="41"/>
      <c r="AK59" s="42">
        <v>18</v>
      </c>
      <c r="AL59" s="43"/>
      <c r="AM59" s="40"/>
      <c r="AN59" s="40"/>
      <c r="AO59" s="40"/>
      <c r="AP59" s="40"/>
      <c r="AQ59" s="40"/>
      <c r="AR59" s="41"/>
    </row>
    <row r="60" spans="1:44" ht="13.5" thickBot="1" x14ac:dyDescent="0.25">
      <c r="A60" s="44" t="s">
        <v>71</v>
      </c>
      <c r="B60" s="45"/>
      <c r="C60" s="45"/>
      <c r="D60" s="45"/>
      <c r="E60" s="46"/>
      <c r="F60" s="46"/>
      <c r="G60" s="46"/>
      <c r="H60" s="46"/>
      <c r="I60" s="46"/>
      <c r="J60" s="46"/>
      <c r="K60" s="46"/>
      <c r="L60" s="47"/>
      <c r="M60" s="48"/>
      <c r="N60" s="49"/>
      <c r="O60" s="50"/>
      <c r="P60" s="50"/>
      <c r="Q60" s="50"/>
      <c r="R60" s="50"/>
      <c r="S60" s="50"/>
      <c r="T60" s="51"/>
      <c r="U60" s="48"/>
      <c r="V60" s="49"/>
      <c r="W60" s="50"/>
      <c r="X60" s="50"/>
      <c r="Y60" s="50"/>
      <c r="Z60" s="50"/>
      <c r="AA60" s="50"/>
      <c r="AB60" s="51"/>
      <c r="AC60" s="48"/>
      <c r="AD60" s="49"/>
      <c r="AE60" s="50"/>
      <c r="AF60" s="50"/>
      <c r="AG60" s="50"/>
      <c r="AH60" s="50"/>
      <c r="AI60" s="50"/>
      <c r="AJ60" s="51"/>
      <c r="AK60" s="48"/>
      <c r="AL60" s="49"/>
      <c r="AM60" s="50"/>
      <c r="AN60" s="50"/>
      <c r="AO60" s="50"/>
      <c r="AP60" s="50"/>
      <c r="AQ60" s="50"/>
      <c r="AR60" s="51"/>
    </row>
    <row r="61" spans="1:44" ht="13.5" thickBot="1" x14ac:dyDescent="0.25">
      <c r="A61" s="37" t="s">
        <v>72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29"/>
      <c r="N61" s="30"/>
      <c r="O61" s="27"/>
      <c r="P61" s="27"/>
      <c r="Q61" s="27"/>
      <c r="R61" s="27"/>
      <c r="S61" s="27"/>
      <c r="T61" s="28"/>
      <c r="U61" s="29"/>
      <c r="V61" s="30"/>
      <c r="W61" s="27"/>
      <c r="X61" s="27"/>
      <c r="Y61" s="27"/>
      <c r="Z61" s="27"/>
      <c r="AA61" s="27"/>
      <c r="AB61" s="28"/>
      <c r="AC61" s="29"/>
      <c r="AD61" s="30"/>
      <c r="AE61" s="27"/>
      <c r="AF61" s="27"/>
      <c r="AG61" s="27"/>
      <c r="AH61" s="27"/>
      <c r="AI61" s="27"/>
      <c r="AJ61" s="28"/>
      <c r="AK61" s="29"/>
      <c r="AL61" s="30"/>
      <c r="AM61" s="27"/>
      <c r="AN61" s="27"/>
      <c r="AO61" s="27"/>
      <c r="AP61" s="27"/>
      <c r="AQ61" s="27"/>
      <c r="AR61" s="28"/>
    </row>
    <row r="62" spans="1:44" ht="13.5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ht="13.5" thickBot="1" x14ac:dyDescent="0.25">
      <c r="A63" s="32" t="s">
        <v>73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5" t="s">
        <v>89</v>
      </c>
      <c r="N63" s="31"/>
      <c r="O63" s="31"/>
      <c r="P63" s="31"/>
      <c r="Q63" s="31"/>
      <c r="R63" s="31"/>
      <c r="S63" s="31"/>
      <c r="T63" s="36"/>
      <c r="U63" s="35" t="s">
        <v>87</v>
      </c>
      <c r="V63" s="31"/>
      <c r="W63" s="31"/>
      <c r="X63" s="31"/>
      <c r="Y63" s="31"/>
      <c r="Z63" s="31"/>
      <c r="AA63" s="31"/>
      <c r="AB63" s="36"/>
      <c r="AC63" s="35" t="s">
        <v>87</v>
      </c>
      <c r="AD63" s="31"/>
      <c r="AE63" s="31"/>
      <c r="AF63" s="31"/>
      <c r="AG63" s="31"/>
      <c r="AH63" s="31"/>
      <c r="AI63" s="31"/>
      <c r="AJ63" s="36"/>
      <c r="AK63" s="35" t="s">
        <v>90</v>
      </c>
      <c r="AL63" s="31"/>
      <c r="AM63" s="31"/>
      <c r="AN63" s="31"/>
      <c r="AO63" s="31"/>
      <c r="AP63" s="31"/>
      <c r="AQ63" s="31"/>
      <c r="AR63" s="36"/>
    </row>
    <row r="64" spans="1:44" x14ac:dyDescent="0.2">
      <c r="A64" s="355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  <c r="AB64" s="356"/>
      <c r="AC64" s="356"/>
      <c r="AD64" s="356"/>
      <c r="AE64" s="356"/>
      <c r="AF64" s="356"/>
      <c r="AG64" s="356"/>
      <c r="AH64" s="356"/>
      <c r="AI64" s="356"/>
      <c r="AJ64" s="356"/>
      <c r="AK64" s="356"/>
      <c r="AL64" s="356"/>
      <c r="AM64" s="356"/>
      <c r="AN64" s="356"/>
      <c r="AO64" s="356"/>
      <c r="AP64" s="356"/>
      <c r="AQ64" s="356"/>
      <c r="AR64" s="356"/>
    </row>
  </sheetData>
  <mergeCells count="716">
    <mergeCell ref="A64:L64"/>
    <mergeCell ref="M64:T64"/>
    <mergeCell ref="U64:AB64"/>
    <mergeCell ref="AC64:AJ64"/>
    <mergeCell ref="AK64:AR64"/>
    <mergeCell ref="AC3:AJ3"/>
    <mergeCell ref="AK3:AR3"/>
    <mergeCell ref="M3:T3"/>
    <mergeCell ref="U3:AB3"/>
    <mergeCell ref="AH60:AJ60"/>
    <mergeCell ref="AK60:AL60"/>
    <mergeCell ref="AM60:AO60"/>
    <mergeCell ref="AP60:AR60"/>
    <mergeCell ref="A61:L61"/>
    <mergeCell ref="M61:N61"/>
    <mergeCell ref="O61:Q61"/>
    <mergeCell ref="R61:T61"/>
    <mergeCell ref="U61:V61"/>
    <mergeCell ref="W61:Y61"/>
    <mergeCell ref="AP61:AR61"/>
    <mergeCell ref="Z61:AB61"/>
    <mergeCell ref="AC61:AD61"/>
    <mergeCell ref="AE61:AG61"/>
    <mergeCell ref="AH61:AJ61"/>
    <mergeCell ref="R58:T58"/>
    <mergeCell ref="U58:V58"/>
    <mergeCell ref="W58:Y58"/>
    <mergeCell ref="Z58:AB58"/>
    <mergeCell ref="AK61:AL61"/>
    <mergeCell ref="AM61:AO61"/>
    <mergeCell ref="M60:N60"/>
    <mergeCell ref="O60:Q60"/>
    <mergeCell ref="R60:T60"/>
    <mergeCell ref="U60:V60"/>
    <mergeCell ref="W60:Y60"/>
    <mergeCell ref="Z60:AB60"/>
    <mergeCell ref="AC60:AD60"/>
    <mergeCell ref="AE60:AG60"/>
    <mergeCell ref="AC58:AD58"/>
    <mergeCell ref="AE58:AG58"/>
    <mergeCell ref="AH58:AJ58"/>
    <mergeCell ref="AK58:AL58"/>
    <mergeCell ref="AM58:AO58"/>
    <mergeCell ref="A59:D59"/>
    <mergeCell ref="M59:N59"/>
    <mergeCell ref="O59:Q59"/>
    <mergeCell ref="R59:T59"/>
    <mergeCell ref="U59:V59"/>
    <mergeCell ref="W59:Y59"/>
    <mergeCell ref="AP59:AR59"/>
    <mergeCell ref="Z59:AB59"/>
    <mergeCell ref="AC59:AD59"/>
    <mergeCell ref="AE59:AG59"/>
    <mergeCell ref="AH59:AJ59"/>
    <mergeCell ref="AK59:AL59"/>
    <mergeCell ref="AM59:AO59"/>
    <mergeCell ref="AM56:AO56"/>
    <mergeCell ref="AP56:AR56"/>
    <mergeCell ref="A57:D57"/>
    <mergeCell ref="M57:N57"/>
    <mergeCell ref="O57:Q57"/>
    <mergeCell ref="R57:T57"/>
    <mergeCell ref="U57:V57"/>
    <mergeCell ref="W57:Y57"/>
    <mergeCell ref="AP57:AR57"/>
    <mergeCell ref="Z57:AB57"/>
    <mergeCell ref="AC57:AD57"/>
    <mergeCell ref="AE57:AG57"/>
    <mergeCell ref="AH57:AJ57"/>
    <mergeCell ref="AK57:AL57"/>
    <mergeCell ref="AM57:AO57"/>
    <mergeCell ref="AP58:AR58"/>
    <mergeCell ref="A58:D58"/>
    <mergeCell ref="M58:N58"/>
    <mergeCell ref="O58:Q58"/>
    <mergeCell ref="AK55:AL55"/>
    <mergeCell ref="AM55:AO55"/>
    <mergeCell ref="A55:D55"/>
    <mergeCell ref="M55:N55"/>
    <mergeCell ref="O55:Q55"/>
    <mergeCell ref="R55:T55"/>
    <mergeCell ref="U55:V55"/>
    <mergeCell ref="W55:Y55"/>
    <mergeCell ref="AH56:AJ56"/>
    <mergeCell ref="AK56:AL56"/>
    <mergeCell ref="U56:V56"/>
    <mergeCell ref="W56:Y56"/>
    <mergeCell ref="Z56:AB56"/>
    <mergeCell ref="AC56:AD56"/>
    <mergeCell ref="AE56:AG56"/>
    <mergeCell ref="Z55:AB55"/>
    <mergeCell ref="AC55:AD55"/>
    <mergeCell ref="AE55:AG55"/>
    <mergeCell ref="AH55:AJ55"/>
    <mergeCell ref="R56:T56"/>
    <mergeCell ref="A52:L52"/>
    <mergeCell ref="A54:D54"/>
    <mergeCell ref="AP52:AR52"/>
    <mergeCell ref="Z52:AB52"/>
    <mergeCell ref="AC52:AD52"/>
    <mergeCell ref="AE52:AG52"/>
    <mergeCell ref="AH52:AJ52"/>
    <mergeCell ref="AK52:AL52"/>
    <mergeCell ref="AM52:AO52"/>
    <mergeCell ref="A53:D53"/>
    <mergeCell ref="E53:AR53"/>
    <mergeCell ref="A51:D51"/>
    <mergeCell ref="M51:N51"/>
    <mergeCell ref="O51:Q51"/>
    <mergeCell ref="R51:T51"/>
    <mergeCell ref="U51:V51"/>
    <mergeCell ref="W51:Y51"/>
    <mergeCell ref="Z51:AB51"/>
    <mergeCell ref="AC51:AD51"/>
    <mergeCell ref="AE51:AG51"/>
    <mergeCell ref="AH51:AJ51"/>
    <mergeCell ref="AK51:AL51"/>
    <mergeCell ref="AM51:AO51"/>
    <mergeCell ref="AP51:AR51"/>
    <mergeCell ref="M52:N52"/>
    <mergeCell ref="O52:Q52"/>
    <mergeCell ref="R52:T52"/>
    <mergeCell ref="U52:V52"/>
    <mergeCell ref="W52:Y52"/>
    <mergeCell ref="AM49:AO49"/>
    <mergeCell ref="AP49:AR49"/>
    <mergeCell ref="A50:D50"/>
    <mergeCell ref="M50:N50"/>
    <mergeCell ref="O50:Q50"/>
    <mergeCell ref="R50:T50"/>
    <mergeCell ref="U50:V50"/>
    <mergeCell ref="W50:Y50"/>
    <mergeCell ref="AP50:AR50"/>
    <mergeCell ref="Z50:AB50"/>
    <mergeCell ref="AC50:AD50"/>
    <mergeCell ref="AE50:AG50"/>
    <mergeCell ref="AH50:AJ50"/>
    <mergeCell ref="AK50:AL50"/>
    <mergeCell ref="AM50:AO50"/>
    <mergeCell ref="AP48:AR48"/>
    <mergeCell ref="A49:D49"/>
    <mergeCell ref="M49:N49"/>
    <mergeCell ref="O49:Q49"/>
    <mergeCell ref="R49:T49"/>
    <mergeCell ref="U49:V49"/>
    <mergeCell ref="W49:Y49"/>
    <mergeCell ref="Z49:AB49"/>
    <mergeCell ref="AC49:AD49"/>
    <mergeCell ref="AE49:AG49"/>
    <mergeCell ref="Z48:AB48"/>
    <mergeCell ref="AC48:AD48"/>
    <mergeCell ref="AE48:AG48"/>
    <mergeCell ref="AH48:AJ48"/>
    <mergeCell ref="AK48:AL48"/>
    <mergeCell ref="AM48:AO48"/>
    <mergeCell ref="A48:D48"/>
    <mergeCell ref="M48:N48"/>
    <mergeCell ref="O48:Q48"/>
    <mergeCell ref="R48:T48"/>
    <mergeCell ref="U48:V48"/>
    <mergeCell ref="W48:Y48"/>
    <mergeCell ref="AH49:AJ49"/>
    <mergeCell ref="AK49:AL49"/>
    <mergeCell ref="A43:D43"/>
    <mergeCell ref="A47:D47"/>
    <mergeCell ref="AP45:AR45"/>
    <mergeCell ref="Z45:AB45"/>
    <mergeCell ref="AC45:AD45"/>
    <mergeCell ref="AE45:AG45"/>
    <mergeCell ref="AH45:AJ45"/>
    <mergeCell ref="AK45:AL45"/>
    <mergeCell ref="AM45:AO45"/>
    <mergeCell ref="A45:L45"/>
    <mergeCell ref="A46:D46"/>
    <mergeCell ref="A44:D44"/>
    <mergeCell ref="M44:N44"/>
    <mergeCell ref="O44:Q44"/>
    <mergeCell ref="R44:T44"/>
    <mergeCell ref="U44:V44"/>
    <mergeCell ref="W44:Y44"/>
    <mergeCell ref="Z44:AB44"/>
    <mergeCell ref="AC44:AD44"/>
    <mergeCell ref="AE44:AG44"/>
    <mergeCell ref="AM43:AO43"/>
    <mergeCell ref="E46:AR46"/>
    <mergeCell ref="M47:N47"/>
    <mergeCell ref="O47:Q47"/>
    <mergeCell ref="R42:T42"/>
    <mergeCell ref="U42:V42"/>
    <mergeCell ref="W42:Y42"/>
    <mergeCell ref="Z42:AB42"/>
    <mergeCell ref="AH44:AJ44"/>
    <mergeCell ref="AK44:AL44"/>
    <mergeCell ref="AM44:AO44"/>
    <mergeCell ref="AP44:AR44"/>
    <mergeCell ref="M45:N45"/>
    <mergeCell ref="O45:Q45"/>
    <mergeCell ref="R45:T45"/>
    <mergeCell ref="U45:V45"/>
    <mergeCell ref="W45:Y45"/>
    <mergeCell ref="M43:N43"/>
    <mergeCell ref="O43:Q43"/>
    <mergeCell ref="R43:T43"/>
    <mergeCell ref="U43:V43"/>
    <mergeCell ref="W43:Y43"/>
    <mergeCell ref="AP43:AR43"/>
    <mergeCell ref="Z43:AB43"/>
    <mergeCell ref="AC43:AD43"/>
    <mergeCell ref="AE43:AG43"/>
    <mergeCell ref="AH43:AJ43"/>
    <mergeCell ref="AK43:AL43"/>
    <mergeCell ref="AC42:AD42"/>
    <mergeCell ref="AE42:AG42"/>
    <mergeCell ref="AM40:AO40"/>
    <mergeCell ref="AP40:AR40"/>
    <mergeCell ref="A41:D41"/>
    <mergeCell ref="M41:N41"/>
    <mergeCell ref="O41:Q41"/>
    <mergeCell ref="R41:T41"/>
    <mergeCell ref="U41:V41"/>
    <mergeCell ref="W41:Y41"/>
    <mergeCell ref="AP41:AR41"/>
    <mergeCell ref="Z41:AB41"/>
    <mergeCell ref="AC41:AD41"/>
    <mergeCell ref="AE41:AG41"/>
    <mergeCell ref="AH41:AJ41"/>
    <mergeCell ref="AK41:AL41"/>
    <mergeCell ref="AM41:AO41"/>
    <mergeCell ref="AH42:AJ42"/>
    <mergeCell ref="AK42:AL42"/>
    <mergeCell ref="AM42:AO42"/>
    <mergeCell ref="AP42:AR42"/>
    <mergeCell ref="A42:D42"/>
    <mergeCell ref="M42:N42"/>
    <mergeCell ref="O42:Q42"/>
    <mergeCell ref="AP39:AR39"/>
    <mergeCell ref="A40:D40"/>
    <mergeCell ref="M40:N40"/>
    <mergeCell ref="O40:Q40"/>
    <mergeCell ref="R40:T40"/>
    <mergeCell ref="U40:V40"/>
    <mergeCell ref="W40:Y40"/>
    <mergeCell ref="Z40:AB40"/>
    <mergeCell ref="AC40:AD40"/>
    <mergeCell ref="AE40:AG40"/>
    <mergeCell ref="Z39:AB39"/>
    <mergeCell ref="AC39:AD39"/>
    <mergeCell ref="AE39:AG39"/>
    <mergeCell ref="AH39:AJ39"/>
    <mergeCell ref="AK39:AL39"/>
    <mergeCell ref="AM39:AO39"/>
    <mergeCell ref="A39:D39"/>
    <mergeCell ref="M39:N39"/>
    <mergeCell ref="O39:Q39"/>
    <mergeCell ref="R39:T39"/>
    <mergeCell ref="U39:V39"/>
    <mergeCell ref="W39:Y39"/>
    <mergeCell ref="AH40:AJ40"/>
    <mergeCell ref="AK40:AL40"/>
    <mergeCell ref="M36:N36"/>
    <mergeCell ref="AH35:AJ35"/>
    <mergeCell ref="AK35:AL35"/>
    <mergeCell ref="AM35:AO35"/>
    <mergeCell ref="AP35:AR35"/>
    <mergeCell ref="Z35:AB35"/>
    <mergeCell ref="AC35:AD35"/>
    <mergeCell ref="AE35:AG35"/>
    <mergeCell ref="O36:Q36"/>
    <mergeCell ref="R36:T36"/>
    <mergeCell ref="U36:V36"/>
    <mergeCell ref="W36:Y36"/>
    <mergeCell ref="U35:V35"/>
    <mergeCell ref="W35:Y35"/>
    <mergeCell ref="AP36:AR36"/>
    <mergeCell ref="Z36:AB36"/>
    <mergeCell ref="AC36:AD36"/>
    <mergeCell ref="AE36:AG36"/>
    <mergeCell ref="AH36:AJ36"/>
    <mergeCell ref="AK36:AL36"/>
    <mergeCell ref="AM36:AO36"/>
    <mergeCell ref="A36:L36"/>
    <mergeCell ref="AP34:AR34"/>
    <mergeCell ref="Z34:AB34"/>
    <mergeCell ref="AC34:AD34"/>
    <mergeCell ref="AE34:AG34"/>
    <mergeCell ref="AH34:AJ34"/>
    <mergeCell ref="AK34:AL34"/>
    <mergeCell ref="AM34:AO34"/>
    <mergeCell ref="AP33:AR33"/>
    <mergeCell ref="A33:D33"/>
    <mergeCell ref="M33:N33"/>
    <mergeCell ref="O33:Q33"/>
    <mergeCell ref="R33:T33"/>
    <mergeCell ref="U33:V33"/>
    <mergeCell ref="A34:D34"/>
    <mergeCell ref="M34:N34"/>
    <mergeCell ref="O34:Q34"/>
    <mergeCell ref="R34:T34"/>
    <mergeCell ref="U34:V34"/>
    <mergeCell ref="W34:Y34"/>
    <mergeCell ref="A35:D35"/>
    <mergeCell ref="M35:N35"/>
    <mergeCell ref="O35:Q35"/>
    <mergeCell ref="R35:T35"/>
    <mergeCell ref="AP32:AR32"/>
    <mergeCell ref="Z32:AB32"/>
    <mergeCell ref="AC32:AD32"/>
    <mergeCell ref="AE32:AG32"/>
    <mergeCell ref="AH32:AJ32"/>
    <mergeCell ref="W32:Y32"/>
    <mergeCell ref="AH33:AJ33"/>
    <mergeCell ref="AK33:AL33"/>
    <mergeCell ref="AM33:AO33"/>
    <mergeCell ref="AK32:AL32"/>
    <mergeCell ref="AM32:AO32"/>
    <mergeCell ref="W33:Y33"/>
    <mergeCell ref="Z33:AB33"/>
    <mergeCell ref="AC33:AD33"/>
    <mergeCell ref="AE33:AG33"/>
    <mergeCell ref="AK26:AR26"/>
    <mergeCell ref="A26:B26"/>
    <mergeCell ref="C26:D26"/>
    <mergeCell ref="E26:L26"/>
    <mergeCell ref="M26:T26"/>
    <mergeCell ref="U26:AB26"/>
    <mergeCell ref="AC26:AJ26"/>
    <mergeCell ref="A27:AR27"/>
    <mergeCell ref="A32:D32"/>
    <mergeCell ref="M32:N32"/>
    <mergeCell ref="O32:Q32"/>
    <mergeCell ref="R32:T32"/>
    <mergeCell ref="U32:V32"/>
    <mergeCell ref="A31:D31"/>
    <mergeCell ref="A28:D29"/>
    <mergeCell ref="E28:F28"/>
    <mergeCell ref="G28:H28"/>
    <mergeCell ref="I28:J28"/>
    <mergeCell ref="K28:L28"/>
    <mergeCell ref="M28:N29"/>
    <mergeCell ref="O28:Q29"/>
    <mergeCell ref="AP28:AR29"/>
    <mergeCell ref="A30:D30"/>
    <mergeCell ref="E30:AR30"/>
    <mergeCell ref="A23:B23"/>
    <mergeCell ref="C23:D23"/>
    <mergeCell ref="E23:L23"/>
    <mergeCell ref="M23:T23"/>
    <mergeCell ref="U23:AB23"/>
    <mergeCell ref="AC23:AJ23"/>
    <mergeCell ref="AK23:AR23"/>
    <mergeCell ref="AK24:AR24"/>
    <mergeCell ref="A25:B25"/>
    <mergeCell ref="C25:D25"/>
    <mergeCell ref="E25:L25"/>
    <mergeCell ref="M25:T25"/>
    <mergeCell ref="U25:AB25"/>
    <mergeCell ref="AC25:AJ25"/>
    <mergeCell ref="AK25:AR25"/>
    <mergeCell ref="A24:B24"/>
    <mergeCell ref="C24:D24"/>
    <mergeCell ref="E24:L24"/>
    <mergeCell ref="M24:T24"/>
    <mergeCell ref="U24:AB24"/>
    <mergeCell ref="AC24:AJ24"/>
    <mergeCell ref="AC20:AE20"/>
    <mergeCell ref="AF20:AG20"/>
    <mergeCell ref="AH20:AJ20"/>
    <mergeCell ref="AK20:AM20"/>
    <mergeCell ref="AN20:AO20"/>
    <mergeCell ref="AP20:AR20"/>
    <mergeCell ref="AK19:AM19"/>
    <mergeCell ref="AN19:AO19"/>
    <mergeCell ref="AP19:AR19"/>
    <mergeCell ref="AC19:AE19"/>
    <mergeCell ref="AF19:AG19"/>
    <mergeCell ref="AH19:AJ19"/>
    <mergeCell ref="I17:L17"/>
    <mergeCell ref="M17:O17"/>
    <mergeCell ref="P17:Q17"/>
    <mergeCell ref="R17:T17"/>
    <mergeCell ref="U17:W17"/>
    <mergeCell ref="X17:Y17"/>
    <mergeCell ref="AP17:AR17"/>
    <mergeCell ref="I18:L18"/>
    <mergeCell ref="M18:O18"/>
    <mergeCell ref="P18:Q18"/>
    <mergeCell ref="R18:T18"/>
    <mergeCell ref="U18:W18"/>
    <mergeCell ref="X18:Y18"/>
    <mergeCell ref="Z18:AB18"/>
    <mergeCell ref="AC18:AE18"/>
    <mergeCell ref="AF18:AG18"/>
    <mergeCell ref="Z17:AB17"/>
    <mergeCell ref="AC17:AE17"/>
    <mergeCell ref="AF17:AG17"/>
    <mergeCell ref="AH17:AJ17"/>
    <mergeCell ref="AK17:AM17"/>
    <mergeCell ref="AN17:AO17"/>
    <mergeCell ref="AH18:AJ18"/>
    <mergeCell ref="AK18:AM18"/>
    <mergeCell ref="E14:L14"/>
    <mergeCell ref="E15:L15"/>
    <mergeCell ref="M15:N15"/>
    <mergeCell ref="O15:P15"/>
    <mergeCell ref="Q15:R15"/>
    <mergeCell ref="AQ15:AR15"/>
    <mergeCell ref="AE15:AF15"/>
    <mergeCell ref="AG15:AH15"/>
    <mergeCell ref="AI15:AJ15"/>
    <mergeCell ref="AK15:AL15"/>
    <mergeCell ref="AM15:AN15"/>
    <mergeCell ref="AO15:AP15"/>
    <mergeCell ref="S15:T15"/>
    <mergeCell ref="U15:V15"/>
    <mergeCell ref="W15:X15"/>
    <mergeCell ref="Y15:Z15"/>
    <mergeCell ref="AA15:AB15"/>
    <mergeCell ref="AC15:AD15"/>
    <mergeCell ref="AQ14:AR14"/>
    <mergeCell ref="Y14:Z14"/>
    <mergeCell ref="AA14:AB14"/>
    <mergeCell ref="AC14:AD14"/>
    <mergeCell ref="AE14:AF14"/>
    <mergeCell ref="AG14:AH14"/>
    <mergeCell ref="AQ12:AR12"/>
    <mergeCell ref="Y12:Z12"/>
    <mergeCell ref="AA12:AB12"/>
    <mergeCell ref="AC12:AD12"/>
    <mergeCell ref="AE12:AF12"/>
    <mergeCell ref="AG12:AH12"/>
    <mergeCell ref="AI12:AJ12"/>
    <mergeCell ref="M12:N12"/>
    <mergeCell ref="O12:P12"/>
    <mergeCell ref="Q12:R12"/>
    <mergeCell ref="S12:T12"/>
    <mergeCell ref="U12:V12"/>
    <mergeCell ref="W12:X12"/>
    <mergeCell ref="AM12:AN12"/>
    <mergeCell ref="AO12:AP12"/>
    <mergeCell ref="E12:F12"/>
    <mergeCell ref="G12:H12"/>
    <mergeCell ref="I12:J12"/>
    <mergeCell ref="K12:L12"/>
    <mergeCell ref="W11:X11"/>
    <mergeCell ref="Y11:Z11"/>
    <mergeCell ref="AA11:AB11"/>
    <mergeCell ref="AC11:AD11"/>
    <mergeCell ref="AE11:AF11"/>
    <mergeCell ref="AH9:AJ9"/>
    <mergeCell ref="AK9:AM9"/>
    <mergeCell ref="AN9:AO9"/>
    <mergeCell ref="AP9:AR9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I11:AJ11"/>
    <mergeCell ref="AK11:AL11"/>
    <mergeCell ref="AM11:AN11"/>
    <mergeCell ref="AO11:AP11"/>
    <mergeCell ref="AQ11:AR11"/>
    <mergeCell ref="AG11:AH11"/>
    <mergeCell ref="E10:F10"/>
    <mergeCell ref="G10:H10"/>
    <mergeCell ref="I10:J10"/>
    <mergeCell ref="K10:L10"/>
    <mergeCell ref="M10:N10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M7:AN7"/>
    <mergeCell ref="AO7:AP7"/>
    <mergeCell ref="AQ7:AR7"/>
    <mergeCell ref="E8:F8"/>
    <mergeCell ref="G8:H8"/>
    <mergeCell ref="I8:J8"/>
    <mergeCell ref="K8:L8"/>
    <mergeCell ref="M8:N8"/>
    <mergeCell ref="O8:P8"/>
    <mergeCell ref="AA7:AB7"/>
    <mergeCell ref="AC7:AD7"/>
    <mergeCell ref="AE7:AF7"/>
    <mergeCell ref="AG7:AH7"/>
    <mergeCell ref="AI7:AJ7"/>
    <mergeCell ref="AK7:AL7"/>
    <mergeCell ref="O7:P7"/>
    <mergeCell ref="Q7:R7"/>
    <mergeCell ref="S7:T7"/>
    <mergeCell ref="U7:V7"/>
    <mergeCell ref="W7:X7"/>
    <mergeCell ref="Y7:Z7"/>
    <mergeCell ref="AO8:AP8"/>
    <mergeCell ref="AQ8:AR8"/>
    <mergeCell ref="AC8:AD8"/>
    <mergeCell ref="A1:AR1"/>
    <mergeCell ref="A2:AR2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I6:AJ6"/>
    <mergeCell ref="AK6:AL6"/>
    <mergeCell ref="AM6:AN6"/>
    <mergeCell ref="AO6:AP6"/>
    <mergeCell ref="AQ6:AR6"/>
    <mergeCell ref="AE6:AF6"/>
    <mergeCell ref="AG6:AH6"/>
    <mergeCell ref="W6:X6"/>
    <mergeCell ref="Y6:Z6"/>
    <mergeCell ref="AA6:AB6"/>
    <mergeCell ref="AC6:AD6"/>
    <mergeCell ref="A4:AR4"/>
    <mergeCell ref="E5:F5"/>
    <mergeCell ref="AM5:AN5"/>
    <mergeCell ref="AO5:AP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Q5:AR5"/>
    <mergeCell ref="A7:D9"/>
    <mergeCell ref="E9:L9"/>
    <mergeCell ref="M9:O9"/>
    <mergeCell ref="P9:Q9"/>
    <mergeCell ref="R9:T9"/>
    <mergeCell ref="U9:W9"/>
    <mergeCell ref="X9:Y9"/>
    <mergeCell ref="Z9:AB9"/>
    <mergeCell ref="AC9:AE9"/>
    <mergeCell ref="E7:F7"/>
    <mergeCell ref="G7:H7"/>
    <mergeCell ref="I7:J7"/>
    <mergeCell ref="K7:L7"/>
    <mergeCell ref="M7:N7"/>
    <mergeCell ref="AE8:AF8"/>
    <mergeCell ref="AF9:AG9"/>
    <mergeCell ref="Y5:Z5"/>
    <mergeCell ref="AA5:AB5"/>
    <mergeCell ref="AC5:AD5"/>
    <mergeCell ref="AE5:AF5"/>
    <mergeCell ref="AG5:AH5"/>
    <mergeCell ref="AI5:AJ5"/>
    <mergeCell ref="AK5:AL5"/>
    <mergeCell ref="O10:P10"/>
    <mergeCell ref="Q10:R10"/>
    <mergeCell ref="S10:T10"/>
    <mergeCell ref="U10:V10"/>
    <mergeCell ref="AQ10:AR10"/>
    <mergeCell ref="A11:D13"/>
    <mergeCell ref="E13:L13"/>
    <mergeCell ref="M13:O13"/>
    <mergeCell ref="P13:Q13"/>
    <mergeCell ref="R13:T13"/>
    <mergeCell ref="U13:W13"/>
    <mergeCell ref="X13:Y13"/>
    <mergeCell ref="Z13:AB13"/>
    <mergeCell ref="AC13:AE13"/>
    <mergeCell ref="AF13:AG13"/>
    <mergeCell ref="AH13:AJ13"/>
    <mergeCell ref="AK13:AM13"/>
    <mergeCell ref="AN13:AO13"/>
    <mergeCell ref="AP13:AR13"/>
    <mergeCell ref="W10:X10"/>
    <mergeCell ref="Y10:Z10"/>
    <mergeCell ref="AA10:AB10"/>
    <mergeCell ref="AO10:AP10"/>
    <mergeCell ref="AK12:AL12"/>
    <mergeCell ref="AI14:AJ14"/>
    <mergeCell ref="AK14:AL14"/>
    <mergeCell ref="AM14:AN14"/>
    <mergeCell ref="AO14:AP14"/>
    <mergeCell ref="AG10:AH10"/>
    <mergeCell ref="AI10:AJ10"/>
    <mergeCell ref="AK10:AL10"/>
    <mergeCell ref="AM10:AN10"/>
    <mergeCell ref="AC10:AD10"/>
    <mergeCell ref="AE10:AF10"/>
    <mergeCell ref="AC16:AE16"/>
    <mergeCell ref="AF16:AG16"/>
    <mergeCell ref="AH16:AJ16"/>
    <mergeCell ref="AK16:AM16"/>
    <mergeCell ref="AN16:AO16"/>
    <mergeCell ref="AP16:AR16"/>
    <mergeCell ref="A14:D15"/>
    <mergeCell ref="A18:D20"/>
    <mergeCell ref="E18:H20"/>
    <mergeCell ref="A16:D17"/>
    <mergeCell ref="E16:H17"/>
    <mergeCell ref="I16:L16"/>
    <mergeCell ref="M16:O16"/>
    <mergeCell ref="P16:Q16"/>
    <mergeCell ref="R16:T16"/>
    <mergeCell ref="U16:W16"/>
    <mergeCell ref="X16:Y16"/>
    <mergeCell ref="Z16:AB16"/>
    <mergeCell ref="M14:N14"/>
    <mergeCell ref="O14:P14"/>
    <mergeCell ref="Q14:R14"/>
    <mergeCell ref="S14:T14"/>
    <mergeCell ref="U14:V14"/>
    <mergeCell ref="W14:X14"/>
    <mergeCell ref="A21:AR21"/>
    <mergeCell ref="A22:B22"/>
    <mergeCell ref="C22:D22"/>
    <mergeCell ref="E22:L22"/>
    <mergeCell ref="M22:T22"/>
    <mergeCell ref="U22:AB22"/>
    <mergeCell ref="AC22:AJ22"/>
    <mergeCell ref="AK22:AR22"/>
    <mergeCell ref="AN18:AO18"/>
    <mergeCell ref="AP18:AR18"/>
    <mergeCell ref="I19:L19"/>
    <mergeCell ref="M19:O19"/>
    <mergeCell ref="P19:Q19"/>
    <mergeCell ref="R19:T19"/>
    <mergeCell ref="I20:L20"/>
    <mergeCell ref="M20:O20"/>
    <mergeCell ref="P20:Q20"/>
    <mergeCell ref="R20:T20"/>
    <mergeCell ref="U20:W20"/>
    <mergeCell ref="X20:Y20"/>
    <mergeCell ref="Z20:AB20"/>
    <mergeCell ref="U19:W19"/>
    <mergeCell ref="X19:Y19"/>
    <mergeCell ref="Z19:AB19"/>
    <mergeCell ref="M31:N31"/>
    <mergeCell ref="O31:Q31"/>
    <mergeCell ref="R31:T31"/>
    <mergeCell ref="U31:V31"/>
    <mergeCell ref="W31:Y31"/>
    <mergeCell ref="Z31:AB31"/>
    <mergeCell ref="AC31:AD31"/>
    <mergeCell ref="AE31:AG31"/>
    <mergeCell ref="AH31:AJ31"/>
    <mergeCell ref="AK31:AL31"/>
    <mergeCell ref="AM31:AO31"/>
    <mergeCell ref="AP31:AR31"/>
    <mergeCell ref="R28:T29"/>
    <mergeCell ref="U28:V29"/>
    <mergeCell ref="W28:Y29"/>
    <mergeCell ref="Z28:AB29"/>
    <mergeCell ref="AC28:AD29"/>
    <mergeCell ref="AE28:AG29"/>
    <mergeCell ref="AH28:AJ29"/>
    <mergeCell ref="AK28:AL29"/>
    <mergeCell ref="AM28:AO29"/>
    <mergeCell ref="A37:D37"/>
    <mergeCell ref="E37:AR37"/>
    <mergeCell ref="M38:N38"/>
    <mergeCell ref="O38:Q38"/>
    <mergeCell ref="R38:T38"/>
    <mergeCell ref="U38:V38"/>
    <mergeCell ref="W38:Y38"/>
    <mergeCell ref="Z38:AB38"/>
    <mergeCell ref="AC38:AD38"/>
    <mergeCell ref="AE38:AG38"/>
    <mergeCell ref="AH38:AJ38"/>
    <mergeCell ref="AK38:AL38"/>
    <mergeCell ref="AM38:AO38"/>
    <mergeCell ref="AP38:AR38"/>
    <mergeCell ref="A38:D38"/>
    <mergeCell ref="R47:T47"/>
    <mergeCell ref="U47:V47"/>
    <mergeCell ref="W47:Y47"/>
    <mergeCell ref="Z47:AB47"/>
    <mergeCell ref="AC47:AD47"/>
    <mergeCell ref="AE47:AG47"/>
    <mergeCell ref="AH47:AJ47"/>
    <mergeCell ref="AK47:AL47"/>
    <mergeCell ref="AM47:AO47"/>
    <mergeCell ref="AP47:AR47"/>
    <mergeCell ref="AK54:AL54"/>
    <mergeCell ref="AM54:AO54"/>
    <mergeCell ref="AP54:AR54"/>
    <mergeCell ref="A60:L60"/>
    <mergeCell ref="A62:AR62"/>
    <mergeCell ref="A63:L63"/>
    <mergeCell ref="M63:T63"/>
    <mergeCell ref="U63:AB63"/>
    <mergeCell ref="AC63:AJ63"/>
    <mergeCell ref="AK63:AR63"/>
    <mergeCell ref="M54:N54"/>
    <mergeCell ref="O54:Q54"/>
    <mergeCell ref="R54:T54"/>
    <mergeCell ref="U54:V54"/>
    <mergeCell ref="W54:Y54"/>
    <mergeCell ref="Z54:AB54"/>
    <mergeCell ref="AC54:AD54"/>
    <mergeCell ref="AE54:AG54"/>
    <mergeCell ref="AH54:AJ54"/>
    <mergeCell ref="AP55:AR55"/>
    <mergeCell ref="A56:D56"/>
    <mergeCell ref="M56:N56"/>
    <mergeCell ref="O56:Q56"/>
  </mergeCells>
  <pageMargins left="0.19685039370078741" right="0.19685039370078741" top="0.19685039370078741" bottom="0.19685039370078741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7"/>
  <sheetViews>
    <sheetView tabSelected="1" topLeftCell="A4" zoomScaleNormal="100" workbookViewId="0">
      <selection activeCell="AK56" sqref="AK56:AL56"/>
    </sheetView>
  </sheetViews>
  <sheetFormatPr defaultRowHeight="12.75" x14ac:dyDescent="0.2"/>
  <cols>
    <col min="1" max="4" width="7.140625" style="2" customWidth="1"/>
    <col min="5" max="12" width="5.28515625" style="2" customWidth="1"/>
    <col min="13" max="13" width="3.28515625" style="2" customWidth="1"/>
    <col min="14" max="14" width="4" style="2" customWidth="1"/>
    <col min="15" max="21" width="3.28515625" style="2" customWidth="1"/>
    <col min="22" max="22" width="3.7109375" style="2" customWidth="1"/>
    <col min="23" max="29" width="3.28515625" style="2" customWidth="1"/>
    <col min="30" max="30" width="3.7109375" style="2" customWidth="1"/>
    <col min="31" max="36" width="3.28515625" style="2" customWidth="1"/>
    <col min="37" max="37" width="4.28515625" style="2" customWidth="1"/>
    <col min="38" max="38" width="3.7109375" style="2" customWidth="1"/>
    <col min="39" max="43" width="3.28515625" style="2" customWidth="1"/>
    <col min="44" max="44" width="5.85546875" style="2" customWidth="1"/>
    <col min="45" max="16384" width="9.140625" style="2"/>
  </cols>
  <sheetData>
    <row r="1" spans="1:44" ht="30" customHeight="1" x14ac:dyDescent="0.2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</row>
    <row r="2" spans="1:44" ht="30" customHeight="1" thickBot="1" x14ac:dyDescent="0.25">
      <c r="A2" s="234" t="s">
        <v>92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</row>
    <row r="3" spans="1:44" ht="24.95" customHeight="1" thickBo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8">
        <v>0.875</v>
      </c>
      <c r="N3" s="239"/>
      <c r="O3" s="239"/>
      <c r="P3" s="239"/>
      <c r="Q3" s="239"/>
      <c r="R3" s="239"/>
      <c r="S3" s="239"/>
      <c r="T3" s="239"/>
      <c r="U3" s="238">
        <v>0.91666666666666663</v>
      </c>
      <c r="V3" s="239"/>
      <c r="W3" s="239"/>
      <c r="X3" s="239"/>
      <c r="Y3" s="239"/>
      <c r="Z3" s="239"/>
      <c r="AA3" s="239"/>
      <c r="AB3" s="239"/>
      <c r="AC3" s="238">
        <v>0.95833333333333337</v>
      </c>
      <c r="AD3" s="239"/>
      <c r="AE3" s="239"/>
      <c r="AF3" s="239"/>
      <c r="AG3" s="239"/>
      <c r="AH3" s="239"/>
      <c r="AI3" s="239"/>
      <c r="AJ3" s="239"/>
      <c r="AK3" s="238">
        <v>1</v>
      </c>
      <c r="AL3" s="239"/>
      <c r="AM3" s="239"/>
      <c r="AN3" s="239"/>
      <c r="AO3" s="239"/>
      <c r="AP3" s="239"/>
      <c r="AQ3" s="239"/>
      <c r="AR3" s="239"/>
    </row>
    <row r="4" spans="1:44" ht="30" customHeight="1" thickBot="1" x14ac:dyDescent="0.2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</row>
    <row r="5" spans="1:44" ht="15.75" customHeight="1" thickBot="1" x14ac:dyDescent="0.25">
      <c r="A5" s="13" t="s">
        <v>2</v>
      </c>
      <c r="B5" s="10" t="s">
        <v>3</v>
      </c>
      <c r="C5" s="10" t="s">
        <v>4</v>
      </c>
      <c r="D5" s="12" t="s">
        <v>5</v>
      </c>
      <c r="E5" s="260" t="s">
        <v>6</v>
      </c>
      <c r="F5" s="315"/>
      <c r="G5" s="309" t="s">
        <v>7</v>
      </c>
      <c r="H5" s="315"/>
      <c r="I5" s="309" t="s">
        <v>8</v>
      </c>
      <c r="J5" s="315"/>
      <c r="K5" s="309" t="s">
        <v>9</v>
      </c>
      <c r="L5" s="262"/>
      <c r="M5" s="260" t="s">
        <v>10</v>
      </c>
      <c r="N5" s="315"/>
      <c r="O5" s="309" t="s">
        <v>11</v>
      </c>
      <c r="P5" s="315"/>
      <c r="Q5" s="309" t="s">
        <v>12</v>
      </c>
      <c r="R5" s="315"/>
      <c r="S5" s="309" t="s">
        <v>13</v>
      </c>
      <c r="T5" s="262"/>
      <c r="U5" s="260" t="s">
        <v>10</v>
      </c>
      <c r="V5" s="315"/>
      <c r="W5" s="309" t="s">
        <v>11</v>
      </c>
      <c r="X5" s="315"/>
      <c r="Y5" s="309" t="s">
        <v>12</v>
      </c>
      <c r="Z5" s="315"/>
      <c r="AA5" s="309" t="s">
        <v>13</v>
      </c>
      <c r="AB5" s="262"/>
      <c r="AC5" s="260" t="s">
        <v>10</v>
      </c>
      <c r="AD5" s="315"/>
      <c r="AE5" s="309" t="s">
        <v>11</v>
      </c>
      <c r="AF5" s="315"/>
      <c r="AG5" s="309" t="s">
        <v>12</v>
      </c>
      <c r="AH5" s="315"/>
      <c r="AI5" s="309" t="s">
        <v>13</v>
      </c>
      <c r="AJ5" s="262"/>
      <c r="AK5" s="260" t="s">
        <v>10</v>
      </c>
      <c r="AL5" s="315"/>
      <c r="AM5" s="309" t="s">
        <v>11</v>
      </c>
      <c r="AN5" s="315"/>
      <c r="AO5" s="309" t="s">
        <v>12</v>
      </c>
      <c r="AP5" s="315"/>
      <c r="AQ5" s="309" t="s">
        <v>13</v>
      </c>
      <c r="AR5" s="262"/>
    </row>
    <row r="6" spans="1:44" x14ac:dyDescent="0.2">
      <c r="A6" s="8" t="s">
        <v>14</v>
      </c>
      <c r="B6" s="9">
        <v>40</v>
      </c>
      <c r="C6" s="11">
        <v>4.1999999433755875E-2</v>
      </c>
      <c r="D6" s="3">
        <v>0.13600000739097595</v>
      </c>
      <c r="E6" s="316">
        <v>110</v>
      </c>
      <c r="F6" s="317"/>
      <c r="G6" s="318" t="s">
        <v>15</v>
      </c>
      <c r="H6" s="318"/>
      <c r="I6" s="319">
        <v>0.15899999439716339</v>
      </c>
      <c r="J6" s="319"/>
      <c r="K6" s="319">
        <v>10.539999961853027</v>
      </c>
      <c r="L6" s="320"/>
      <c r="M6" s="358"/>
      <c r="N6" s="359"/>
      <c r="O6" s="365"/>
      <c r="P6" s="365"/>
      <c r="Q6" s="366"/>
      <c r="R6" s="366"/>
      <c r="S6" s="367"/>
      <c r="T6" s="368"/>
      <c r="U6" s="363"/>
      <c r="V6" s="364"/>
      <c r="W6" s="360"/>
      <c r="X6" s="360"/>
      <c r="Y6" s="360"/>
      <c r="Z6" s="360"/>
      <c r="AA6" s="361"/>
      <c r="AB6" s="362"/>
      <c r="AC6" s="363"/>
      <c r="AD6" s="364"/>
      <c r="AE6" s="360"/>
      <c r="AF6" s="360"/>
      <c r="AG6" s="360"/>
      <c r="AH6" s="360"/>
      <c r="AI6" s="361"/>
      <c r="AJ6" s="362"/>
      <c r="AK6" s="363"/>
      <c r="AL6" s="364"/>
      <c r="AM6" s="360"/>
      <c r="AN6" s="360"/>
      <c r="AO6" s="360"/>
      <c r="AP6" s="360"/>
      <c r="AQ6" s="361"/>
      <c r="AR6" s="362"/>
    </row>
    <row r="7" spans="1:44" x14ac:dyDescent="0.2">
      <c r="A7" s="301" t="s">
        <v>81</v>
      </c>
      <c r="B7" s="302"/>
      <c r="C7" s="302"/>
      <c r="D7" s="303"/>
      <c r="E7" s="310">
        <v>6</v>
      </c>
      <c r="F7" s="311"/>
      <c r="G7" s="312" t="s">
        <v>16</v>
      </c>
      <c r="H7" s="312"/>
      <c r="I7" s="313">
        <f>I6</f>
        <v>0.15899999439716339</v>
      </c>
      <c r="J7" s="313"/>
      <c r="K7" s="313">
        <f>K6</f>
        <v>10.539999961853027</v>
      </c>
      <c r="L7" s="314"/>
      <c r="M7" s="222">
        <f>O7/7.857*1000</f>
        <v>698.73997709049252</v>
      </c>
      <c r="N7" s="223"/>
      <c r="O7" s="224">
        <v>5.49</v>
      </c>
      <c r="P7" s="224"/>
      <c r="Q7" s="190"/>
      <c r="R7" s="190"/>
      <c r="S7" s="232">
        <v>0.72</v>
      </c>
      <c r="T7" s="233"/>
      <c r="U7" s="215">
        <f>W7/7.857*1000</f>
        <v>812.0147639047982</v>
      </c>
      <c r="V7" s="216"/>
      <c r="W7" s="214">
        <v>6.38</v>
      </c>
      <c r="X7" s="214"/>
      <c r="Y7" s="178"/>
      <c r="Z7" s="178"/>
      <c r="AA7" s="232">
        <v>0.72</v>
      </c>
      <c r="AB7" s="233"/>
      <c r="AC7" s="215">
        <f>AE7/7.857*1000</f>
        <v>696.19447626320471</v>
      </c>
      <c r="AD7" s="216"/>
      <c r="AE7" s="214">
        <v>5.47</v>
      </c>
      <c r="AF7" s="214"/>
      <c r="AG7" s="178"/>
      <c r="AH7" s="178"/>
      <c r="AI7" s="232">
        <v>0.72</v>
      </c>
      <c r="AJ7" s="233"/>
      <c r="AK7" s="215">
        <f>AM7/7.857*1000</f>
        <v>626.19320351279111</v>
      </c>
      <c r="AL7" s="216"/>
      <c r="AM7" s="214">
        <v>4.92</v>
      </c>
      <c r="AN7" s="214"/>
      <c r="AO7" s="178"/>
      <c r="AP7" s="178"/>
      <c r="AQ7" s="232">
        <v>0.72</v>
      </c>
      <c r="AR7" s="233"/>
    </row>
    <row r="8" spans="1:44" x14ac:dyDescent="0.2">
      <c r="A8" s="301"/>
      <c r="B8" s="302"/>
      <c r="C8" s="302"/>
      <c r="D8" s="303"/>
      <c r="E8" s="310">
        <v>6</v>
      </c>
      <c r="F8" s="311"/>
      <c r="G8" s="312" t="s">
        <v>17</v>
      </c>
      <c r="H8" s="312"/>
      <c r="I8" s="313">
        <f>I6</f>
        <v>0.15899999439716339</v>
      </c>
      <c r="J8" s="313"/>
      <c r="K8" s="313">
        <f>K6</f>
        <v>10.539999961853027</v>
      </c>
      <c r="L8" s="314"/>
      <c r="M8" s="188">
        <f>O8/7.857*1000</f>
        <v>633.82970599465455</v>
      </c>
      <c r="N8" s="189"/>
      <c r="O8" s="190">
        <v>4.9800000000000004</v>
      </c>
      <c r="P8" s="190"/>
      <c r="Q8" s="190"/>
      <c r="R8" s="190"/>
      <c r="S8" s="232">
        <v>0.72</v>
      </c>
      <c r="T8" s="233"/>
      <c r="U8" s="185">
        <f>W8/7.857*1000</f>
        <v>692.37622502227316</v>
      </c>
      <c r="V8" s="182"/>
      <c r="W8" s="178">
        <v>5.44</v>
      </c>
      <c r="X8" s="178"/>
      <c r="Y8" s="178"/>
      <c r="Z8" s="178"/>
      <c r="AA8" s="232">
        <v>0.72</v>
      </c>
      <c r="AB8" s="233"/>
      <c r="AC8" s="185">
        <f>AE8/7.857*1000</f>
        <v>609.64744813542063</v>
      </c>
      <c r="AD8" s="182"/>
      <c r="AE8" s="178">
        <v>4.79</v>
      </c>
      <c r="AF8" s="178"/>
      <c r="AG8" s="178"/>
      <c r="AH8" s="178"/>
      <c r="AI8" s="232">
        <v>0.72</v>
      </c>
      <c r="AJ8" s="233"/>
      <c r="AK8" s="185">
        <f>AM8/7.857*1000</f>
        <v>542.19167621229474</v>
      </c>
      <c r="AL8" s="182"/>
      <c r="AM8" s="178">
        <v>4.26</v>
      </c>
      <c r="AN8" s="178"/>
      <c r="AO8" s="178"/>
      <c r="AP8" s="178"/>
      <c r="AQ8" s="232">
        <v>0.72</v>
      </c>
      <c r="AR8" s="233"/>
    </row>
    <row r="9" spans="1:44" ht="13.5" thickBot="1" x14ac:dyDescent="0.25">
      <c r="A9" s="304"/>
      <c r="B9" s="305"/>
      <c r="C9" s="305"/>
      <c r="D9" s="305"/>
      <c r="E9" s="306" t="s">
        <v>18</v>
      </c>
      <c r="F9" s="307"/>
      <c r="G9" s="307"/>
      <c r="H9" s="307"/>
      <c r="I9" s="307"/>
      <c r="J9" s="307"/>
      <c r="K9" s="307"/>
      <c r="L9" s="308"/>
      <c r="M9" s="158">
        <v>9</v>
      </c>
      <c r="N9" s="159"/>
      <c r="O9" s="159"/>
      <c r="P9" s="159"/>
      <c r="Q9" s="159"/>
      <c r="R9" s="159"/>
      <c r="S9" s="159"/>
      <c r="T9" s="160"/>
      <c r="U9" s="206">
        <v>9</v>
      </c>
      <c r="V9" s="207"/>
      <c r="W9" s="207"/>
      <c r="X9" s="207"/>
      <c r="Y9" s="207"/>
      <c r="Z9" s="207"/>
      <c r="AA9" s="207"/>
      <c r="AB9" s="213"/>
      <c r="AC9" s="206">
        <v>9</v>
      </c>
      <c r="AD9" s="207"/>
      <c r="AE9" s="207"/>
      <c r="AF9" s="207"/>
      <c r="AG9" s="207"/>
      <c r="AH9" s="207"/>
      <c r="AI9" s="207"/>
      <c r="AJ9" s="213"/>
      <c r="AK9" s="206">
        <v>9</v>
      </c>
      <c r="AL9" s="207"/>
      <c r="AM9" s="207"/>
      <c r="AN9" s="207"/>
      <c r="AO9" s="207"/>
      <c r="AP9" s="207"/>
      <c r="AQ9" s="207"/>
      <c r="AR9" s="213"/>
    </row>
    <row r="10" spans="1:44" x14ac:dyDescent="0.2">
      <c r="A10" s="8" t="s">
        <v>19</v>
      </c>
      <c r="B10" s="9">
        <v>40</v>
      </c>
      <c r="C10" s="11">
        <v>4.3000001460313797E-2</v>
      </c>
      <c r="D10" s="3">
        <v>0.13600000739097595</v>
      </c>
      <c r="E10" s="316">
        <v>110</v>
      </c>
      <c r="F10" s="317"/>
      <c r="G10" s="318" t="s">
        <v>15</v>
      </c>
      <c r="H10" s="318"/>
      <c r="I10" s="319">
        <v>0.16500000655651093</v>
      </c>
      <c r="J10" s="319"/>
      <c r="K10" s="319">
        <v>10.670000076293945</v>
      </c>
      <c r="L10" s="320"/>
      <c r="M10" s="201"/>
      <c r="N10" s="202"/>
      <c r="O10" s="203"/>
      <c r="P10" s="203"/>
      <c r="Q10" s="203"/>
      <c r="R10" s="203"/>
      <c r="S10" s="204"/>
      <c r="T10" s="205"/>
      <c r="U10" s="210"/>
      <c r="V10" s="211"/>
      <c r="W10" s="212"/>
      <c r="X10" s="212"/>
      <c r="Y10" s="212"/>
      <c r="Z10" s="212"/>
      <c r="AA10" s="208"/>
      <c r="AB10" s="209"/>
      <c r="AC10" s="210"/>
      <c r="AD10" s="211"/>
      <c r="AE10" s="212"/>
      <c r="AF10" s="212"/>
      <c r="AG10" s="212"/>
      <c r="AH10" s="212"/>
      <c r="AI10" s="208"/>
      <c r="AJ10" s="209"/>
      <c r="AK10" s="210"/>
      <c r="AL10" s="211"/>
      <c r="AM10" s="212"/>
      <c r="AN10" s="212"/>
      <c r="AO10" s="212"/>
      <c r="AP10" s="212"/>
      <c r="AQ10" s="208"/>
      <c r="AR10" s="209"/>
    </row>
    <row r="11" spans="1:44" x14ac:dyDescent="0.2">
      <c r="A11" s="301" t="s">
        <v>85</v>
      </c>
      <c r="B11" s="302"/>
      <c r="C11" s="302"/>
      <c r="D11" s="303"/>
      <c r="E11" s="310">
        <v>6</v>
      </c>
      <c r="F11" s="311"/>
      <c r="G11" s="312" t="s">
        <v>20</v>
      </c>
      <c r="H11" s="312"/>
      <c r="I11" s="313">
        <f>I10</f>
        <v>0.16500000655651093</v>
      </c>
      <c r="J11" s="313"/>
      <c r="K11" s="313">
        <f>K10</f>
        <v>10.670000076293945</v>
      </c>
      <c r="L11" s="314"/>
      <c r="M11" s="188">
        <f t="shared" ref="M11:M12" si="0">O11/7.857*1000</f>
        <v>540.91892579865089</v>
      </c>
      <c r="N11" s="189"/>
      <c r="O11" s="190">
        <v>4.25</v>
      </c>
      <c r="P11" s="190"/>
      <c r="Q11" s="190"/>
      <c r="R11" s="190"/>
      <c r="S11" s="232">
        <v>0.72</v>
      </c>
      <c r="T11" s="233"/>
      <c r="U11" s="185">
        <f t="shared" ref="U11:U12" si="1">W11/7.857*1000</f>
        <v>600.73819523991347</v>
      </c>
      <c r="V11" s="182"/>
      <c r="W11" s="178">
        <v>4.72</v>
      </c>
      <c r="X11" s="178"/>
      <c r="Y11" s="178"/>
      <c r="Z11" s="178"/>
      <c r="AA11" s="232">
        <v>0.72</v>
      </c>
      <c r="AB11" s="233"/>
      <c r="AC11" s="181">
        <f t="shared" ref="AC11:AC12" si="2">AE11/7.857*1000</f>
        <v>528.19142166221206</v>
      </c>
      <c r="AD11" s="182"/>
      <c r="AE11" s="178">
        <v>4.1500000000000004</v>
      </c>
      <c r="AF11" s="178"/>
      <c r="AG11" s="178"/>
      <c r="AH11" s="178"/>
      <c r="AI11" s="232">
        <v>0.72</v>
      </c>
      <c r="AJ11" s="233"/>
      <c r="AK11" s="181">
        <f t="shared" ref="AK11:AK12" si="3">AM11/7.857*1000</f>
        <v>463.28115056637392</v>
      </c>
      <c r="AL11" s="182"/>
      <c r="AM11" s="178">
        <v>3.64</v>
      </c>
      <c r="AN11" s="178"/>
      <c r="AO11" s="178"/>
      <c r="AP11" s="178"/>
      <c r="AQ11" s="232">
        <v>0.72</v>
      </c>
      <c r="AR11" s="233"/>
    </row>
    <row r="12" spans="1:44" x14ac:dyDescent="0.2">
      <c r="A12" s="301"/>
      <c r="B12" s="302"/>
      <c r="C12" s="302"/>
      <c r="D12" s="303"/>
      <c r="E12" s="310">
        <v>6</v>
      </c>
      <c r="F12" s="311"/>
      <c r="G12" s="312" t="s">
        <v>21</v>
      </c>
      <c r="H12" s="312"/>
      <c r="I12" s="313">
        <f>I10</f>
        <v>0.16500000655651093</v>
      </c>
      <c r="J12" s="313"/>
      <c r="K12" s="313">
        <f>K10</f>
        <v>10.670000076293945</v>
      </c>
      <c r="L12" s="314"/>
      <c r="M12" s="188">
        <f t="shared" si="0"/>
        <v>684.73972254040984</v>
      </c>
      <c r="N12" s="189"/>
      <c r="O12" s="190">
        <v>5.38</v>
      </c>
      <c r="P12" s="190"/>
      <c r="Q12" s="190"/>
      <c r="R12" s="190"/>
      <c r="S12" s="232">
        <v>0.72</v>
      </c>
      <c r="T12" s="233"/>
      <c r="U12" s="185">
        <f t="shared" si="1"/>
        <v>706.37647957235583</v>
      </c>
      <c r="V12" s="182"/>
      <c r="W12" s="178">
        <v>5.55</v>
      </c>
      <c r="X12" s="178"/>
      <c r="Y12" s="178"/>
      <c r="Z12" s="178"/>
      <c r="AA12" s="232">
        <v>0.72</v>
      </c>
      <c r="AB12" s="233"/>
      <c r="AC12" s="181">
        <f t="shared" si="2"/>
        <v>622.37495227185946</v>
      </c>
      <c r="AD12" s="182"/>
      <c r="AE12" s="178">
        <v>4.8899999999999997</v>
      </c>
      <c r="AF12" s="178"/>
      <c r="AG12" s="178"/>
      <c r="AH12" s="178"/>
      <c r="AI12" s="232">
        <v>0.72</v>
      </c>
      <c r="AJ12" s="233"/>
      <c r="AK12" s="181">
        <f t="shared" si="3"/>
        <v>492.55441008018329</v>
      </c>
      <c r="AL12" s="182"/>
      <c r="AM12" s="178">
        <v>3.87</v>
      </c>
      <c r="AN12" s="178"/>
      <c r="AO12" s="178"/>
      <c r="AP12" s="178"/>
      <c r="AQ12" s="232">
        <v>0.72</v>
      </c>
      <c r="AR12" s="233"/>
    </row>
    <row r="13" spans="1:44" ht="13.5" thickBot="1" x14ac:dyDescent="0.25">
      <c r="A13" s="304"/>
      <c r="B13" s="305"/>
      <c r="C13" s="305"/>
      <c r="D13" s="305"/>
      <c r="E13" s="306" t="s">
        <v>18</v>
      </c>
      <c r="F13" s="307"/>
      <c r="G13" s="307"/>
      <c r="H13" s="307"/>
      <c r="I13" s="307"/>
      <c r="J13" s="307"/>
      <c r="K13" s="307"/>
      <c r="L13" s="308"/>
      <c r="M13" s="175">
        <v>11</v>
      </c>
      <c r="N13" s="176"/>
      <c r="O13" s="176"/>
      <c r="P13" s="159"/>
      <c r="Q13" s="159"/>
      <c r="R13" s="171"/>
      <c r="S13" s="171"/>
      <c r="T13" s="172"/>
      <c r="U13" s="306">
        <v>11</v>
      </c>
      <c r="V13" s="307"/>
      <c r="W13" s="307"/>
      <c r="X13" s="332"/>
      <c r="Y13" s="332"/>
      <c r="Z13" s="369"/>
      <c r="AA13" s="369"/>
      <c r="AB13" s="370"/>
      <c r="AC13" s="306">
        <v>11</v>
      </c>
      <c r="AD13" s="307"/>
      <c r="AE13" s="307"/>
      <c r="AF13" s="332"/>
      <c r="AG13" s="332"/>
      <c r="AH13" s="369"/>
      <c r="AI13" s="369"/>
      <c r="AJ13" s="370"/>
      <c r="AK13" s="306">
        <v>11</v>
      </c>
      <c r="AL13" s="307"/>
      <c r="AM13" s="307"/>
      <c r="AN13" s="332"/>
      <c r="AO13" s="332"/>
      <c r="AP13" s="369"/>
      <c r="AQ13" s="369"/>
      <c r="AR13" s="370"/>
    </row>
    <row r="14" spans="1:44" x14ac:dyDescent="0.2">
      <c r="A14" s="252" t="s">
        <v>22</v>
      </c>
      <c r="B14" s="247"/>
      <c r="C14" s="247"/>
      <c r="D14" s="247"/>
      <c r="E14" s="321" t="s">
        <v>23</v>
      </c>
      <c r="F14" s="322"/>
      <c r="G14" s="322"/>
      <c r="H14" s="322"/>
      <c r="I14" s="322"/>
      <c r="J14" s="322"/>
      <c r="K14" s="322"/>
      <c r="L14" s="323"/>
      <c r="M14" s="174">
        <f>SUM(M6,M10)</f>
        <v>0</v>
      </c>
      <c r="N14" s="166"/>
      <c r="O14" s="170">
        <f>SUM(O6,O10)</f>
        <v>0</v>
      </c>
      <c r="P14" s="166"/>
      <c r="Q14" s="170">
        <f>SUM(Q6,Q10)</f>
        <v>0</v>
      </c>
      <c r="R14" s="166"/>
      <c r="S14" s="166"/>
      <c r="T14" s="167"/>
      <c r="U14" s="297">
        <f>SUM(U6,U10)</f>
        <v>0</v>
      </c>
      <c r="V14" s="298"/>
      <c r="W14" s="299">
        <f>SUM(W6,W10)</f>
        <v>0</v>
      </c>
      <c r="X14" s="298"/>
      <c r="Y14" s="299">
        <f>SUM(Y6,Y10)</f>
        <v>0</v>
      </c>
      <c r="Z14" s="298"/>
      <c r="AA14" s="298"/>
      <c r="AB14" s="300"/>
      <c r="AC14" s="297">
        <f>SUM(AC6,AC10)</f>
        <v>0</v>
      </c>
      <c r="AD14" s="298"/>
      <c r="AE14" s="299">
        <f>SUM(AE6,AE10)</f>
        <v>0</v>
      </c>
      <c r="AF14" s="298"/>
      <c r="AG14" s="299">
        <f>SUM(AG6,AG10)</f>
        <v>0</v>
      </c>
      <c r="AH14" s="298"/>
      <c r="AI14" s="298"/>
      <c r="AJ14" s="300"/>
      <c r="AK14" s="297">
        <f>SUM(AK6,AK10)</f>
        <v>0</v>
      </c>
      <c r="AL14" s="298"/>
      <c r="AM14" s="299">
        <f>SUM(AM6,AM10)</f>
        <v>0</v>
      </c>
      <c r="AN14" s="298"/>
      <c r="AO14" s="299">
        <f>SUM(AO6,AO10)</f>
        <v>0</v>
      </c>
      <c r="AP14" s="298"/>
      <c r="AQ14" s="298"/>
      <c r="AR14" s="300"/>
    </row>
    <row r="15" spans="1:44" ht="13.5" thickBot="1" x14ac:dyDescent="0.25">
      <c r="A15" s="254"/>
      <c r="B15" s="250"/>
      <c r="C15" s="250"/>
      <c r="D15" s="250"/>
      <c r="E15" s="324" t="s">
        <v>24</v>
      </c>
      <c r="F15" s="325"/>
      <c r="G15" s="325"/>
      <c r="H15" s="325"/>
      <c r="I15" s="325"/>
      <c r="J15" s="325"/>
      <c r="K15" s="325"/>
      <c r="L15" s="326"/>
      <c r="M15" s="62">
        <f t="shared" ref="M15" si="4">SUM(M7,M8,M11,M12)</f>
        <v>2558.2283314242077</v>
      </c>
      <c r="N15" s="164"/>
      <c r="O15" s="62">
        <f t="shared" ref="O15" si="5">SUM(O7,O8,O11,O12)</f>
        <v>20.100000000000001</v>
      </c>
      <c r="P15" s="164"/>
      <c r="Q15" s="62">
        <f t="shared" ref="Q15" si="6">SUM(Q7,Q8,Q11,Q12)</f>
        <v>0</v>
      </c>
      <c r="R15" s="164"/>
      <c r="S15" s="62">
        <f t="shared" ref="S15" si="7">SUM(S7,S8,S11,S12)</f>
        <v>2.88</v>
      </c>
      <c r="T15" s="164"/>
      <c r="U15" s="330">
        <f>SUM(U7,U8,U11,U12)</f>
        <v>2811.5056637393404</v>
      </c>
      <c r="V15" s="327"/>
      <c r="W15" s="329">
        <f>SUM(W7,W8,W11,W12)</f>
        <v>22.09</v>
      </c>
      <c r="X15" s="327"/>
      <c r="Y15" s="329">
        <f>SUM(Y7,Y8,Y11,Y12)</f>
        <v>0</v>
      </c>
      <c r="Z15" s="327"/>
      <c r="AA15" s="327"/>
      <c r="AB15" s="328"/>
      <c r="AC15" s="330">
        <f>SUM(AC7,AC8,AC11,AC12)</f>
        <v>2456.4082983326971</v>
      </c>
      <c r="AD15" s="327"/>
      <c r="AE15" s="329">
        <f>SUM(AE7,AE8,AE11,AE12)</f>
        <v>19.3</v>
      </c>
      <c r="AF15" s="327"/>
      <c r="AG15" s="329">
        <f>SUM(AG7,AG8,AG11,AG12)</f>
        <v>0</v>
      </c>
      <c r="AH15" s="327"/>
      <c r="AI15" s="327"/>
      <c r="AJ15" s="328"/>
      <c r="AK15" s="330">
        <f>SUM(AK7,AK8,AK11,AK12)</f>
        <v>2124.2204403716432</v>
      </c>
      <c r="AL15" s="327"/>
      <c r="AM15" s="329">
        <f>SUM(AM7,AM8,AM11,AM12)</f>
        <v>16.690000000000001</v>
      </c>
      <c r="AN15" s="327"/>
      <c r="AO15" s="329">
        <f>SUM(AO7,AO8,AO11,AO12)</f>
        <v>0</v>
      </c>
      <c r="AP15" s="327"/>
      <c r="AQ15" s="327"/>
      <c r="AR15" s="328"/>
    </row>
    <row r="16" spans="1:44" x14ac:dyDescent="0.2">
      <c r="A16" s="252" t="s">
        <v>25</v>
      </c>
      <c r="B16" s="247"/>
      <c r="C16" s="247"/>
      <c r="D16" s="247"/>
      <c r="E16" s="247" t="s">
        <v>26</v>
      </c>
      <c r="F16" s="247"/>
      <c r="G16" s="247"/>
      <c r="H16" s="247"/>
      <c r="I16" s="294" t="s">
        <v>14</v>
      </c>
      <c r="J16" s="295"/>
      <c r="K16" s="295"/>
      <c r="L16" s="296"/>
      <c r="M16" s="162">
        <f>I6*(POWER(O7+O8,2)+POWER(Q7+Q8,2))/POWER(B6,2)</f>
        <v>1.0893576553632506E-2</v>
      </c>
      <c r="N16" s="162"/>
      <c r="O16" s="162"/>
      <c r="P16" s="163" t="s">
        <v>27</v>
      </c>
      <c r="Q16" s="163"/>
      <c r="R16" s="156">
        <f>K6*(POWER(O7+O8,2)+POWER(Q7+Q8,2))/(100*B6)</f>
        <v>0.2888510704545737</v>
      </c>
      <c r="S16" s="156"/>
      <c r="T16" s="157"/>
      <c r="U16" s="282">
        <f>I6*(POWER(W7+W8,2)+POWER(Y7+Y8,2))/POWER(B6,2)</f>
        <v>1.3883919260758907E-2</v>
      </c>
      <c r="V16" s="283"/>
      <c r="W16" s="283"/>
      <c r="X16" s="284" t="s">
        <v>27</v>
      </c>
      <c r="Y16" s="284"/>
      <c r="Z16" s="285">
        <f>K6*(POWER(W7+W8,2)+POWER(Y7+Y8,2))/(100*B6)</f>
        <v>0.36814217266759874</v>
      </c>
      <c r="AA16" s="285"/>
      <c r="AB16" s="286"/>
      <c r="AC16" s="282">
        <f>I6*(POWER(AE7+AE8,2)+POWER(AG7+AG8,2))/POWER(B6,2)</f>
        <v>1.0460967381376774E-2</v>
      </c>
      <c r="AD16" s="283"/>
      <c r="AE16" s="283"/>
      <c r="AF16" s="284" t="s">
        <v>27</v>
      </c>
      <c r="AG16" s="284"/>
      <c r="AH16" s="285">
        <f>K6*(POWER(AE7+AE8,2)+POWER(AG7+AG8,2))/(100*B6)</f>
        <v>0.27738012499608994</v>
      </c>
      <c r="AI16" s="285"/>
      <c r="AJ16" s="286"/>
      <c r="AK16" s="282">
        <f>I6*(POWER(AM7+AM8,2)+POWER(AO7+AO8,2))/POWER(B6,2)</f>
        <v>8.3745694548971947E-3</v>
      </c>
      <c r="AL16" s="283"/>
      <c r="AM16" s="283"/>
      <c r="AN16" s="284" t="s">
        <v>27</v>
      </c>
      <c r="AO16" s="284"/>
      <c r="AP16" s="285">
        <f>K6*(POWER(AM7+AM8,2)+POWER(AO7+AO8,2))/(100*B6)</f>
        <v>0.22205777319631573</v>
      </c>
      <c r="AQ16" s="285"/>
      <c r="AR16" s="286"/>
    </row>
    <row r="17" spans="1:44" ht="13.5" thickBot="1" x14ac:dyDescent="0.25">
      <c r="A17" s="254"/>
      <c r="B17" s="250"/>
      <c r="C17" s="250"/>
      <c r="D17" s="250"/>
      <c r="E17" s="250"/>
      <c r="F17" s="250"/>
      <c r="G17" s="250"/>
      <c r="H17" s="250"/>
      <c r="I17" s="331" t="s">
        <v>19</v>
      </c>
      <c r="J17" s="332"/>
      <c r="K17" s="332"/>
      <c r="L17" s="333"/>
      <c r="M17" s="154">
        <f>I10*(POWER(O11+O12,2)+POWER(Q11+Q12,2))/POWER(B10,2)</f>
        <v>9.563493192519059E-3</v>
      </c>
      <c r="N17" s="154"/>
      <c r="O17" s="154"/>
      <c r="P17" s="155" t="s">
        <v>27</v>
      </c>
      <c r="Q17" s="155"/>
      <c r="R17" s="151">
        <f>K10*(POWER(O11+O12,2)+POWER(Q11+Q12,2))/(100*B10)</f>
        <v>0.24737568251881592</v>
      </c>
      <c r="S17" s="151"/>
      <c r="T17" s="152"/>
      <c r="U17" s="334">
        <f>I10*(POWER(W11+W12,2)+POWER(Y11+Y12,2))/POWER(B10,2)</f>
        <v>1.0876893244708887E-2</v>
      </c>
      <c r="V17" s="335"/>
      <c r="W17" s="335"/>
      <c r="X17" s="336" t="s">
        <v>27</v>
      </c>
      <c r="Y17" s="336"/>
      <c r="Z17" s="337">
        <f>K10*(POWER(W11+W12,2)+POWER(Y11+Y12,2))/(100*B10)</f>
        <v>0.28134896276173588</v>
      </c>
      <c r="AA17" s="337"/>
      <c r="AB17" s="338"/>
      <c r="AC17" s="334">
        <f>I10*(POWER(AE11+AE12,2)+POWER(AG11+AG12,2))/POWER(B10,2)</f>
        <v>8.4275403348803499E-3</v>
      </c>
      <c r="AD17" s="335"/>
      <c r="AE17" s="335"/>
      <c r="AF17" s="336" t="s">
        <v>27</v>
      </c>
      <c r="AG17" s="336"/>
      <c r="AH17" s="337">
        <f>K10*(POWER(AE11+AE12,2)+POWER(AG11+AG12,2))/(100*B10)</f>
        <v>0.21799236955871579</v>
      </c>
      <c r="AI17" s="337"/>
      <c r="AJ17" s="338"/>
      <c r="AK17" s="334">
        <f>I10*(POWER(AM11+AM12,2)+POWER(AO11+AO12,2))/POWER(B10,2)</f>
        <v>5.8162605436174195E-3</v>
      </c>
      <c r="AL17" s="335"/>
      <c r="AM17" s="335"/>
      <c r="AN17" s="336" t="s">
        <v>27</v>
      </c>
      <c r="AO17" s="336"/>
      <c r="AP17" s="337">
        <f>K10*(POWER(AM11+AM12,2)+POWER(AO11+AO12,2))/(100*B10)</f>
        <v>0.15044726782574652</v>
      </c>
      <c r="AQ17" s="337"/>
      <c r="AR17" s="338"/>
    </row>
    <row r="18" spans="1:44" ht="12.75" customHeight="1" x14ac:dyDescent="0.2">
      <c r="A18" s="287" t="s">
        <v>28</v>
      </c>
      <c r="B18" s="288"/>
      <c r="C18" s="288"/>
      <c r="D18" s="288"/>
      <c r="E18" s="247" t="s">
        <v>29</v>
      </c>
      <c r="F18" s="247"/>
      <c r="G18" s="247"/>
      <c r="H18" s="247"/>
      <c r="I18" s="294" t="s">
        <v>14</v>
      </c>
      <c r="J18" s="295"/>
      <c r="K18" s="295"/>
      <c r="L18" s="296"/>
      <c r="M18" s="146">
        <f>SUM(O7:P8)+C6+M16</f>
        <v>10.522893575987389</v>
      </c>
      <c r="N18" s="146"/>
      <c r="O18" s="146"/>
      <c r="P18" s="147" t="s">
        <v>27</v>
      </c>
      <c r="Q18" s="147"/>
      <c r="R18" s="138">
        <f>SUM(Q7:R8)+D6+R16</f>
        <v>0.42485107784554965</v>
      </c>
      <c r="S18" s="138"/>
      <c r="T18" s="139"/>
      <c r="U18" s="339">
        <f>SUM(W7:X8)+C6+U16</f>
        <v>11.875883918694514</v>
      </c>
      <c r="V18" s="340"/>
      <c r="W18" s="340"/>
      <c r="X18" s="263" t="s">
        <v>27</v>
      </c>
      <c r="Y18" s="263"/>
      <c r="Z18" s="264">
        <f>SUM(Y7:Z8)+D6+Z16</f>
        <v>0.5041421800585747</v>
      </c>
      <c r="AA18" s="264"/>
      <c r="AB18" s="265"/>
      <c r="AC18" s="339">
        <f>SUM(AE7:AF8)+C6+AC16</f>
        <v>10.312460966815133</v>
      </c>
      <c r="AD18" s="340"/>
      <c r="AE18" s="340"/>
      <c r="AF18" s="263" t="s">
        <v>27</v>
      </c>
      <c r="AG18" s="263"/>
      <c r="AH18" s="264">
        <f>SUM(AG7:AH8)+D6+AH16</f>
        <v>0.41338013238706589</v>
      </c>
      <c r="AI18" s="264"/>
      <c r="AJ18" s="265"/>
      <c r="AK18" s="339">
        <f>SUM(AM7:AN8)+C6+AK16</f>
        <v>9.2303745688886529</v>
      </c>
      <c r="AL18" s="340"/>
      <c r="AM18" s="340"/>
      <c r="AN18" s="263" t="s">
        <v>27</v>
      </c>
      <c r="AO18" s="263"/>
      <c r="AP18" s="264">
        <f>SUM(AO7:AP8)+D6+AP16</f>
        <v>0.35805778058729165</v>
      </c>
      <c r="AQ18" s="264"/>
      <c r="AR18" s="265"/>
    </row>
    <row r="19" spans="1:44" x14ac:dyDescent="0.2">
      <c r="A19" s="289"/>
      <c r="B19" s="290"/>
      <c r="C19" s="290"/>
      <c r="D19" s="290"/>
      <c r="E19" s="293"/>
      <c r="F19" s="293"/>
      <c r="G19" s="293"/>
      <c r="H19" s="293"/>
      <c r="I19" s="266" t="s">
        <v>19</v>
      </c>
      <c r="J19" s="267"/>
      <c r="K19" s="267"/>
      <c r="L19" s="268"/>
      <c r="M19" s="143">
        <f>SUM(O11:P12)+C10+M17</f>
        <v>9.6825634946528325</v>
      </c>
      <c r="N19" s="143"/>
      <c r="O19" s="143"/>
      <c r="P19" s="132" t="s">
        <v>27</v>
      </c>
      <c r="Q19" s="132"/>
      <c r="R19" s="133">
        <f>SUM(Q11:R12)+D10+R17</f>
        <v>0.38337568990979187</v>
      </c>
      <c r="S19" s="133"/>
      <c r="T19" s="134"/>
      <c r="U19" s="277">
        <f>SUM(W11:X12)+C10+U17</f>
        <v>10.323876894705021</v>
      </c>
      <c r="V19" s="278"/>
      <c r="W19" s="278"/>
      <c r="X19" s="279" t="s">
        <v>27</v>
      </c>
      <c r="Y19" s="279"/>
      <c r="Z19" s="280">
        <f>SUM(Y11:Z12)+D10+Z17</f>
        <v>0.41734897015271183</v>
      </c>
      <c r="AA19" s="280"/>
      <c r="AB19" s="281"/>
      <c r="AC19" s="277">
        <f>SUM(AE11:AF12)+C10+AC17</f>
        <v>9.0914275417951931</v>
      </c>
      <c r="AD19" s="278"/>
      <c r="AE19" s="278"/>
      <c r="AF19" s="279" t="s">
        <v>27</v>
      </c>
      <c r="AG19" s="279"/>
      <c r="AH19" s="280">
        <f>SUM(AG11:AH12)+D10+AH17</f>
        <v>0.35399237694969177</v>
      </c>
      <c r="AI19" s="280"/>
      <c r="AJ19" s="281"/>
      <c r="AK19" s="277">
        <f>SUM(AM11:AN12)+C10+AK17</f>
        <v>7.5588162620039308</v>
      </c>
      <c r="AL19" s="278"/>
      <c r="AM19" s="278"/>
      <c r="AN19" s="279" t="s">
        <v>27</v>
      </c>
      <c r="AO19" s="279"/>
      <c r="AP19" s="280">
        <f>SUM(AO11:AP12)+D10+AP17</f>
        <v>0.28644727521672247</v>
      </c>
      <c r="AQ19" s="280"/>
      <c r="AR19" s="281"/>
    </row>
    <row r="20" spans="1:44" ht="13.5" thickBot="1" x14ac:dyDescent="0.25">
      <c r="A20" s="291"/>
      <c r="B20" s="292"/>
      <c r="C20" s="292"/>
      <c r="D20" s="292"/>
      <c r="E20" s="250"/>
      <c r="F20" s="250"/>
      <c r="G20" s="250"/>
      <c r="H20" s="250"/>
      <c r="I20" s="269" t="s">
        <v>30</v>
      </c>
      <c r="J20" s="270"/>
      <c r="K20" s="270"/>
      <c r="L20" s="271"/>
      <c r="M20" s="130">
        <f>SUM(M18,M19)</f>
        <v>20.205457070640222</v>
      </c>
      <c r="N20" s="130"/>
      <c r="O20" s="130"/>
      <c r="P20" s="131" t="s">
        <v>27</v>
      </c>
      <c r="Q20" s="131"/>
      <c r="R20" s="114">
        <f>SUM(R18,R19)</f>
        <v>0.80822676775534152</v>
      </c>
      <c r="S20" s="114"/>
      <c r="T20" s="115"/>
      <c r="U20" s="272">
        <f>SUM(U18,U19)</f>
        <v>22.199760813399536</v>
      </c>
      <c r="V20" s="273"/>
      <c r="W20" s="273"/>
      <c r="X20" s="274" t="s">
        <v>27</v>
      </c>
      <c r="Y20" s="274"/>
      <c r="Z20" s="275">
        <f>SUM(Z18,Z19)</f>
        <v>0.92149115021128658</v>
      </c>
      <c r="AA20" s="275"/>
      <c r="AB20" s="276"/>
      <c r="AC20" s="272">
        <f>SUM(AC18,AC19)</f>
        <v>19.403888508610326</v>
      </c>
      <c r="AD20" s="273"/>
      <c r="AE20" s="273"/>
      <c r="AF20" s="274" t="s">
        <v>27</v>
      </c>
      <c r="AG20" s="274"/>
      <c r="AH20" s="275">
        <f>SUM(AH18,AH19)</f>
        <v>0.7673725093367576</v>
      </c>
      <c r="AI20" s="275"/>
      <c r="AJ20" s="276"/>
      <c r="AK20" s="272">
        <f>SUM(AK18,AK19)</f>
        <v>16.789190830892583</v>
      </c>
      <c r="AL20" s="273"/>
      <c r="AM20" s="273"/>
      <c r="AN20" s="274" t="s">
        <v>27</v>
      </c>
      <c r="AO20" s="274"/>
      <c r="AP20" s="275">
        <f>SUM(AP18,AP19)</f>
        <v>0.64450505580401418</v>
      </c>
      <c r="AQ20" s="275"/>
      <c r="AR20" s="276"/>
    </row>
    <row r="21" spans="1:44" ht="30" customHeight="1" thickBot="1" x14ac:dyDescent="0.25">
      <c r="A21" s="256" t="s">
        <v>31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</row>
    <row r="22" spans="1:44" ht="15.75" customHeight="1" thickBot="1" x14ac:dyDescent="0.25">
      <c r="A22" s="257" t="s">
        <v>6</v>
      </c>
      <c r="B22" s="258"/>
      <c r="C22" s="258" t="s">
        <v>2</v>
      </c>
      <c r="D22" s="258"/>
      <c r="E22" s="258" t="s">
        <v>32</v>
      </c>
      <c r="F22" s="258"/>
      <c r="G22" s="258"/>
      <c r="H22" s="258"/>
      <c r="I22" s="258"/>
      <c r="J22" s="258"/>
      <c r="K22" s="258"/>
      <c r="L22" s="259"/>
      <c r="M22" s="260" t="s">
        <v>33</v>
      </c>
      <c r="N22" s="261"/>
      <c r="O22" s="261"/>
      <c r="P22" s="261"/>
      <c r="Q22" s="261"/>
      <c r="R22" s="261"/>
      <c r="S22" s="261"/>
      <c r="T22" s="262"/>
      <c r="U22" s="260" t="s">
        <v>33</v>
      </c>
      <c r="V22" s="261"/>
      <c r="W22" s="261"/>
      <c r="X22" s="261"/>
      <c r="Y22" s="261"/>
      <c r="Z22" s="261"/>
      <c r="AA22" s="261"/>
      <c r="AB22" s="262"/>
      <c r="AC22" s="260" t="s">
        <v>33</v>
      </c>
      <c r="AD22" s="261"/>
      <c r="AE22" s="261"/>
      <c r="AF22" s="261"/>
      <c r="AG22" s="261"/>
      <c r="AH22" s="261"/>
      <c r="AI22" s="261"/>
      <c r="AJ22" s="262"/>
      <c r="AK22" s="260" t="s">
        <v>33</v>
      </c>
      <c r="AL22" s="261"/>
      <c r="AM22" s="261"/>
      <c r="AN22" s="261"/>
      <c r="AO22" s="261"/>
      <c r="AP22" s="261"/>
      <c r="AQ22" s="261"/>
      <c r="AR22" s="262"/>
    </row>
    <row r="23" spans="1:44" x14ac:dyDescent="0.2">
      <c r="A23" s="316">
        <v>6</v>
      </c>
      <c r="B23" s="317"/>
      <c r="C23" s="317" t="s">
        <v>16</v>
      </c>
      <c r="D23" s="317"/>
      <c r="E23" s="322" t="s">
        <v>34</v>
      </c>
      <c r="F23" s="322"/>
      <c r="G23" s="322"/>
      <c r="H23" s="322"/>
      <c r="I23" s="322"/>
      <c r="J23" s="322"/>
      <c r="K23" s="322"/>
      <c r="L23" s="323"/>
      <c r="M23" s="107">
        <v>6.26</v>
      </c>
      <c r="N23" s="108"/>
      <c r="O23" s="108"/>
      <c r="P23" s="108"/>
      <c r="Q23" s="108"/>
      <c r="R23" s="108"/>
      <c r="S23" s="108"/>
      <c r="T23" s="109"/>
      <c r="U23" s="341">
        <v>6.25</v>
      </c>
      <c r="V23" s="342"/>
      <c r="W23" s="342"/>
      <c r="X23" s="342"/>
      <c r="Y23" s="342"/>
      <c r="Z23" s="342"/>
      <c r="AA23" s="342"/>
      <c r="AB23" s="343"/>
      <c r="AC23" s="341">
        <v>6.17</v>
      </c>
      <c r="AD23" s="342"/>
      <c r="AE23" s="342"/>
      <c r="AF23" s="342"/>
      <c r="AG23" s="342"/>
      <c r="AH23" s="342"/>
      <c r="AI23" s="342"/>
      <c r="AJ23" s="343"/>
      <c r="AK23" s="341">
        <v>6.45</v>
      </c>
      <c r="AL23" s="342"/>
      <c r="AM23" s="342"/>
      <c r="AN23" s="342"/>
      <c r="AO23" s="342"/>
      <c r="AP23" s="342"/>
      <c r="AQ23" s="342"/>
      <c r="AR23" s="343"/>
    </row>
    <row r="24" spans="1:44" ht="13.5" thickBot="1" x14ac:dyDescent="0.25">
      <c r="A24" s="310">
        <v>6</v>
      </c>
      <c r="B24" s="311"/>
      <c r="C24" s="311" t="s">
        <v>17</v>
      </c>
      <c r="D24" s="311"/>
      <c r="E24" s="312" t="s">
        <v>35</v>
      </c>
      <c r="F24" s="312"/>
      <c r="G24" s="312"/>
      <c r="H24" s="312"/>
      <c r="I24" s="312"/>
      <c r="J24" s="312"/>
      <c r="K24" s="312"/>
      <c r="L24" s="347"/>
      <c r="M24" s="86">
        <v>6.3</v>
      </c>
      <c r="N24" s="87"/>
      <c r="O24" s="87"/>
      <c r="P24" s="87"/>
      <c r="Q24" s="87"/>
      <c r="R24" s="87"/>
      <c r="S24" s="87"/>
      <c r="T24" s="88"/>
      <c r="U24" s="344">
        <v>6.38</v>
      </c>
      <c r="V24" s="345"/>
      <c r="W24" s="345"/>
      <c r="X24" s="345"/>
      <c r="Y24" s="345"/>
      <c r="Z24" s="345"/>
      <c r="AA24" s="345"/>
      <c r="AB24" s="346"/>
      <c r="AC24" s="344">
        <v>6.28</v>
      </c>
      <c r="AD24" s="345"/>
      <c r="AE24" s="345"/>
      <c r="AF24" s="345"/>
      <c r="AG24" s="345"/>
      <c r="AH24" s="345"/>
      <c r="AI24" s="345"/>
      <c r="AJ24" s="346"/>
      <c r="AK24" s="344">
        <v>6.32</v>
      </c>
      <c r="AL24" s="345"/>
      <c r="AM24" s="345"/>
      <c r="AN24" s="345"/>
      <c r="AO24" s="345"/>
      <c r="AP24" s="345"/>
      <c r="AQ24" s="345"/>
      <c r="AR24" s="346"/>
    </row>
    <row r="25" spans="1:44" x14ac:dyDescent="0.2">
      <c r="A25" s="310">
        <v>6</v>
      </c>
      <c r="B25" s="311"/>
      <c r="C25" s="311" t="s">
        <v>20</v>
      </c>
      <c r="D25" s="311"/>
      <c r="E25" s="312" t="s">
        <v>36</v>
      </c>
      <c r="F25" s="312"/>
      <c r="G25" s="312"/>
      <c r="H25" s="312"/>
      <c r="I25" s="312"/>
      <c r="J25" s="312"/>
      <c r="K25" s="312"/>
      <c r="L25" s="347"/>
      <c r="M25" s="107">
        <v>6.16</v>
      </c>
      <c r="N25" s="108"/>
      <c r="O25" s="108"/>
      <c r="P25" s="108"/>
      <c r="Q25" s="108"/>
      <c r="R25" s="108"/>
      <c r="S25" s="108"/>
      <c r="T25" s="109"/>
      <c r="U25" s="341">
        <v>6.08</v>
      </c>
      <c r="V25" s="342"/>
      <c r="W25" s="342"/>
      <c r="X25" s="342"/>
      <c r="Y25" s="342"/>
      <c r="Z25" s="342"/>
      <c r="AA25" s="342"/>
      <c r="AB25" s="343"/>
      <c r="AC25" s="341">
        <v>6.13</v>
      </c>
      <c r="AD25" s="342"/>
      <c r="AE25" s="342"/>
      <c r="AF25" s="342"/>
      <c r="AG25" s="342"/>
      <c r="AH25" s="342"/>
      <c r="AI25" s="342"/>
      <c r="AJ25" s="343"/>
      <c r="AK25" s="341">
        <v>6.14</v>
      </c>
      <c r="AL25" s="342"/>
      <c r="AM25" s="342"/>
      <c r="AN25" s="342"/>
      <c r="AO25" s="342"/>
      <c r="AP25" s="342"/>
      <c r="AQ25" s="342"/>
      <c r="AR25" s="343"/>
    </row>
    <row r="26" spans="1:44" ht="13.5" thickBot="1" x14ac:dyDescent="0.25">
      <c r="A26" s="348">
        <v>6</v>
      </c>
      <c r="B26" s="349"/>
      <c r="C26" s="349" t="s">
        <v>21</v>
      </c>
      <c r="D26" s="349"/>
      <c r="E26" s="325" t="s">
        <v>37</v>
      </c>
      <c r="F26" s="325"/>
      <c r="G26" s="325"/>
      <c r="H26" s="325"/>
      <c r="I26" s="325"/>
      <c r="J26" s="325"/>
      <c r="K26" s="325"/>
      <c r="L26" s="326"/>
      <c r="M26" s="86">
        <v>6.12</v>
      </c>
      <c r="N26" s="87"/>
      <c r="O26" s="87"/>
      <c r="P26" s="87"/>
      <c r="Q26" s="87"/>
      <c r="R26" s="87"/>
      <c r="S26" s="87"/>
      <c r="T26" s="88"/>
      <c r="U26" s="344">
        <v>6.08</v>
      </c>
      <c r="V26" s="345"/>
      <c r="W26" s="345"/>
      <c r="X26" s="345"/>
      <c r="Y26" s="345"/>
      <c r="Z26" s="345"/>
      <c r="AA26" s="345"/>
      <c r="AB26" s="346"/>
      <c r="AC26" s="344">
        <v>6.1</v>
      </c>
      <c r="AD26" s="345"/>
      <c r="AE26" s="345"/>
      <c r="AF26" s="345"/>
      <c r="AG26" s="345"/>
      <c r="AH26" s="345"/>
      <c r="AI26" s="345"/>
      <c r="AJ26" s="346"/>
      <c r="AK26" s="344">
        <v>6.17</v>
      </c>
      <c r="AL26" s="345"/>
      <c r="AM26" s="345"/>
      <c r="AN26" s="345"/>
      <c r="AO26" s="345"/>
      <c r="AP26" s="345"/>
      <c r="AQ26" s="345"/>
      <c r="AR26" s="346"/>
    </row>
    <row r="27" spans="1:44" ht="30" customHeight="1" thickBot="1" x14ac:dyDescent="0.25">
      <c r="A27" s="256" t="s">
        <v>38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</row>
    <row r="28" spans="1:44" ht="15" customHeight="1" x14ac:dyDescent="0.2">
      <c r="A28" s="350" t="s">
        <v>2</v>
      </c>
      <c r="B28" s="351"/>
      <c r="C28" s="351"/>
      <c r="D28" s="351"/>
      <c r="E28" s="351" t="s">
        <v>39</v>
      </c>
      <c r="F28" s="351"/>
      <c r="G28" s="351" t="s">
        <v>40</v>
      </c>
      <c r="H28" s="351"/>
      <c r="I28" s="351" t="s">
        <v>41</v>
      </c>
      <c r="J28" s="351"/>
      <c r="K28" s="351" t="s">
        <v>42</v>
      </c>
      <c r="L28" s="354"/>
      <c r="M28" s="252" t="s">
        <v>10</v>
      </c>
      <c r="N28" s="253"/>
      <c r="O28" s="246" t="s">
        <v>11</v>
      </c>
      <c r="P28" s="247"/>
      <c r="Q28" s="253"/>
      <c r="R28" s="246" t="s">
        <v>12</v>
      </c>
      <c r="S28" s="247"/>
      <c r="T28" s="248"/>
      <c r="U28" s="252" t="s">
        <v>10</v>
      </c>
      <c r="V28" s="253"/>
      <c r="W28" s="246" t="s">
        <v>11</v>
      </c>
      <c r="X28" s="247"/>
      <c r="Y28" s="253"/>
      <c r="Z28" s="246" t="s">
        <v>12</v>
      </c>
      <c r="AA28" s="247"/>
      <c r="AB28" s="248"/>
      <c r="AC28" s="252" t="s">
        <v>10</v>
      </c>
      <c r="AD28" s="253"/>
      <c r="AE28" s="246" t="s">
        <v>11</v>
      </c>
      <c r="AF28" s="247"/>
      <c r="AG28" s="253"/>
      <c r="AH28" s="246" t="s">
        <v>12</v>
      </c>
      <c r="AI28" s="247"/>
      <c r="AJ28" s="248"/>
      <c r="AK28" s="252" t="s">
        <v>10</v>
      </c>
      <c r="AL28" s="253"/>
      <c r="AM28" s="246" t="s">
        <v>11</v>
      </c>
      <c r="AN28" s="247"/>
      <c r="AO28" s="253"/>
      <c r="AP28" s="246" t="s">
        <v>12</v>
      </c>
      <c r="AQ28" s="247"/>
      <c r="AR28" s="248"/>
    </row>
    <row r="29" spans="1:44" ht="15.75" customHeight="1" thickBot="1" x14ac:dyDescent="0.25">
      <c r="A29" s="352"/>
      <c r="B29" s="353"/>
      <c r="C29" s="353"/>
      <c r="D29" s="353"/>
      <c r="E29" s="7" t="s">
        <v>43</v>
      </c>
      <c r="F29" s="7" t="s">
        <v>44</v>
      </c>
      <c r="G29" s="7" t="s">
        <v>43</v>
      </c>
      <c r="H29" s="7" t="s">
        <v>44</v>
      </c>
      <c r="I29" s="7" t="s">
        <v>43</v>
      </c>
      <c r="J29" s="7" t="s">
        <v>44</v>
      </c>
      <c r="K29" s="7" t="s">
        <v>43</v>
      </c>
      <c r="L29" s="4" t="s">
        <v>44</v>
      </c>
      <c r="M29" s="254"/>
      <c r="N29" s="255"/>
      <c r="O29" s="249"/>
      <c r="P29" s="250"/>
      <c r="Q29" s="255"/>
      <c r="R29" s="249"/>
      <c r="S29" s="250"/>
      <c r="T29" s="251"/>
      <c r="U29" s="254"/>
      <c r="V29" s="255"/>
      <c r="W29" s="249"/>
      <c r="X29" s="250"/>
      <c r="Y29" s="255"/>
      <c r="Z29" s="249"/>
      <c r="AA29" s="250"/>
      <c r="AB29" s="251"/>
      <c r="AC29" s="254"/>
      <c r="AD29" s="255"/>
      <c r="AE29" s="249"/>
      <c r="AF29" s="250"/>
      <c r="AG29" s="255"/>
      <c r="AH29" s="249"/>
      <c r="AI29" s="250"/>
      <c r="AJ29" s="251"/>
      <c r="AK29" s="254"/>
      <c r="AL29" s="255"/>
      <c r="AM29" s="249"/>
      <c r="AN29" s="250"/>
      <c r="AO29" s="255"/>
      <c r="AP29" s="249"/>
      <c r="AQ29" s="250"/>
      <c r="AR29" s="251"/>
    </row>
    <row r="30" spans="1:44" x14ac:dyDescent="0.2">
      <c r="A30" s="371" t="s">
        <v>45</v>
      </c>
      <c r="B30" s="372"/>
      <c r="C30" s="372"/>
      <c r="D30" s="372"/>
      <c r="E30" s="373"/>
      <c r="F30" s="373"/>
      <c r="G30" s="373"/>
      <c r="H30" s="373"/>
      <c r="I30" s="373"/>
      <c r="J30" s="373"/>
      <c r="K30" s="373"/>
      <c r="L30" s="374"/>
      <c r="M30" s="375"/>
      <c r="N30" s="376"/>
      <c r="O30" s="377"/>
      <c r="P30" s="377"/>
      <c r="Q30" s="377"/>
      <c r="R30" s="377"/>
      <c r="S30" s="377"/>
      <c r="T30" s="378"/>
      <c r="U30" s="375"/>
      <c r="V30" s="376"/>
      <c r="W30" s="377"/>
      <c r="X30" s="377"/>
      <c r="Y30" s="377"/>
      <c r="Z30" s="377"/>
      <c r="AA30" s="377"/>
      <c r="AB30" s="378"/>
      <c r="AC30" s="375"/>
      <c r="AD30" s="376"/>
      <c r="AE30" s="377"/>
      <c r="AF30" s="377"/>
      <c r="AG30" s="377"/>
      <c r="AH30" s="377"/>
      <c r="AI30" s="377"/>
      <c r="AJ30" s="378"/>
      <c r="AK30" s="375"/>
      <c r="AL30" s="376"/>
      <c r="AM30" s="377"/>
      <c r="AN30" s="377"/>
      <c r="AO30" s="377"/>
      <c r="AP30" s="377"/>
      <c r="AQ30" s="377"/>
      <c r="AR30" s="378"/>
    </row>
    <row r="31" spans="1:44" x14ac:dyDescent="0.2">
      <c r="A31" s="52" t="s">
        <v>74</v>
      </c>
      <c r="B31" s="53"/>
      <c r="C31" s="53"/>
      <c r="D31" s="53"/>
      <c r="E31" s="6"/>
      <c r="F31" s="6"/>
      <c r="G31" s="6"/>
      <c r="H31" s="6"/>
      <c r="I31" s="6"/>
      <c r="J31" s="6"/>
      <c r="K31" s="6"/>
      <c r="L31" s="14"/>
      <c r="M31" s="58">
        <f>SUM(M32:N35)</f>
        <v>699</v>
      </c>
      <c r="N31" s="59"/>
      <c r="O31" s="56"/>
      <c r="P31" s="56"/>
      <c r="Q31" s="56"/>
      <c r="R31" s="56"/>
      <c r="S31" s="56"/>
      <c r="T31" s="57"/>
      <c r="U31" s="58">
        <f>SUM(U32:V35)</f>
        <v>812</v>
      </c>
      <c r="V31" s="59"/>
      <c r="W31" s="56"/>
      <c r="X31" s="56"/>
      <c r="Y31" s="56"/>
      <c r="Z31" s="56"/>
      <c r="AA31" s="56"/>
      <c r="AB31" s="57"/>
      <c r="AC31" s="58">
        <f>SUM(AC32:AD35)</f>
        <v>696</v>
      </c>
      <c r="AD31" s="59"/>
      <c r="AE31" s="56"/>
      <c r="AF31" s="56"/>
      <c r="AG31" s="56"/>
      <c r="AH31" s="56"/>
      <c r="AI31" s="56"/>
      <c r="AJ31" s="57"/>
      <c r="AK31" s="58">
        <f>SUM(AK32:AL35)</f>
        <v>626</v>
      </c>
      <c r="AL31" s="59"/>
      <c r="AM31" s="56"/>
      <c r="AN31" s="56"/>
      <c r="AO31" s="56"/>
      <c r="AP31" s="56"/>
      <c r="AQ31" s="56"/>
      <c r="AR31" s="57"/>
    </row>
    <row r="32" spans="1:44" x14ac:dyDescent="0.2">
      <c r="A32" s="52" t="s">
        <v>46</v>
      </c>
      <c r="B32" s="53"/>
      <c r="C32" s="53"/>
      <c r="D32" s="53"/>
      <c r="E32" s="6"/>
      <c r="F32" s="6"/>
      <c r="G32" s="6"/>
      <c r="H32" s="6"/>
      <c r="I32" s="6"/>
      <c r="J32" s="6"/>
      <c r="K32" s="6"/>
      <c r="L32" s="14"/>
      <c r="M32" s="54">
        <v>260</v>
      </c>
      <c r="N32" s="55"/>
      <c r="O32" s="40"/>
      <c r="P32" s="40"/>
      <c r="Q32" s="40"/>
      <c r="R32" s="40"/>
      <c r="S32" s="40"/>
      <c r="T32" s="41"/>
      <c r="U32" s="54">
        <v>322</v>
      </c>
      <c r="V32" s="55"/>
      <c r="W32" s="40"/>
      <c r="X32" s="40"/>
      <c r="Y32" s="40"/>
      <c r="Z32" s="40"/>
      <c r="AA32" s="40"/>
      <c r="AB32" s="41"/>
      <c r="AC32" s="54">
        <v>256</v>
      </c>
      <c r="AD32" s="55"/>
      <c r="AE32" s="40"/>
      <c r="AF32" s="40"/>
      <c r="AG32" s="40"/>
      <c r="AH32" s="40"/>
      <c r="AI32" s="40"/>
      <c r="AJ32" s="41"/>
      <c r="AK32" s="54">
        <v>216</v>
      </c>
      <c r="AL32" s="55"/>
      <c r="AM32" s="40"/>
      <c r="AN32" s="40"/>
      <c r="AO32" s="40"/>
      <c r="AP32" s="40"/>
      <c r="AQ32" s="40"/>
      <c r="AR32" s="41"/>
    </row>
    <row r="33" spans="1:44" x14ac:dyDescent="0.2">
      <c r="A33" s="52" t="s">
        <v>47</v>
      </c>
      <c r="B33" s="53"/>
      <c r="C33" s="53"/>
      <c r="D33" s="53"/>
      <c r="E33" s="6">
        <v>48.5</v>
      </c>
      <c r="F33" s="6">
        <v>0.5</v>
      </c>
      <c r="G33" s="6">
        <v>48.5</v>
      </c>
      <c r="H33" s="6">
        <v>20</v>
      </c>
      <c r="I33" s="6"/>
      <c r="J33" s="6"/>
      <c r="K33" s="6"/>
      <c r="L33" s="14"/>
      <c r="M33" s="42" t="s">
        <v>79</v>
      </c>
      <c r="N33" s="43"/>
      <c r="O33" s="40"/>
      <c r="P33" s="40"/>
      <c r="Q33" s="40"/>
      <c r="R33" s="40"/>
      <c r="S33" s="40"/>
      <c r="T33" s="41"/>
      <c r="U33" s="42" t="s">
        <v>79</v>
      </c>
      <c r="V33" s="43"/>
      <c r="W33" s="40"/>
      <c r="X33" s="40"/>
      <c r="Y33" s="40"/>
      <c r="Z33" s="40"/>
      <c r="AA33" s="40"/>
      <c r="AB33" s="41"/>
      <c r="AC33" s="42" t="s">
        <v>79</v>
      </c>
      <c r="AD33" s="43"/>
      <c r="AE33" s="40"/>
      <c r="AF33" s="40"/>
      <c r="AG33" s="40"/>
      <c r="AH33" s="40"/>
      <c r="AI33" s="40"/>
      <c r="AJ33" s="41"/>
      <c r="AK33" s="42" t="s">
        <v>79</v>
      </c>
      <c r="AL33" s="43"/>
      <c r="AM33" s="40"/>
      <c r="AN33" s="40"/>
      <c r="AO33" s="40"/>
      <c r="AP33" s="40"/>
      <c r="AQ33" s="40"/>
      <c r="AR33" s="41"/>
    </row>
    <row r="34" spans="1:44" x14ac:dyDescent="0.2">
      <c r="A34" s="52" t="s">
        <v>48</v>
      </c>
      <c r="B34" s="53"/>
      <c r="C34" s="53"/>
      <c r="D34" s="53"/>
      <c r="E34" s="6">
        <v>48.5</v>
      </c>
      <c r="F34" s="6">
        <v>0.5</v>
      </c>
      <c r="G34" s="6">
        <v>48.5</v>
      </c>
      <c r="H34" s="6">
        <v>20</v>
      </c>
      <c r="I34" s="6"/>
      <c r="J34" s="6"/>
      <c r="K34" s="6"/>
      <c r="L34" s="14"/>
      <c r="M34" s="54">
        <v>239</v>
      </c>
      <c r="N34" s="55"/>
      <c r="O34" s="40"/>
      <c r="P34" s="40"/>
      <c r="Q34" s="40"/>
      <c r="R34" s="40"/>
      <c r="S34" s="40"/>
      <c r="T34" s="41"/>
      <c r="U34" s="54">
        <v>270</v>
      </c>
      <c r="V34" s="55"/>
      <c r="W34" s="40"/>
      <c r="X34" s="40"/>
      <c r="Y34" s="40"/>
      <c r="Z34" s="40"/>
      <c r="AA34" s="40"/>
      <c r="AB34" s="41"/>
      <c r="AC34" s="54">
        <v>240</v>
      </c>
      <c r="AD34" s="55"/>
      <c r="AE34" s="40"/>
      <c r="AF34" s="40"/>
      <c r="AG34" s="40"/>
      <c r="AH34" s="40"/>
      <c r="AI34" s="40"/>
      <c r="AJ34" s="41"/>
      <c r="AK34" s="54">
        <v>220</v>
      </c>
      <c r="AL34" s="55"/>
      <c r="AM34" s="40"/>
      <c r="AN34" s="40"/>
      <c r="AO34" s="40"/>
      <c r="AP34" s="40"/>
      <c r="AQ34" s="40"/>
      <c r="AR34" s="41"/>
    </row>
    <row r="35" spans="1:44" x14ac:dyDescent="0.2">
      <c r="A35" s="52" t="s">
        <v>49</v>
      </c>
      <c r="B35" s="53"/>
      <c r="C35" s="53"/>
      <c r="D35" s="53"/>
      <c r="E35" s="6"/>
      <c r="F35" s="6"/>
      <c r="G35" s="6"/>
      <c r="H35" s="6"/>
      <c r="I35" s="6"/>
      <c r="J35" s="6"/>
      <c r="K35" s="6"/>
      <c r="L35" s="14"/>
      <c r="M35" s="42">
        <v>200</v>
      </c>
      <c r="N35" s="43"/>
      <c r="O35" s="40"/>
      <c r="P35" s="40"/>
      <c r="Q35" s="40"/>
      <c r="R35" s="40"/>
      <c r="S35" s="40"/>
      <c r="T35" s="41"/>
      <c r="U35" s="42">
        <v>220</v>
      </c>
      <c r="V35" s="43"/>
      <c r="W35" s="40"/>
      <c r="X35" s="40"/>
      <c r="Y35" s="40"/>
      <c r="Z35" s="40"/>
      <c r="AA35" s="40"/>
      <c r="AB35" s="41"/>
      <c r="AC35" s="42">
        <v>200</v>
      </c>
      <c r="AD35" s="43"/>
      <c r="AE35" s="40"/>
      <c r="AF35" s="40"/>
      <c r="AG35" s="40"/>
      <c r="AH35" s="40"/>
      <c r="AI35" s="40"/>
      <c r="AJ35" s="41"/>
      <c r="AK35" s="42">
        <v>190</v>
      </c>
      <c r="AL35" s="43"/>
      <c r="AM35" s="40"/>
      <c r="AN35" s="40"/>
      <c r="AO35" s="40"/>
      <c r="AP35" s="40"/>
      <c r="AQ35" s="40"/>
      <c r="AR35" s="41"/>
    </row>
    <row r="36" spans="1:44" ht="13.5" thickBot="1" x14ac:dyDescent="0.25">
      <c r="A36" s="72" t="s">
        <v>50</v>
      </c>
      <c r="B36" s="73"/>
      <c r="C36" s="73"/>
      <c r="D36" s="73"/>
      <c r="E36" s="74"/>
      <c r="F36" s="74"/>
      <c r="G36" s="74"/>
      <c r="H36" s="74"/>
      <c r="I36" s="74"/>
      <c r="J36" s="74"/>
      <c r="K36" s="74"/>
      <c r="L36" s="75"/>
      <c r="M36" s="62"/>
      <c r="N36" s="63"/>
      <c r="O36" s="60"/>
      <c r="P36" s="60"/>
      <c r="Q36" s="60"/>
      <c r="R36" s="60"/>
      <c r="S36" s="60"/>
      <c r="T36" s="61"/>
      <c r="U36" s="62"/>
      <c r="V36" s="63"/>
      <c r="W36" s="60"/>
      <c r="X36" s="60"/>
      <c r="Y36" s="60"/>
      <c r="Z36" s="60"/>
      <c r="AA36" s="60"/>
      <c r="AB36" s="61"/>
      <c r="AC36" s="62"/>
      <c r="AD36" s="63"/>
      <c r="AE36" s="60"/>
      <c r="AF36" s="60"/>
      <c r="AG36" s="60"/>
      <c r="AH36" s="60"/>
      <c r="AI36" s="60"/>
      <c r="AJ36" s="61"/>
      <c r="AK36" s="62"/>
      <c r="AL36" s="63"/>
      <c r="AM36" s="60"/>
      <c r="AN36" s="60"/>
      <c r="AO36" s="60"/>
      <c r="AP36" s="60"/>
      <c r="AQ36" s="60"/>
      <c r="AR36" s="61"/>
    </row>
    <row r="37" spans="1:44" x14ac:dyDescent="0.2">
      <c r="A37" s="64" t="s">
        <v>51</v>
      </c>
      <c r="B37" s="65"/>
      <c r="C37" s="65"/>
      <c r="D37" s="65"/>
      <c r="E37" s="66"/>
      <c r="F37" s="66"/>
      <c r="G37" s="66"/>
      <c r="H37" s="66"/>
      <c r="I37" s="66"/>
      <c r="J37" s="66"/>
      <c r="K37" s="66"/>
      <c r="L37" s="67"/>
      <c r="M37" s="68"/>
      <c r="N37" s="69"/>
      <c r="O37" s="70"/>
      <c r="P37" s="70"/>
      <c r="Q37" s="70"/>
      <c r="R37" s="70"/>
      <c r="S37" s="70"/>
      <c r="T37" s="71"/>
      <c r="U37" s="68"/>
      <c r="V37" s="69"/>
      <c r="W37" s="70"/>
      <c r="X37" s="70"/>
      <c r="Y37" s="70"/>
      <c r="Z37" s="70"/>
      <c r="AA37" s="70"/>
      <c r="AB37" s="71"/>
      <c r="AC37" s="68"/>
      <c r="AD37" s="69"/>
      <c r="AE37" s="70"/>
      <c r="AF37" s="70"/>
      <c r="AG37" s="70"/>
      <c r="AH37" s="70"/>
      <c r="AI37" s="70"/>
      <c r="AJ37" s="71"/>
      <c r="AK37" s="68"/>
      <c r="AL37" s="69"/>
      <c r="AM37" s="70"/>
      <c r="AN37" s="70"/>
      <c r="AO37" s="70"/>
      <c r="AP37" s="70"/>
      <c r="AQ37" s="70"/>
      <c r="AR37" s="71"/>
    </row>
    <row r="38" spans="1:44" x14ac:dyDescent="0.2">
      <c r="A38" s="52" t="s">
        <v>75</v>
      </c>
      <c r="B38" s="53"/>
      <c r="C38" s="53"/>
      <c r="D38" s="53"/>
      <c r="E38" s="6"/>
      <c r="F38" s="6"/>
      <c r="G38" s="6"/>
      <c r="H38" s="6"/>
      <c r="I38" s="6"/>
      <c r="J38" s="6"/>
      <c r="K38" s="6"/>
      <c r="L38" s="14"/>
      <c r="M38" s="58">
        <f>SUM(M39:N44)</f>
        <v>634</v>
      </c>
      <c r="N38" s="59"/>
      <c r="O38" s="56"/>
      <c r="P38" s="56"/>
      <c r="Q38" s="56"/>
      <c r="R38" s="56"/>
      <c r="S38" s="56"/>
      <c r="T38" s="57"/>
      <c r="U38" s="58">
        <f>SUM(U39:V44)</f>
        <v>692</v>
      </c>
      <c r="V38" s="59"/>
      <c r="W38" s="56"/>
      <c r="X38" s="56"/>
      <c r="Y38" s="56"/>
      <c r="Z38" s="56"/>
      <c r="AA38" s="56"/>
      <c r="AB38" s="57"/>
      <c r="AC38" s="58">
        <f>SUM(AC39:AD44)</f>
        <v>610</v>
      </c>
      <c r="AD38" s="59"/>
      <c r="AE38" s="56"/>
      <c r="AF38" s="56"/>
      <c r="AG38" s="56"/>
      <c r="AH38" s="56"/>
      <c r="AI38" s="56"/>
      <c r="AJ38" s="57"/>
      <c r="AK38" s="58">
        <f>SUM(AK39:AL44)</f>
        <v>542</v>
      </c>
      <c r="AL38" s="59"/>
      <c r="AM38" s="56"/>
      <c r="AN38" s="56"/>
      <c r="AO38" s="56"/>
      <c r="AP38" s="56"/>
      <c r="AQ38" s="56"/>
      <c r="AR38" s="57"/>
    </row>
    <row r="39" spans="1:44" x14ac:dyDescent="0.2">
      <c r="A39" s="52" t="s">
        <v>52</v>
      </c>
      <c r="B39" s="53"/>
      <c r="C39" s="53"/>
      <c r="D39" s="53"/>
      <c r="E39" s="6"/>
      <c r="F39" s="6"/>
      <c r="G39" s="6"/>
      <c r="H39" s="6"/>
      <c r="I39" s="6"/>
      <c r="J39" s="6"/>
      <c r="K39" s="6"/>
      <c r="L39" s="14"/>
      <c r="M39" s="54">
        <v>265</v>
      </c>
      <c r="N39" s="55"/>
      <c r="O39" s="40"/>
      <c r="P39" s="40"/>
      <c r="Q39" s="40"/>
      <c r="R39" s="40"/>
      <c r="S39" s="40"/>
      <c r="T39" s="41"/>
      <c r="U39" s="54">
        <v>280</v>
      </c>
      <c r="V39" s="55"/>
      <c r="W39" s="40"/>
      <c r="X39" s="40"/>
      <c r="Y39" s="40"/>
      <c r="Z39" s="40"/>
      <c r="AA39" s="40"/>
      <c r="AB39" s="41"/>
      <c r="AC39" s="54">
        <v>250</v>
      </c>
      <c r="AD39" s="55"/>
      <c r="AE39" s="40"/>
      <c r="AF39" s="40"/>
      <c r="AG39" s="40"/>
      <c r="AH39" s="40"/>
      <c r="AI39" s="40"/>
      <c r="AJ39" s="41"/>
      <c r="AK39" s="54">
        <v>210</v>
      </c>
      <c r="AL39" s="55"/>
      <c r="AM39" s="40"/>
      <c r="AN39" s="40"/>
      <c r="AO39" s="40"/>
      <c r="AP39" s="40"/>
      <c r="AQ39" s="40"/>
      <c r="AR39" s="41"/>
    </row>
    <row r="40" spans="1:44" x14ac:dyDescent="0.2">
      <c r="A40" s="52" t="s">
        <v>53</v>
      </c>
      <c r="B40" s="53"/>
      <c r="C40" s="53"/>
      <c r="D40" s="53"/>
      <c r="E40" s="6"/>
      <c r="F40" s="6"/>
      <c r="G40" s="6"/>
      <c r="H40" s="6"/>
      <c r="I40" s="6"/>
      <c r="J40" s="6"/>
      <c r="K40" s="6"/>
      <c r="L40" s="14"/>
      <c r="M40" s="42" t="s">
        <v>79</v>
      </c>
      <c r="N40" s="43"/>
      <c r="O40" s="76"/>
      <c r="P40" s="77"/>
      <c r="Q40" s="78"/>
      <c r="R40" s="76"/>
      <c r="S40" s="77"/>
      <c r="T40" s="79"/>
      <c r="U40" s="42" t="s">
        <v>79</v>
      </c>
      <c r="V40" s="43"/>
      <c r="W40" s="76"/>
      <c r="X40" s="77"/>
      <c r="Y40" s="78"/>
      <c r="Z40" s="76"/>
      <c r="AA40" s="77"/>
      <c r="AB40" s="79"/>
      <c r="AC40" s="42" t="s">
        <v>79</v>
      </c>
      <c r="AD40" s="43"/>
      <c r="AE40" s="40"/>
      <c r="AF40" s="40"/>
      <c r="AG40" s="40"/>
      <c r="AH40" s="40"/>
      <c r="AI40" s="40"/>
      <c r="AJ40" s="41"/>
      <c r="AK40" s="42" t="s">
        <v>79</v>
      </c>
      <c r="AL40" s="43"/>
      <c r="AM40" s="40"/>
      <c r="AN40" s="40"/>
      <c r="AO40" s="40"/>
      <c r="AP40" s="40"/>
      <c r="AQ40" s="40"/>
      <c r="AR40" s="41"/>
    </row>
    <row r="41" spans="1:44" x14ac:dyDescent="0.2">
      <c r="A41" s="52" t="s">
        <v>54</v>
      </c>
      <c r="B41" s="53"/>
      <c r="C41" s="53"/>
      <c r="D41" s="53"/>
      <c r="E41" s="6">
        <v>48.5</v>
      </c>
      <c r="F41" s="6">
        <v>0.5</v>
      </c>
      <c r="G41" s="6">
        <v>48.5</v>
      </c>
      <c r="H41" s="6">
        <v>20</v>
      </c>
      <c r="I41" s="6"/>
      <c r="J41" s="6"/>
      <c r="K41" s="6"/>
      <c r="L41" s="14"/>
      <c r="M41" s="54">
        <v>190</v>
      </c>
      <c r="N41" s="55"/>
      <c r="O41" s="40"/>
      <c r="P41" s="40"/>
      <c r="Q41" s="40"/>
      <c r="R41" s="40"/>
      <c r="S41" s="40"/>
      <c r="T41" s="41"/>
      <c r="U41" s="54">
        <v>215</v>
      </c>
      <c r="V41" s="55"/>
      <c r="W41" s="40"/>
      <c r="X41" s="40"/>
      <c r="Y41" s="40"/>
      <c r="Z41" s="40"/>
      <c r="AA41" s="40"/>
      <c r="AB41" s="41"/>
      <c r="AC41" s="54">
        <v>176</v>
      </c>
      <c r="AD41" s="55"/>
      <c r="AE41" s="40"/>
      <c r="AF41" s="40"/>
      <c r="AG41" s="40"/>
      <c r="AH41" s="40"/>
      <c r="AI41" s="40"/>
      <c r="AJ41" s="41"/>
      <c r="AK41" s="54">
        <v>170</v>
      </c>
      <c r="AL41" s="55"/>
      <c r="AM41" s="40"/>
      <c r="AN41" s="40"/>
      <c r="AO41" s="40"/>
      <c r="AP41" s="40"/>
      <c r="AQ41" s="40"/>
      <c r="AR41" s="41"/>
    </row>
    <row r="42" spans="1:44" x14ac:dyDescent="0.2">
      <c r="A42" s="52" t="s">
        <v>55</v>
      </c>
      <c r="B42" s="53"/>
      <c r="C42" s="53"/>
      <c r="D42" s="53"/>
      <c r="E42" s="6">
        <v>48.5</v>
      </c>
      <c r="F42" s="6">
        <v>0.5</v>
      </c>
      <c r="G42" s="6">
        <v>48.5</v>
      </c>
      <c r="H42" s="6">
        <v>20</v>
      </c>
      <c r="I42" s="6"/>
      <c r="J42" s="6"/>
      <c r="K42" s="6"/>
      <c r="L42" s="14"/>
      <c r="M42" s="54">
        <v>140</v>
      </c>
      <c r="N42" s="55"/>
      <c r="O42" s="40"/>
      <c r="P42" s="40"/>
      <c r="Q42" s="40"/>
      <c r="R42" s="40"/>
      <c r="S42" s="40"/>
      <c r="T42" s="41"/>
      <c r="U42" s="54">
        <v>160</v>
      </c>
      <c r="V42" s="55"/>
      <c r="W42" s="40"/>
      <c r="X42" s="40"/>
      <c r="Y42" s="40"/>
      <c r="Z42" s="40"/>
      <c r="AA42" s="40"/>
      <c r="AB42" s="41"/>
      <c r="AC42" s="54">
        <v>145</v>
      </c>
      <c r="AD42" s="55"/>
      <c r="AE42" s="40"/>
      <c r="AF42" s="40"/>
      <c r="AG42" s="40"/>
      <c r="AH42" s="40"/>
      <c r="AI42" s="40"/>
      <c r="AJ42" s="41"/>
      <c r="AK42" s="54">
        <v>120</v>
      </c>
      <c r="AL42" s="55"/>
      <c r="AM42" s="40"/>
      <c r="AN42" s="40"/>
      <c r="AO42" s="40"/>
      <c r="AP42" s="40"/>
      <c r="AQ42" s="40"/>
      <c r="AR42" s="41"/>
    </row>
    <row r="43" spans="1:44" x14ac:dyDescent="0.2">
      <c r="A43" s="52" t="s">
        <v>56</v>
      </c>
      <c r="B43" s="53"/>
      <c r="C43" s="53"/>
      <c r="D43" s="53"/>
      <c r="E43" s="6"/>
      <c r="F43" s="6"/>
      <c r="G43" s="6"/>
      <c r="H43" s="6"/>
      <c r="I43" s="6"/>
      <c r="J43" s="6"/>
      <c r="K43" s="6"/>
      <c r="L43" s="14"/>
      <c r="M43" s="42">
        <v>10</v>
      </c>
      <c r="N43" s="43"/>
      <c r="O43" s="40"/>
      <c r="P43" s="40"/>
      <c r="Q43" s="40"/>
      <c r="R43" s="40"/>
      <c r="S43" s="40"/>
      <c r="T43" s="41"/>
      <c r="U43" s="42">
        <v>8</v>
      </c>
      <c r="V43" s="43"/>
      <c r="W43" s="40"/>
      <c r="X43" s="40"/>
      <c r="Y43" s="40"/>
      <c r="Z43" s="40"/>
      <c r="AA43" s="40"/>
      <c r="AB43" s="41"/>
      <c r="AC43" s="42">
        <v>10</v>
      </c>
      <c r="AD43" s="43"/>
      <c r="AE43" s="40"/>
      <c r="AF43" s="40"/>
      <c r="AG43" s="40"/>
      <c r="AH43" s="40"/>
      <c r="AI43" s="40"/>
      <c r="AJ43" s="41"/>
      <c r="AK43" s="42">
        <v>11</v>
      </c>
      <c r="AL43" s="43"/>
      <c r="AM43" s="40"/>
      <c r="AN43" s="40"/>
      <c r="AO43" s="40"/>
      <c r="AP43" s="40"/>
      <c r="AQ43" s="40"/>
      <c r="AR43" s="41"/>
    </row>
    <row r="44" spans="1:44" x14ac:dyDescent="0.2">
      <c r="A44" s="52" t="s">
        <v>57</v>
      </c>
      <c r="B44" s="53"/>
      <c r="C44" s="53"/>
      <c r="D44" s="53"/>
      <c r="E44" s="6"/>
      <c r="F44" s="6"/>
      <c r="G44" s="6"/>
      <c r="H44" s="6"/>
      <c r="I44" s="6"/>
      <c r="J44" s="6"/>
      <c r="K44" s="6"/>
      <c r="L44" s="14"/>
      <c r="M44" s="42">
        <v>29</v>
      </c>
      <c r="N44" s="43"/>
      <c r="O44" s="40"/>
      <c r="P44" s="40"/>
      <c r="Q44" s="40"/>
      <c r="R44" s="40"/>
      <c r="S44" s="40"/>
      <c r="T44" s="41"/>
      <c r="U44" s="42">
        <v>29</v>
      </c>
      <c r="V44" s="43"/>
      <c r="W44" s="40"/>
      <c r="X44" s="40"/>
      <c r="Y44" s="40"/>
      <c r="Z44" s="40"/>
      <c r="AA44" s="40"/>
      <c r="AB44" s="41"/>
      <c r="AC44" s="42">
        <v>29</v>
      </c>
      <c r="AD44" s="43"/>
      <c r="AE44" s="40"/>
      <c r="AF44" s="40"/>
      <c r="AG44" s="40"/>
      <c r="AH44" s="40"/>
      <c r="AI44" s="40"/>
      <c r="AJ44" s="41"/>
      <c r="AK44" s="42">
        <v>31</v>
      </c>
      <c r="AL44" s="43"/>
      <c r="AM44" s="40"/>
      <c r="AN44" s="40"/>
      <c r="AO44" s="40"/>
      <c r="AP44" s="40"/>
      <c r="AQ44" s="40"/>
      <c r="AR44" s="41"/>
    </row>
    <row r="45" spans="1:44" ht="13.5" thickBot="1" x14ac:dyDescent="0.25">
      <c r="A45" s="72" t="s">
        <v>58</v>
      </c>
      <c r="B45" s="73"/>
      <c r="C45" s="73"/>
      <c r="D45" s="73"/>
      <c r="E45" s="74"/>
      <c r="F45" s="74"/>
      <c r="G45" s="74"/>
      <c r="H45" s="74"/>
      <c r="I45" s="74"/>
      <c r="J45" s="74"/>
      <c r="K45" s="74"/>
      <c r="L45" s="75"/>
      <c r="M45" s="62"/>
      <c r="N45" s="63"/>
      <c r="O45" s="60"/>
      <c r="P45" s="60"/>
      <c r="Q45" s="60"/>
      <c r="R45" s="60"/>
      <c r="S45" s="60"/>
      <c r="T45" s="61"/>
      <c r="U45" s="62"/>
      <c r="V45" s="63"/>
      <c r="W45" s="60"/>
      <c r="X45" s="60"/>
      <c r="Y45" s="60"/>
      <c r="Z45" s="60"/>
      <c r="AA45" s="60"/>
      <c r="AB45" s="61"/>
      <c r="AC45" s="62"/>
      <c r="AD45" s="63"/>
      <c r="AE45" s="60"/>
      <c r="AF45" s="60"/>
      <c r="AG45" s="60"/>
      <c r="AH45" s="60"/>
      <c r="AI45" s="60"/>
      <c r="AJ45" s="61"/>
      <c r="AK45" s="62"/>
      <c r="AL45" s="63"/>
      <c r="AM45" s="60"/>
      <c r="AN45" s="60"/>
      <c r="AO45" s="60"/>
      <c r="AP45" s="60"/>
      <c r="AQ45" s="60"/>
      <c r="AR45" s="61"/>
    </row>
    <row r="46" spans="1:44" x14ac:dyDescent="0.2">
      <c r="A46" s="64" t="s">
        <v>59</v>
      </c>
      <c r="B46" s="65"/>
      <c r="C46" s="65"/>
      <c r="D46" s="65"/>
      <c r="E46" s="66"/>
      <c r="F46" s="66"/>
      <c r="G46" s="66"/>
      <c r="H46" s="66"/>
      <c r="I46" s="66"/>
      <c r="J46" s="66"/>
      <c r="K46" s="66"/>
      <c r="L46" s="67"/>
      <c r="M46" s="68"/>
      <c r="N46" s="69"/>
      <c r="O46" s="70"/>
      <c r="P46" s="70"/>
      <c r="Q46" s="70"/>
      <c r="R46" s="70"/>
      <c r="S46" s="70"/>
      <c r="T46" s="71"/>
      <c r="U46" s="68"/>
      <c r="V46" s="69"/>
      <c r="W46" s="70"/>
      <c r="X46" s="70"/>
      <c r="Y46" s="70"/>
      <c r="Z46" s="70"/>
      <c r="AA46" s="70"/>
      <c r="AB46" s="71"/>
      <c r="AC46" s="68"/>
      <c r="AD46" s="69"/>
      <c r="AE46" s="70"/>
      <c r="AF46" s="70"/>
      <c r="AG46" s="70"/>
      <c r="AH46" s="70"/>
      <c r="AI46" s="70"/>
      <c r="AJ46" s="71"/>
      <c r="AK46" s="68"/>
      <c r="AL46" s="69"/>
      <c r="AM46" s="70"/>
      <c r="AN46" s="70"/>
      <c r="AO46" s="70"/>
      <c r="AP46" s="70"/>
      <c r="AQ46" s="70"/>
      <c r="AR46" s="71"/>
    </row>
    <row r="47" spans="1:44" x14ac:dyDescent="0.2">
      <c r="A47" s="52" t="s">
        <v>76</v>
      </c>
      <c r="B47" s="53"/>
      <c r="C47" s="53"/>
      <c r="D47" s="53"/>
      <c r="E47" s="6"/>
      <c r="F47" s="6"/>
      <c r="G47" s="6"/>
      <c r="H47" s="6"/>
      <c r="I47" s="6"/>
      <c r="J47" s="6"/>
      <c r="K47" s="6"/>
      <c r="L47" s="14"/>
      <c r="M47" s="58">
        <f>SUM(M48:N51)</f>
        <v>541</v>
      </c>
      <c r="N47" s="59"/>
      <c r="O47" s="56"/>
      <c r="P47" s="56"/>
      <c r="Q47" s="56"/>
      <c r="R47" s="56"/>
      <c r="S47" s="56"/>
      <c r="T47" s="57"/>
      <c r="U47" s="58">
        <f>SUM(U48:V51)</f>
        <v>601</v>
      </c>
      <c r="V47" s="59"/>
      <c r="W47" s="56"/>
      <c r="X47" s="56"/>
      <c r="Y47" s="56"/>
      <c r="Z47" s="56"/>
      <c r="AA47" s="56"/>
      <c r="AB47" s="57"/>
      <c r="AC47" s="58">
        <f>SUM(AC48:AD51)</f>
        <v>528</v>
      </c>
      <c r="AD47" s="59"/>
      <c r="AE47" s="56"/>
      <c r="AF47" s="56"/>
      <c r="AG47" s="56"/>
      <c r="AH47" s="56"/>
      <c r="AI47" s="56"/>
      <c r="AJ47" s="57"/>
      <c r="AK47" s="58">
        <f>SUM(AK48:AL51)</f>
        <v>463</v>
      </c>
      <c r="AL47" s="59"/>
      <c r="AM47" s="56"/>
      <c r="AN47" s="56"/>
      <c r="AO47" s="56"/>
      <c r="AP47" s="56"/>
      <c r="AQ47" s="56"/>
      <c r="AR47" s="57"/>
    </row>
    <row r="48" spans="1:44" x14ac:dyDescent="0.2">
      <c r="A48" s="52" t="s">
        <v>60</v>
      </c>
      <c r="B48" s="53"/>
      <c r="C48" s="53"/>
      <c r="D48" s="53"/>
      <c r="E48" s="6">
        <v>48.5</v>
      </c>
      <c r="F48" s="6">
        <v>0.5</v>
      </c>
      <c r="G48" s="6">
        <v>48.5</v>
      </c>
      <c r="H48" s="6">
        <v>20</v>
      </c>
      <c r="I48" s="6"/>
      <c r="J48" s="6"/>
      <c r="K48" s="6"/>
      <c r="L48" s="14"/>
      <c r="M48" s="54">
        <v>247</v>
      </c>
      <c r="N48" s="55"/>
      <c r="O48" s="40"/>
      <c r="P48" s="40"/>
      <c r="Q48" s="40"/>
      <c r="R48" s="40"/>
      <c r="S48" s="40"/>
      <c r="T48" s="41"/>
      <c r="U48" s="54">
        <v>251</v>
      </c>
      <c r="V48" s="55"/>
      <c r="W48" s="40"/>
      <c r="X48" s="40"/>
      <c r="Y48" s="40"/>
      <c r="Z48" s="40"/>
      <c r="AA48" s="40"/>
      <c r="AB48" s="41"/>
      <c r="AC48" s="54">
        <v>238</v>
      </c>
      <c r="AD48" s="55"/>
      <c r="AE48" s="40"/>
      <c r="AF48" s="40"/>
      <c r="AG48" s="40"/>
      <c r="AH48" s="40"/>
      <c r="AI48" s="40"/>
      <c r="AJ48" s="41"/>
      <c r="AK48" s="54">
        <v>193</v>
      </c>
      <c r="AL48" s="55"/>
      <c r="AM48" s="40"/>
      <c r="AN48" s="40"/>
      <c r="AO48" s="40"/>
      <c r="AP48" s="40"/>
      <c r="AQ48" s="40"/>
      <c r="AR48" s="41"/>
    </row>
    <row r="49" spans="1:44" x14ac:dyDescent="0.2">
      <c r="A49" s="52" t="s">
        <v>61</v>
      </c>
      <c r="B49" s="53"/>
      <c r="C49" s="53"/>
      <c r="D49" s="53"/>
      <c r="E49" s="6">
        <v>48.5</v>
      </c>
      <c r="F49" s="6">
        <v>0.5</v>
      </c>
      <c r="G49" s="6">
        <v>48.5</v>
      </c>
      <c r="H49" s="6">
        <v>20</v>
      </c>
      <c r="I49" s="6"/>
      <c r="J49" s="6"/>
      <c r="K49" s="6"/>
      <c r="L49" s="14"/>
      <c r="M49" s="54">
        <v>104</v>
      </c>
      <c r="N49" s="55"/>
      <c r="O49" s="40"/>
      <c r="P49" s="40"/>
      <c r="Q49" s="40"/>
      <c r="R49" s="40"/>
      <c r="S49" s="40"/>
      <c r="T49" s="41"/>
      <c r="U49" s="54">
        <v>150</v>
      </c>
      <c r="V49" s="55"/>
      <c r="W49" s="40"/>
      <c r="X49" s="40"/>
      <c r="Y49" s="40"/>
      <c r="Z49" s="40"/>
      <c r="AA49" s="40"/>
      <c r="AB49" s="41"/>
      <c r="AC49" s="54">
        <v>90</v>
      </c>
      <c r="AD49" s="55"/>
      <c r="AE49" s="40"/>
      <c r="AF49" s="40"/>
      <c r="AG49" s="40"/>
      <c r="AH49" s="40"/>
      <c r="AI49" s="40"/>
      <c r="AJ49" s="41"/>
      <c r="AK49" s="54">
        <v>95</v>
      </c>
      <c r="AL49" s="55"/>
      <c r="AM49" s="40"/>
      <c r="AN49" s="40"/>
      <c r="AO49" s="40"/>
      <c r="AP49" s="40"/>
      <c r="AQ49" s="40"/>
      <c r="AR49" s="41"/>
    </row>
    <row r="50" spans="1:44" x14ac:dyDescent="0.2">
      <c r="A50" s="52" t="s">
        <v>62</v>
      </c>
      <c r="B50" s="53"/>
      <c r="C50" s="53"/>
      <c r="D50" s="53"/>
      <c r="E50" s="6">
        <v>48.5</v>
      </c>
      <c r="F50" s="6">
        <v>0.5</v>
      </c>
      <c r="G50" s="6">
        <v>48.5</v>
      </c>
      <c r="H50" s="6">
        <v>20</v>
      </c>
      <c r="I50" s="6"/>
      <c r="J50" s="6"/>
      <c r="K50" s="6"/>
      <c r="L50" s="14"/>
      <c r="M50" s="54">
        <v>190</v>
      </c>
      <c r="N50" s="55"/>
      <c r="O50" s="40"/>
      <c r="P50" s="40"/>
      <c r="Q50" s="40"/>
      <c r="R50" s="40"/>
      <c r="S50" s="40"/>
      <c r="T50" s="41"/>
      <c r="U50" s="54">
        <v>200</v>
      </c>
      <c r="V50" s="55"/>
      <c r="W50" s="40"/>
      <c r="X50" s="40"/>
      <c r="Y50" s="40"/>
      <c r="Z50" s="40"/>
      <c r="AA50" s="40"/>
      <c r="AB50" s="41"/>
      <c r="AC50" s="54">
        <v>200</v>
      </c>
      <c r="AD50" s="55"/>
      <c r="AE50" s="40"/>
      <c r="AF50" s="40"/>
      <c r="AG50" s="40"/>
      <c r="AH50" s="40"/>
      <c r="AI50" s="40"/>
      <c r="AJ50" s="41"/>
      <c r="AK50" s="54">
        <v>175</v>
      </c>
      <c r="AL50" s="55"/>
      <c r="AM50" s="40"/>
      <c r="AN50" s="40"/>
      <c r="AO50" s="40"/>
      <c r="AP50" s="40"/>
      <c r="AQ50" s="40"/>
      <c r="AR50" s="41"/>
    </row>
    <row r="51" spans="1:44" x14ac:dyDescent="0.2">
      <c r="A51" s="52" t="s">
        <v>63</v>
      </c>
      <c r="B51" s="53"/>
      <c r="C51" s="53"/>
      <c r="D51" s="53"/>
      <c r="E51" s="6">
        <v>48.5</v>
      </c>
      <c r="F51" s="6">
        <v>0.5</v>
      </c>
      <c r="G51" s="6">
        <v>48.5</v>
      </c>
      <c r="H51" s="6">
        <v>20</v>
      </c>
      <c r="I51" s="6"/>
      <c r="J51" s="6"/>
      <c r="K51" s="6"/>
      <c r="L51" s="14"/>
      <c r="M51" s="42" t="s">
        <v>79</v>
      </c>
      <c r="N51" s="43"/>
      <c r="O51" s="40"/>
      <c r="P51" s="40"/>
      <c r="Q51" s="40"/>
      <c r="R51" s="40"/>
      <c r="S51" s="40"/>
      <c r="T51" s="41"/>
      <c r="U51" s="42" t="s">
        <v>79</v>
      </c>
      <c r="V51" s="43"/>
      <c r="W51" s="40"/>
      <c r="X51" s="40"/>
      <c r="Y51" s="40"/>
      <c r="Z51" s="40"/>
      <c r="AA51" s="40"/>
      <c r="AB51" s="41"/>
      <c r="AC51" s="42" t="s">
        <v>79</v>
      </c>
      <c r="AD51" s="43"/>
      <c r="AE51" s="40"/>
      <c r="AF51" s="40"/>
      <c r="AG51" s="40"/>
      <c r="AH51" s="40"/>
      <c r="AI51" s="40"/>
      <c r="AJ51" s="41"/>
      <c r="AK51" s="42" t="s">
        <v>79</v>
      </c>
      <c r="AL51" s="43"/>
      <c r="AM51" s="40"/>
      <c r="AN51" s="40"/>
      <c r="AO51" s="40"/>
      <c r="AP51" s="40"/>
      <c r="AQ51" s="40"/>
      <c r="AR51" s="41"/>
    </row>
    <row r="52" spans="1:44" ht="13.5" thickBot="1" x14ac:dyDescent="0.25">
      <c r="A52" s="72" t="s">
        <v>64</v>
      </c>
      <c r="B52" s="73"/>
      <c r="C52" s="73"/>
      <c r="D52" s="73"/>
      <c r="E52" s="74"/>
      <c r="F52" s="74"/>
      <c r="G52" s="74"/>
      <c r="H52" s="74"/>
      <c r="I52" s="74"/>
      <c r="J52" s="74"/>
      <c r="K52" s="74"/>
      <c r="L52" s="75"/>
      <c r="M52" s="62"/>
      <c r="N52" s="63"/>
      <c r="O52" s="60"/>
      <c r="P52" s="60"/>
      <c r="Q52" s="60"/>
      <c r="R52" s="60"/>
      <c r="S52" s="60"/>
      <c r="T52" s="61"/>
      <c r="U52" s="62"/>
      <c r="V52" s="63"/>
      <c r="W52" s="60"/>
      <c r="X52" s="60"/>
      <c r="Y52" s="60"/>
      <c r="Z52" s="60"/>
      <c r="AA52" s="60"/>
      <c r="AB52" s="61"/>
      <c r="AC52" s="62"/>
      <c r="AD52" s="63"/>
      <c r="AE52" s="60"/>
      <c r="AF52" s="60"/>
      <c r="AG52" s="60"/>
      <c r="AH52" s="60"/>
      <c r="AI52" s="60"/>
      <c r="AJ52" s="61"/>
      <c r="AK52" s="62"/>
      <c r="AL52" s="63"/>
      <c r="AM52" s="60"/>
      <c r="AN52" s="60"/>
      <c r="AO52" s="60"/>
      <c r="AP52" s="60"/>
      <c r="AQ52" s="60"/>
      <c r="AR52" s="61"/>
    </row>
    <row r="53" spans="1:44" x14ac:dyDescent="0.2">
      <c r="A53" s="64" t="s">
        <v>65</v>
      </c>
      <c r="B53" s="65"/>
      <c r="C53" s="65"/>
      <c r="D53" s="65"/>
      <c r="E53" s="66"/>
      <c r="F53" s="66"/>
      <c r="G53" s="66"/>
      <c r="H53" s="66"/>
      <c r="I53" s="66"/>
      <c r="J53" s="66"/>
      <c r="K53" s="66"/>
      <c r="L53" s="67"/>
      <c r="M53" s="68"/>
      <c r="N53" s="69"/>
      <c r="O53" s="70"/>
      <c r="P53" s="70"/>
      <c r="Q53" s="70"/>
      <c r="R53" s="70"/>
      <c r="S53" s="70"/>
      <c r="T53" s="71"/>
      <c r="U53" s="68"/>
      <c r="V53" s="69"/>
      <c r="W53" s="70"/>
      <c r="X53" s="70"/>
      <c r="Y53" s="70"/>
      <c r="Z53" s="70"/>
      <c r="AA53" s="70"/>
      <c r="AB53" s="71"/>
      <c r="AC53" s="68"/>
      <c r="AD53" s="69"/>
      <c r="AE53" s="70"/>
      <c r="AF53" s="70"/>
      <c r="AG53" s="70"/>
      <c r="AH53" s="70"/>
      <c r="AI53" s="70"/>
      <c r="AJ53" s="71"/>
      <c r="AK53" s="68"/>
      <c r="AL53" s="69"/>
      <c r="AM53" s="70"/>
      <c r="AN53" s="70"/>
      <c r="AO53" s="70"/>
      <c r="AP53" s="70"/>
      <c r="AQ53" s="70"/>
      <c r="AR53" s="71"/>
    </row>
    <row r="54" spans="1:44" x14ac:dyDescent="0.2">
      <c r="A54" s="52" t="s">
        <v>77</v>
      </c>
      <c r="B54" s="53"/>
      <c r="C54" s="53"/>
      <c r="D54" s="53"/>
      <c r="E54" s="6"/>
      <c r="F54" s="6"/>
      <c r="G54" s="6"/>
      <c r="H54" s="6"/>
      <c r="I54" s="6"/>
      <c r="J54" s="6"/>
      <c r="K54" s="6"/>
      <c r="L54" s="14"/>
      <c r="M54" s="58">
        <f>SUM(M55:N59)</f>
        <v>685</v>
      </c>
      <c r="N54" s="59"/>
      <c r="O54" s="56"/>
      <c r="P54" s="56"/>
      <c r="Q54" s="56"/>
      <c r="R54" s="56"/>
      <c r="S54" s="56"/>
      <c r="T54" s="57"/>
      <c r="U54" s="58">
        <f>SUM(U55:V59)</f>
        <v>706</v>
      </c>
      <c r="V54" s="59"/>
      <c r="W54" s="56"/>
      <c r="X54" s="56"/>
      <c r="Y54" s="56"/>
      <c r="Z54" s="56"/>
      <c r="AA54" s="56"/>
      <c r="AB54" s="57"/>
      <c r="AC54" s="58">
        <f>SUM(AC55:AD59)</f>
        <v>622</v>
      </c>
      <c r="AD54" s="59"/>
      <c r="AE54" s="56"/>
      <c r="AF54" s="56"/>
      <c r="AG54" s="56"/>
      <c r="AH54" s="56"/>
      <c r="AI54" s="56"/>
      <c r="AJ54" s="57"/>
      <c r="AK54" s="58">
        <f>SUM(AK55:AL59)</f>
        <v>493</v>
      </c>
      <c r="AL54" s="59"/>
      <c r="AM54" s="56"/>
      <c r="AN54" s="56"/>
      <c r="AO54" s="56"/>
      <c r="AP54" s="56"/>
      <c r="AQ54" s="56"/>
      <c r="AR54" s="57"/>
    </row>
    <row r="55" spans="1:44" x14ac:dyDescent="0.2">
      <c r="A55" s="52" t="s">
        <v>66</v>
      </c>
      <c r="B55" s="53"/>
      <c r="C55" s="53"/>
      <c r="D55" s="53"/>
      <c r="E55" s="6">
        <v>48.5</v>
      </c>
      <c r="F55" s="6">
        <v>0.5</v>
      </c>
      <c r="G55" s="6">
        <v>48.5</v>
      </c>
      <c r="H55" s="6">
        <v>20</v>
      </c>
      <c r="I55" s="6"/>
      <c r="J55" s="6"/>
      <c r="K55" s="6"/>
      <c r="L55" s="14"/>
      <c r="M55" s="42">
        <v>160</v>
      </c>
      <c r="N55" s="43"/>
      <c r="O55" s="40"/>
      <c r="P55" s="40"/>
      <c r="Q55" s="40"/>
      <c r="R55" s="40"/>
      <c r="S55" s="40"/>
      <c r="T55" s="41"/>
      <c r="U55" s="42">
        <v>188</v>
      </c>
      <c r="V55" s="43"/>
      <c r="W55" s="40"/>
      <c r="X55" s="40"/>
      <c r="Y55" s="40"/>
      <c r="Z55" s="40"/>
      <c r="AA55" s="40"/>
      <c r="AB55" s="41"/>
      <c r="AC55" s="42">
        <v>146</v>
      </c>
      <c r="AD55" s="43"/>
      <c r="AE55" s="40"/>
      <c r="AF55" s="40"/>
      <c r="AG55" s="40"/>
      <c r="AH55" s="40"/>
      <c r="AI55" s="40"/>
      <c r="AJ55" s="41"/>
      <c r="AK55" s="42">
        <v>119</v>
      </c>
      <c r="AL55" s="43"/>
      <c r="AM55" s="40"/>
      <c r="AN55" s="40"/>
      <c r="AO55" s="40"/>
      <c r="AP55" s="40"/>
      <c r="AQ55" s="40"/>
      <c r="AR55" s="41"/>
    </row>
    <row r="56" spans="1:44" x14ac:dyDescent="0.2">
      <c r="A56" s="52" t="s">
        <v>67</v>
      </c>
      <c r="B56" s="53"/>
      <c r="C56" s="53"/>
      <c r="D56" s="53"/>
      <c r="E56" s="6">
        <v>48.5</v>
      </c>
      <c r="F56" s="6">
        <v>0.5</v>
      </c>
      <c r="G56" s="6">
        <v>48.5</v>
      </c>
      <c r="H56" s="6">
        <v>20</v>
      </c>
      <c r="I56" s="6"/>
      <c r="J56" s="6"/>
      <c r="K56" s="6"/>
      <c r="L56" s="14"/>
      <c r="M56" s="54">
        <v>252</v>
      </c>
      <c r="N56" s="55"/>
      <c r="O56" s="40"/>
      <c r="P56" s="40"/>
      <c r="Q56" s="40"/>
      <c r="R56" s="40"/>
      <c r="S56" s="40"/>
      <c r="T56" s="41"/>
      <c r="U56" s="54">
        <v>250</v>
      </c>
      <c r="V56" s="55"/>
      <c r="W56" s="40"/>
      <c r="X56" s="40"/>
      <c r="Y56" s="40"/>
      <c r="Z56" s="40"/>
      <c r="AA56" s="40"/>
      <c r="AB56" s="41"/>
      <c r="AC56" s="54">
        <v>230</v>
      </c>
      <c r="AD56" s="55"/>
      <c r="AE56" s="40"/>
      <c r="AF56" s="40"/>
      <c r="AG56" s="40"/>
      <c r="AH56" s="40"/>
      <c r="AI56" s="40"/>
      <c r="AJ56" s="41"/>
      <c r="AK56" s="54">
        <v>160</v>
      </c>
      <c r="AL56" s="55"/>
      <c r="AM56" s="40"/>
      <c r="AN56" s="40"/>
      <c r="AO56" s="40"/>
      <c r="AP56" s="40"/>
      <c r="AQ56" s="40"/>
      <c r="AR56" s="41"/>
    </row>
    <row r="57" spans="1:44" x14ac:dyDescent="0.2">
      <c r="A57" s="52" t="s">
        <v>68</v>
      </c>
      <c r="B57" s="53"/>
      <c r="C57" s="53"/>
      <c r="D57" s="53"/>
      <c r="E57" s="6">
        <v>48.5</v>
      </c>
      <c r="F57" s="6">
        <v>0.5</v>
      </c>
      <c r="G57" s="6">
        <v>48.5</v>
      </c>
      <c r="H57" s="6">
        <v>20</v>
      </c>
      <c r="I57" s="6"/>
      <c r="J57" s="6"/>
      <c r="K57" s="6"/>
      <c r="L57" s="14"/>
      <c r="M57" s="54">
        <v>235</v>
      </c>
      <c r="N57" s="55"/>
      <c r="O57" s="40"/>
      <c r="P57" s="40"/>
      <c r="Q57" s="40"/>
      <c r="R57" s="40"/>
      <c r="S57" s="40"/>
      <c r="T57" s="41"/>
      <c r="U57" s="54">
        <v>230</v>
      </c>
      <c r="V57" s="55"/>
      <c r="W57" s="40"/>
      <c r="X57" s="40"/>
      <c r="Y57" s="40"/>
      <c r="Z57" s="40"/>
      <c r="AA57" s="40"/>
      <c r="AB57" s="41"/>
      <c r="AC57" s="54">
        <v>210</v>
      </c>
      <c r="AD57" s="55"/>
      <c r="AE57" s="40"/>
      <c r="AF57" s="40"/>
      <c r="AG57" s="40"/>
      <c r="AH57" s="40"/>
      <c r="AI57" s="40"/>
      <c r="AJ57" s="41"/>
      <c r="AK57" s="54">
        <v>175</v>
      </c>
      <c r="AL57" s="55"/>
      <c r="AM57" s="40"/>
      <c r="AN57" s="40"/>
      <c r="AO57" s="40"/>
      <c r="AP57" s="40"/>
      <c r="AQ57" s="40"/>
      <c r="AR57" s="41"/>
    </row>
    <row r="58" spans="1:44" x14ac:dyDescent="0.2">
      <c r="A58" s="52" t="s">
        <v>69</v>
      </c>
      <c r="B58" s="53"/>
      <c r="C58" s="53"/>
      <c r="D58" s="53"/>
      <c r="E58" s="6"/>
      <c r="F58" s="6"/>
      <c r="G58" s="6"/>
      <c r="H58" s="6"/>
      <c r="I58" s="6"/>
      <c r="J58" s="6"/>
      <c r="K58" s="6"/>
      <c r="L58" s="14"/>
      <c r="M58" s="42">
        <v>16</v>
      </c>
      <c r="N58" s="43"/>
      <c r="O58" s="40"/>
      <c r="P58" s="40"/>
      <c r="Q58" s="40"/>
      <c r="R58" s="40"/>
      <c r="S58" s="40"/>
      <c r="T58" s="41"/>
      <c r="U58" s="42">
        <v>15</v>
      </c>
      <c r="V58" s="43"/>
      <c r="W58" s="40"/>
      <c r="X58" s="40"/>
      <c r="Y58" s="40"/>
      <c r="Z58" s="40"/>
      <c r="AA58" s="40"/>
      <c r="AB58" s="41"/>
      <c r="AC58" s="42">
        <v>15</v>
      </c>
      <c r="AD58" s="43"/>
      <c r="AE58" s="40"/>
      <c r="AF58" s="40"/>
      <c r="AG58" s="40"/>
      <c r="AH58" s="40"/>
      <c r="AI58" s="40"/>
      <c r="AJ58" s="41"/>
      <c r="AK58" s="42">
        <v>15</v>
      </c>
      <c r="AL58" s="43"/>
      <c r="AM58" s="40"/>
      <c r="AN58" s="40"/>
      <c r="AO58" s="40"/>
      <c r="AP58" s="40"/>
      <c r="AQ58" s="40"/>
      <c r="AR58" s="41"/>
    </row>
    <row r="59" spans="1:44" x14ac:dyDescent="0.2">
      <c r="A59" s="52" t="s">
        <v>70</v>
      </c>
      <c r="B59" s="53"/>
      <c r="C59" s="53"/>
      <c r="D59" s="53"/>
      <c r="E59" s="6">
        <v>48.5</v>
      </c>
      <c r="F59" s="6">
        <v>0.5</v>
      </c>
      <c r="G59" s="6">
        <v>48.5</v>
      </c>
      <c r="H59" s="6">
        <v>20</v>
      </c>
      <c r="I59" s="6"/>
      <c r="J59" s="6"/>
      <c r="K59" s="6"/>
      <c r="L59" s="14"/>
      <c r="M59" s="42">
        <v>22</v>
      </c>
      <c r="N59" s="43"/>
      <c r="O59" s="40"/>
      <c r="P59" s="40"/>
      <c r="Q59" s="40"/>
      <c r="R59" s="40"/>
      <c r="S59" s="40"/>
      <c r="T59" s="41"/>
      <c r="U59" s="42">
        <v>23</v>
      </c>
      <c r="V59" s="43"/>
      <c r="W59" s="40"/>
      <c r="X59" s="40"/>
      <c r="Y59" s="40"/>
      <c r="Z59" s="40"/>
      <c r="AA59" s="40"/>
      <c r="AB59" s="41"/>
      <c r="AC59" s="42">
        <v>21</v>
      </c>
      <c r="AD59" s="43"/>
      <c r="AE59" s="40"/>
      <c r="AF59" s="40"/>
      <c r="AG59" s="40"/>
      <c r="AH59" s="40"/>
      <c r="AI59" s="40"/>
      <c r="AJ59" s="41"/>
      <c r="AK59" s="42">
        <v>24</v>
      </c>
      <c r="AL59" s="43"/>
      <c r="AM59" s="40"/>
      <c r="AN59" s="40"/>
      <c r="AO59" s="40"/>
      <c r="AP59" s="40"/>
      <c r="AQ59" s="40"/>
      <c r="AR59" s="41"/>
    </row>
    <row r="60" spans="1:44" ht="13.5" thickBot="1" x14ac:dyDescent="0.25">
      <c r="A60" s="44" t="s">
        <v>71</v>
      </c>
      <c r="B60" s="45"/>
      <c r="C60" s="45"/>
      <c r="D60" s="45"/>
      <c r="E60" s="46"/>
      <c r="F60" s="46"/>
      <c r="G60" s="46"/>
      <c r="H60" s="46"/>
      <c r="I60" s="46"/>
      <c r="J60" s="46"/>
      <c r="K60" s="46"/>
      <c r="L60" s="47"/>
      <c r="M60" s="48"/>
      <c r="N60" s="49"/>
      <c r="O60" s="50"/>
      <c r="P60" s="50"/>
      <c r="Q60" s="50"/>
      <c r="R60" s="50"/>
      <c r="S60" s="50"/>
      <c r="T60" s="51"/>
      <c r="U60" s="48"/>
      <c r="V60" s="49"/>
      <c r="W60" s="50"/>
      <c r="X60" s="50"/>
      <c r="Y60" s="50"/>
      <c r="Z60" s="50"/>
      <c r="AA60" s="50"/>
      <c r="AB60" s="51"/>
      <c r="AC60" s="48"/>
      <c r="AD60" s="49"/>
      <c r="AE60" s="50"/>
      <c r="AF60" s="50"/>
      <c r="AG60" s="50"/>
      <c r="AH60" s="50"/>
      <c r="AI60" s="50"/>
      <c r="AJ60" s="51"/>
      <c r="AK60" s="48"/>
      <c r="AL60" s="49"/>
      <c r="AM60" s="50"/>
      <c r="AN60" s="50"/>
      <c r="AO60" s="50"/>
      <c r="AP60" s="50"/>
      <c r="AQ60" s="50"/>
      <c r="AR60" s="51"/>
    </row>
    <row r="61" spans="1:44" ht="13.5" thickBot="1" x14ac:dyDescent="0.25">
      <c r="A61" s="37" t="s">
        <v>72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29"/>
      <c r="N61" s="30"/>
      <c r="O61" s="27"/>
      <c r="P61" s="27"/>
      <c r="Q61" s="27"/>
      <c r="R61" s="27"/>
      <c r="S61" s="27"/>
      <c r="T61" s="28"/>
      <c r="U61" s="29"/>
      <c r="V61" s="30"/>
      <c r="W61" s="27"/>
      <c r="X61" s="27"/>
      <c r="Y61" s="27"/>
      <c r="Z61" s="27"/>
      <c r="AA61" s="27"/>
      <c r="AB61" s="28"/>
      <c r="AC61" s="29"/>
      <c r="AD61" s="30"/>
      <c r="AE61" s="27"/>
      <c r="AF61" s="27"/>
      <c r="AG61" s="27"/>
      <c r="AH61" s="27"/>
      <c r="AI61" s="27"/>
      <c r="AJ61" s="28"/>
      <c r="AK61" s="29"/>
      <c r="AL61" s="30"/>
      <c r="AM61" s="27"/>
      <c r="AN61" s="27"/>
      <c r="AO61" s="27"/>
      <c r="AP61" s="27"/>
      <c r="AQ61" s="27"/>
      <c r="AR61" s="28"/>
    </row>
    <row r="62" spans="1:44" ht="15.75" customHeight="1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ht="13.5" thickBot="1" x14ac:dyDescent="0.25">
      <c r="A63" s="379" t="s">
        <v>73</v>
      </c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1"/>
      <c r="M63" s="382" t="s">
        <v>90</v>
      </c>
      <c r="N63" s="383"/>
      <c r="O63" s="383"/>
      <c r="P63" s="383"/>
      <c r="Q63" s="383"/>
      <c r="R63" s="383"/>
      <c r="S63" s="383"/>
      <c r="T63" s="384"/>
      <c r="U63" s="382" t="s">
        <v>90</v>
      </c>
      <c r="V63" s="383"/>
      <c r="W63" s="383"/>
      <c r="X63" s="383"/>
      <c r="Y63" s="383"/>
      <c r="Z63" s="383"/>
      <c r="AA63" s="383"/>
      <c r="AB63" s="384"/>
      <c r="AC63" s="382" t="s">
        <v>90</v>
      </c>
      <c r="AD63" s="383"/>
      <c r="AE63" s="383"/>
      <c r="AF63" s="383"/>
      <c r="AG63" s="383"/>
      <c r="AH63" s="383"/>
      <c r="AI63" s="383"/>
      <c r="AJ63" s="384"/>
      <c r="AK63" s="382" t="s">
        <v>90</v>
      </c>
      <c r="AL63" s="383"/>
      <c r="AM63" s="383"/>
      <c r="AN63" s="383"/>
      <c r="AO63" s="383"/>
      <c r="AP63" s="383"/>
      <c r="AQ63" s="383"/>
      <c r="AR63" s="384"/>
    </row>
    <row r="67" spans="6:44" ht="18.75" x14ac:dyDescent="0.3">
      <c r="F67" s="357" t="s">
        <v>91</v>
      </c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7"/>
      <c r="AM67" s="357"/>
      <c r="AN67" s="357"/>
      <c r="AO67" s="357"/>
      <c r="AP67" s="357"/>
      <c r="AQ67" s="357"/>
      <c r="AR67" s="357"/>
    </row>
  </sheetData>
  <mergeCells count="713">
    <mergeCell ref="AH61:AJ61"/>
    <mergeCell ref="AK61:AL61"/>
    <mergeCell ref="AM61:AO61"/>
    <mergeCell ref="AP61:AR61"/>
    <mergeCell ref="A63:L63"/>
    <mergeCell ref="M63:T63"/>
    <mergeCell ref="U63:AB63"/>
    <mergeCell ref="AC63:AJ63"/>
    <mergeCell ref="AK63:AR63"/>
    <mergeCell ref="A61:L61"/>
    <mergeCell ref="M61:N61"/>
    <mergeCell ref="O61:Q61"/>
    <mergeCell ref="R61:T61"/>
    <mergeCell ref="U61:V61"/>
    <mergeCell ref="W61:Y61"/>
    <mergeCell ref="Z61:AB61"/>
    <mergeCell ref="AC61:AD61"/>
    <mergeCell ref="AE61:AG61"/>
    <mergeCell ref="A62:AR62"/>
    <mergeCell ref="AH59:AJ59"/>
    <mergeCell ref="AK59:AL59"/>
    <mergeCell ref="AM59:AO59"/>
    <mergeCell ref="AP59:AR59"/>
    <mergeCell ref="A60:L60"/>
    <mergeCell ref="M60:N60"/>
    <mergeCell ref="O60:Q60"/>
    <mergeCell ref="R60:T60"/>
    <mergeCell ref="U60:V60"/>
    <mergeCell ref="W60:Y60"/>
    <mergeCell ref="AP60:AR60"/>
    <mergeCell ref="Z60:AB60"/>
    <mergeCell ref="AC60:AD60"/>
    <mergeCell ref="AE60:AG60"/>
    <mergeCell ref="AH60:AJ60"/>
    <mergeCell ref="AK60:AL60"/>
    <mergeCell ref="AM60:AO60"/>
    <mergeCell ref="A59:D59"/>
    <mergeCell ref="M59:N59"/>
    <mergeCell ref="O59:Q59"/>
    <mergeCell ref="R59:T59"/>
    <mergeCell ref="U59:V59"/>
    <mergeCell ref="W59:Y59"/>
    <mergeCell ref="Z59:AB59"/>
    <mergeCell ref="AC59:AD59"/>
    <mergeCell ref="AE59:AG59"/>
    <mergeCell ref="AH57:AJ57"/>
    <mergeCell ref="AK57:AL57"/>
    <mergeCell ref="AM57:AO57"/>
    <mergeCell ref="AP57:AR57"/>
    <mergeCell ref="A58:D58"/>
    <mergeCell ref="M58:N58"/>
    <mergeCell ref="O58:Q58"/>
    <mergeCell ref="R58:T58"/>
    <mergeCell ref="U58:V58"/>
    <mergeCell ref="W58:Y58"/>
    <mergeCell ref="AP58:AR58"/>
    <mergeCell ref="Z58:AB58"/>
    <mergeCell ref="AC58:AD58"/>
    <mergeCell ref="AE58:AG58"/>
    <mergeCell ref="AH58:AJ58"/>
    <mergeCell ref="AK58:AL58"/>
    <mergeCell ref="AM58:AO58"/>
    <mergeCell ref="A57:D57"/>
    <mergeCell ref="M57:N57"/>
    <mergeCell ref="O57:Q57"/>
    <mergeCell ref="R57:T57"/>
    <mergeCell ref="U57:V57"/>
    <mergeCell ref="W57:Y57"/>
    <mergeCell ref="Z57:AB57"/>
    <mergeCell ref="AC57:AD57"/>
    <mergeCell ref="AE57:AG57"/>
    <mergeCell ref="AM55:AO55"/>
    <mergeCell ref="AP55:AR55"/>
    <mergeCell ref="A56:D56"/>
    <mergeCell ref="M56:N56"/>
    <mergeCell ref="O56:Q56"/>
    <mergeCell ref="R56:T56"/>
    <mergeCell ref="U56:V56"/>
    <mergeCell ref="W56:Y56"/>
    <mergeCell ref="AP56:AR56"/>
    <mergeCell ref="Z56:AB56"/>
    <mergeCell ref="AC56:AD56"/>
    <mergeCell ref="AE56:AG56"/>
    <mergeCell ref="AH56:AJ56"/>
    <mergeCell ref="AK56:AL56"/>
    <mergeCell ref="AM56:AO56"/>
    <mergeCell ref="AP54:AR54"/>
    <mergeCell ref="A55:D55"/>
    <mergeCell ref="M55:N55"/>
    <mergeCell ref="O55:Q55"/>
    <mergeCell ref="R55:T55"/>
    <mergeCell ref="U55:V55"/>
    <mergeCell ref="W55:Y55"/>
    <mergeCell ref="Z55:AB55"/>
    <mergeCell ref="AC55:AD55"/>
    <mergeCell ref="AE55:AG55"/>
    <mergeCell ref="Z54:AB54"/>
    <mergeCell ref="AC54:AD54"/>
    <mergeCell ref="AE54:AG54"/>
    <mergeCell ref="AH54:AJ54"/>
    <mergeCell ref="AK54:AL54"/>
    <mergeCell ref="AM54:AO54"/>
    <mergeCell ref="A54:D54"/>
    <mergeCell ref="M54:N54"/>
    <mergeCell ref="O54:Q54"/>
    <mergeCell ref="R54:T54"/>
    <mergeCell ref="U54:V54"/>
    <mergeCell ref="W54:Y54"/>
    <mergeCell ref="AH55:AJ55"/>
    <mergeCell ref="AK55:AL55"/>
    <mergeCell ref="AH52:AJ52"/>
    <mergeCell ref="AK52:AL52"/>
    <mergeCell ref="AM52:AO52"/>
    <mergeCell ref="AP52:AR52"/>
    <mergeCell ref="A53:D53"/>
    <mergeCell ref="E53:AR53"/>
    <mergeCell ref="AP51:AR51"/>
    <mergeCell ref="A52:L52"/>
    <mergeCell ref="M52:N52"/>
    <mergeCell ref="O52:Q52"/>
    <mergeCell ref="R52:T52"/>
    <mergeCell ref="U52:V52"/>
    <mergeCell ref="W52:Y52"/>
    <mergeCell ref="Z52:AB52"/>
    <mergeCell ref="AC52:AD52"/>
    <mergeCell ref="AE52:AG52"/>
    <mergeCell ref="Z51:AB51"/>
    <mergeCell ref="AC51:AD51"/>
    <mergeCell ref="AE51:AG51"/>
    <mergeCell ref="AH51:AJ51"/>
    <mergeCell ref="AK51:AL51"/>
    <mergeCell ref="AM51:AO51"/>
    <mergeCell ref="AH50:AJ50"/>
    <mergeCell ref="AK50:AL50"/>
    <mergeCell ref="AM50:AO50"/>
    <mergeCell ref="AP50:AR50"/>
    <mergeCell ref="A51:D51"/>
    <mergeCell ref="M51:N51"/>
    <mergeCell ref="O51:Q51"/>
    <mergeCell ref="R51:T51"/>
    <mergeCell ref="U51:V51"/>
    <mergeCell ref="W51:Y51"/>
    <mergeCell ref="A50:D50"/>
    <mergeCell ref="M50:N50"/>
    <mergeCell ref="O50:Q50"/>
    <mergeCell ref="R50:T50"/>
    <mergeCell ref="U50:V50"/>
    <mergeCell ref="W50:Y50"/>
    <mergeCell ref="Z50:AB50"/>
    <mergeCell ref="AC50:AD50"/>
    <mergeCell ref="AE50:AG50"/>
    <mergeCell ref="AM48:AO48"/>
    <mergeCell ref="AP48:AR48"/>
    <mergeCell ref="A49:D49"/>
    <mergeCell ref="M49:N49"/>
    <mergeCell ref="O49:Q49"/>
    <mergeCell ref="R49:T49"/>
    <mergeCell ref="U49:V49"/>
    <mergeCell ref="W49:Y49"/>
    <mergeCell ref="AP49:AR49"/>
    <mergeCell ref="Z49:AB49"/>
    <mergeCell ref="AC49:AD49"/>
    <mergeCell ref="AE49:AG49"/>
    <mergeCell ref="AH49:AJ49"/>
    <mergeCell ref="AK49:AL49"/>
    <mergeCell ref="AM49:AO49"/>
    <mergeCell ref="AP47:AR47"/>
    <mergeCell ref="A48:D48"/>
    <mergeCell ref="M48:N48"/>
    <mergeCell ref="O48:Q48"/>
    <mergeCell ref="R48:T48"/>
    <mergeCell ref="U48:V48"/>
    <mergeCell ref="W48:Y48"/>
    <mergeCell ref="Z48:AB48"/>
    <mergeCell ref="AC48:AD48"/>
    <mergeCell ref="AE48:AG48"/>
    <mergeCell ref="Z47:AB47"/>
    <mergeCell ref="AC47:AD47"/>
    <mergeCell ref="AE47:AG47"/>
    <mergeCell ref="AH47:AJ47"/>
    <mergeCell ref="AK47:AL47"/>
    <mergeCell ref="AM47:AO47"/>
    <mergeCell ref="A47:D47"/>
    <mergeCell ref="M47:N47"/>
    <mergeCell ref="O47:Q47"/>
    <mergeCell ref="R47:T47"/>
    <mergeCell ref="U47:V47"/>
    <mergeCell ref="W47:Y47"/>
    <mergeCell ref="AH48:AJ48"/>
    <mergeCell ref="AK48:AL48"/>
    <mergeCell ref="AH45:AJ45"/>
    <mergeCell ref="AK45:AL45"/>
    <mergeCell ref="AM45:AO45"/>
    <mergeCell ref="AP45:AR45"/>
    <mergeCell ref="A46:D46"/>
    <mergeCell ref="E46:AR46"/>
    <mergeCell ref="AP44:AR44"/>
    <mergeCell ref="A45:L45"/>
    <mergeCell ref="M45:N45"/>
    <mergeCell ref="O45:Q45"/>
    <mergeCell ref="R45:T45"/>
    <mergeCell ref="U45:V45"/>
    <mergeCell ref="W45:Y45"/>
    <mergeCell ref="Z45:AB45"/>
    <mergeCell ref="AC45:AD45"/>
    <mergeCell ref="AE45:AG45"/>
    <mergeCell ref="Z44:AB44"/>
    <mergeCell ref="AC44:AD44"/>
    <mergeCell ref="AE44:AG44"/>
    <mergeCell ref="AH44:AJ44"/>
    <mergeCell ref="AK44:AL44"/>
    <mergeCell ref="AM44:AO44"/>
    <mergeCell ref="R41:T41"/>
    <mergeCell ref="U41:V41"/>
    <mergeCell ref="W41:Y41"/>
    <mergeCell ref="Z41:AB41"/>
    <mergeCell ref="AH43:AJ43"/>
    <mergeCell ref="AK43:AL43"/>
    <mergeCell ref="AM43:AO43"/>
    <mergeCell ref="AP43:AR43"/>
    <mergeCell ref="A44:D44"/>
    <mergeCell ref="M44:N44"/>
    <mergeCell ref="O44:Q44"/>
    <mergeCell ref="R44:T44"/>
    <mergeCell ref="U44:V44"/>
    <mergeCell ref="W44:Y44"/>
    <mergeCell ref="A43:D43"/>
    <mergeCell ref="M43:N43"/>
    <mergeCell ref="O43:Q43"/>
    <mergeCell ref="R43:T43"/>
    <mergeCell ref="U43:V43"/>
    <mergeCell ref="W43:Y43"/>
    <mergeCell ref="Z43:AB43"/>
    <mergeCell ref="AC43:AD43"/>
    <mergeCell ref="AE43:AG43"/>
    <mergeCell ref="A42:D42"/>
    <mergeCell ref="M42:N42"/>
    <mergeCell ref="O42:Q42"/>
    <mergeCell ref="R42:T42"/>
    <mergeCell ref="U42:V42"/>
    <mergeCell ref="W42:Y42"/>
    <mergeCell ref="AP42:AR42"/>
    <mergeCell ref="Z42:AB42"/>
    <mergeCell ref="AC42:AD42"/>
    <mergeCell ref="AE42:AG42"/>
    <mergeCell ref="AH42:AJ42"/>
    <mergeCell ref="AK42:AL42"/>
    <mergeCell ref="AM42:AO42"/>
    <mergeCell ref="AC41:AD41"/>
    <mergeCell ref="AE41:AG41"/>
    <mergeCell ref="AM39:AO39"/>
    <mergeCell ref="AP39:AR39"/>
    <mergeCell ref="A40:D40"/>
    <mergeCell ref="M40:N40"/>
    <mergeCell ref="O40:Q40"/>
    <mergeCell ref="R40:T40"/>
    <mergeCell ref="U40:V40"/>
    <mergeCell ref="W40:Y40"/>
    <mergeCell ref="AP40:AR40"/>
    <mergeCell ref="Z40:AB40"/>
    <mergeCell ref="AC40:AD40"/>
    <mergeCell ref="AE40:AG40"/>
    <mergeCell ref="AH40:AJ40"/>
    <mergeCell ref="AK40:AL40"/>
    <mergeCell ref="AM40:AO40"/>
    <mergeCell ref="AH41:AJ41"/>
    <mergeCell ref="AK41:AL41"/>
    <mergeCell ref="AM41:AO41"/>
    <mergeCell ref="AP41:AR41"/>
    <mergeCell ref="A41:D41"/>
    <mergeCell ref="M41:N41"/>
    <mergeCell ref="O41:Q41"/>
    <mergeCell ref="AP38:AR38"/>
    <mergeCell ref="A39:D39"/>
    <mergeCell ref="M39:N39"/>
    <mergeCell ref="O39:Q39"/>
    <mergeCell ref="R39:T39"/>
    <mergeCell ref="U39:V39"/>
    <mergeCell ref="W39:Y39"/>
    <mergeCell ref="Z39:AB39"/>
    <mergeCell ref="AC39:AD39"/>
    <mergeCell ref="AE39:AG39"/>
    <mergeCell ref="Z38:AB38"/>
    <mergeCell ref="AC38:AD38"/>
    <mergeCell ref="AE38:AG38"/>
    <mergeCell ref="AH38:AJ38"/>
    <mergeCell ref="AK38:AL38"/>
    <mergeCell ref="AM38:AO38"/>
    <mergeCell ref="A38:D38"/>
    <mergeCell ref="M38:N38"/>
    <mergeCell ref="O38:Q38"/>
    <mergeCell ref="R38:T38"/>
    <mergeCell ref="U38:V38"/>
    <mergeCell ref="W38:Y38"/>
    <mergeCell ref="AH39:AJ39"/>
    <mergeCell ref="AK39:AL39"/>
    <mergeCell ref="AH36:AJ36"/>
    <mergeCell ref="AK36:AL36"/>
    <mergeCell ref="AM36:AO36"/>
    <mergeCell ref="AP36:AR36"/>
    <mergeCell ref="A37:D37"/>
    <mergeCell ref="E37:AR37"/>
    <mergeCell ref="AP35:AR35"/>
    <mergeCell ref="A36:L36"/>
    <mergeCell ref="M36:N36"/>
    <mergeCell ref="O36:Q36"/>
    <mergeCell ref="R36:T36"/>
    <mergeCell ref="U36:V36"/>
    <mergeCell ref="W36:Y36"/>
    <mergeCell ref="Z36:AB36"/>
    <mergeCell ref="AC36:AD36"/>
    <mergeCell ref="AE36:AG36"/>
    <mergeCell ref="Z35:AB35"/>
    <mergeCell ref="AC35:AD35"/>
    <mergeCell ref="AE35:AG35"/>
    <mergeCell ref="AH35:AJ35"/>
    <mergeCell ref="AK35:AL35"/>
    <mergeCell ref="AM35:AO35"/>
    <mergeCell ref="A35:D35"/>
    <mergeCell ref="M35:N35"/>
    <mergeCell ref="O35:Q35"/>
    <mergeCell ref="R35:T35"/>
    <mergeCell ref="U35:V35"/>
    <mergeCell ref="W35:Y35"/>
    <mergeCell ref="A34:D34"/>
    <mergeCell ref="M34:N34"/>
    <mergeCell ref="O34:Q34"/>
    <mergeCell ref="R34:T34"/>
    <mergeCell ref="U34:V34"/>
    <mergeCell ref="W34:Y34"/>
    <mergeCell ref="AP33:AR33"/>
    <mergeCell ref="Z33:AB33"/>
    <mergeCell ref="AC33:AD33"/>
    <mergeCell ref="AE33:AG33"/>
    <mergeCell ref="AH33:AJ33"/>
    <mergeCell ref="AK33:AL33"/>
    <mergeCell ref="AM33:AO33"/>
    <mergeCell ref="AH34:AJ34"/>
    <mergeCell ref="AK34:AL34"/>
    <mergeCell ref="AM34:AO34"/>
    <mergeCell ref="AP34:AR34"/>
    <mergeCell ref="Z34:AB34"/>
    <mergeCell ref="AC34:AD34"/>
    <mergeCell ref="AE34:AG34"/>
    <mergeCell ref="U32:V32"/>
    <mergeCell ref="W32:Y32"/>
    <mergeCell ref="Z32:AB32"/>
    <mergeCell ref="AC32:AD32"/>
    <mergeCell ref="AE32:AG32"/>
    <mergeCell ref="A33:D33"/>
    <mergeCell ref="M33:N33"/>
    <mergeCell ref="O33:Q33"/>
    <mergeCell ref="R33:T33"/>
    <mergeCell ref="U33:V33"/>
    <mergeCell ref="W33:Y33"/>
    <mergeCell ref="A27:AR27"/>
    <mergeCell ref="A28:D29"/>
    <mergeCell ref="E28:F28"/>
    <mergeCell ref="G28:H28"/>
    <mergeCell ref="I28:J28"/>
    <mergeCell ref="K28:L28"/>
    <mergeCell ref="M28:N29"/>
    <mergeCell ref="O28:Q29"/>
    <mergeCell ref="R28:T29"/>
    <mergeCell ref="U28:V29"/>
    <mergeCell ref="AM28:AO29"/>
    <mergeCell ref="AP28:AR29"/>
    <mergeCell ref="W28:Y29"/>
    <mergeCell ref="Z28:AB29"/>
    <mergeCell ref="AC28:AD29"/>
    <mergeCell ref="AE28:AG29"/>
    <mergeCell ref="AH28:AJ29"/>
    <mergeCell ref="A31:D31"/>
    <mergeCell ref="M31:N31"/>
    <mergeCell ref="O31:Q31"/>
    <mergeCell ref="R31:T31"/>
    <mergeCell ref="U31:V31"/>
    <mergeCell ref="AK28:AL29"/>
    <mergeCell ref="A30:D30"/>
    <mergeCell ref="E30:AR30"/>
    <mergeCell ref="AP32:AR32"/>
    <mergeCell ref="A32:D32"/>
    <mergeCell ref="AP31:AR31"/>
    <mergeCell ref="Z31:AB31"/>
    <mergeCell ref="AC31:AD31"/>
    <mergeCell ref="AE31:AG31"/>
    <mergeCell ref="AH31:AJ31"/>
    <mergeCell ref="W31:Y31"/>
    <mergeCell ref="AH32:AJ32"/>
    <mergeCell ref="AK32:AL32"/>
    <mergeCell ref="AM32:AO32"/>
    <mergeCell ref="AK31:AL31"/>
    <mergeCell ref="AM31:AO31"/>
    <mergeCell ref="M32:N32"/>
    <mergeCell ref="O32:Q32"/>
    <mergeCell ref="R32:T32"/>
    <mergeCell ref="AK25:AR25"/>
    <mergeCell ref="A26:B26"/>
    <mergeCell ref="C26:D26"/>
    <mergeCell ref="E26:L26"/>
    <mergeCell ref="M26:T26"/>
    <mergeCell ref="U26:AB26"/>
    <mergeCell ref="AC26:AJ26"/>
    <mergeCell ref="AK26:AR26"/>
    <mergeCell ref="A25:B25"/>
    <mergeCell ref="C25:D25"/>
    <mergeCell ref="E25:L25"/>
    <mergeCell ref="M25:T25"/>
    <mergeCell ref="U25:AB25"/>
    <mergeCell ref="AC25:AJ25"/>
    <mergeCell ref="AK23:AR23"/>
    <mergeCell ref="A24:B24"/>
    <mergeCell ref="C24:D24"/>
    <mergeCell ref="E24:L24"/>
    <mergeCell ref="M24:T24"/>
    <mergeCell ref="U24:AB24"/>
    <mergeCell ref="AC24:AJ24"/>
    <mergeCell ref="AK24:AR24"/>
    <mergeCell ref="A23:B23"/>
    <mergeCell ref="C23:D23"/>
    <mergeCell ref="E23:L23"/>
    <mergeCell ref="M23:T23"/>
    <mergeCell ref="U23:AB23"/>
    <mergeCell ref="AC23:AJ23"/>
    <mergeCell ref="AP20:AR20"/>
    <mergeCell ref="A21:AR21"/>
    <mergeCell ref="A22:B22"/>
    <mergeCell ref="C22:D22"/>
    <mergeCell ref="E22:L22"/>
    <mergeCell ref="M22:T22"/>
    <mergeCell ref="U22:AB22"/>
    <mergeCell ref="AC22:AJ22"/>
    <mergeCell ref="AK22:AR22"/>
    <mergeCell ref="Z20:AB20"/>
    <mergeCell ref="AC20:AE20"/>
    <mergeCell ref="AF20:AG20"/>
    <mergeCell ref="AH20:AJ20"/>
    <mergeCell ref="AK20:AM20"/>
    <mergeCell ref="AN20:AO20"/>
    <mergeCell ref="I20:L20"/>
    <mergeCell ref="M20:O20"/>
    <mergeCell ref="P20:Q20"/>
    <mergeCell ref="R20:T20"/>
    <mergeCell ref="U20:W20"/>
    <mergeCell ref="X20:Y20"/>
    <mergeCell ref="AF19:AG19"/>
    <mergeCell ref="AH19:AJ19"/>
    <mergeCell ref="AK19:AM19"/>
    <mergeCell ref="AN19:AO19"/>
    <mergeCell ref="AP19:AR19"/>
    <mergeCell ref="AK18:AM18"/>
    <mergeCell ref="AN18:AO18"/>
    <mergeCell ref="AP18:AR18"/>
    <mergeCell ref="AC18:AE18"/>
    <mergeCell ref="AF18:AG18"/>
    <mergeCell ref="AH18:AJ18"/>
    <mergeCell ref="AH16:AJ16"/>
    <mergeCell ref="AK16:AM16"/>
    <mergeCell ref="AN16:AO16"/>
    <mergeCell ref="AH17:AJ17"/>
    <mergeCell ref="AK17:AM17"/>
    <mergeCell ref="AN17:AO17"/>
    <mergeCell ref="AP17:AR17"/>
    <mergeCell ref="A18:D20"/>
    <mergeCell ref="E18:H20"/>
    <mergeCell ref="I18:L18"/>
    <mergeCell ref="M18:O18"/>
    <mergeCell ref="P18:Q18"/>
    <mergeCell ref="R18:T18"/>
    <mergeCell ref="I19:L19"/>
    <mergeCell ref="M19:O19"/>
    <mergeCell ref="P19:Q19"/>
    <mergeCell ref="R19:T19"/>
    <mergeCell ref="U19:W19"/>
    <mergeCell ref="X19:Y19"/>
    <mergeCell ref="Z19:AB19"/>
    <mergeCell ref="U18:W18"/>
    <mergeCell ref="X18:Y18"/>
    <mergeCell ref="Z18:AB18"/>
    <mergeCell ref="AC19:AE19"/>
    <mergeCell ref="M17:O17"/>
    <mergeCell ref="P17:Q17"/>
    <mergeCell ref="R17:T17"/>
    <mergeCell ref="U17:W17"/>
    <mergeCell ref="X17:Y17"/>
    <mergeCell ref="Z17:AB17"/>
    <mergeCell ref="AC17:AE17"/>
    <mergeCell ref="AF17:AG17"/>
    <mergeCell ref="Z16:AB16"/>
    <mergeCell ref="AC16:AE16"/>
    <mergeCell ref="AF16:AG16"/>
    <mergeCell ref="S14:T14"/>
    <mergeCell ref="U14:V14"/>
    <mergeCell ref="W14:X14"/>
    <mergeCell ref="Y14:Z14"/>
    <mergeCell ref="AA14:AB14"/>
    <mergeCell ref="AC14:AD14"/>
    <mergeCell ref="AO15:AP15"/>
    <mergeCell ref="AQ15:AR15"/>
    <mergeCell ref="A16:D17"/>
    <mergeCell ref="E16:H17"/>
    <mergeCell ref="I16:L16"/>
    <mergeCell ref="M16:O16"/>
    <mergeCell ref="P16:Q16"/>
    <mergeCell ref="R16:T16"/>
    <mergeCell ref="U16:W16"/>
    <mergeCell ref="X16:Y16"/>
    <mergeCell ref="AC15:AD15"/>
    <mergeCell ref="AE15:AF15"/>
    <mergeCell ref="AG15:AH15"/>
    <mergeCell ref="AI15:AJ15"/>
    <mergeCell ref="AK15:AL15"/>
    <mergeCell ref="AM15:AN15"/>
    <mergeCell ref="AP16:AR16"/>
    <mergeCell ref="I17:L17"/>
    <mergeCell ref="AK13:AM13"/>
    <mergeCell ref="AN13:AO13"/>
    <mergeCell ref="AP13:AR13"/>
    <mergeCell ref="A14:D15"/>
    <mergeCell ref="E14:L14"/>
    <mergeCell ref="M14:N14"/>
    <mergeCell ref="O14:P14"/>
    <mergeCell ref="Q14:R14"/>
    <mergeCell ref="AQ14:AR14"/>
    <mergeCell ref="E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E14:AF14"/>
    <mergeCell ref="AG14:AH14"/>
    <mergeCell ref="AI14:AJ14"/>
    <mergeCell ref="AK14:AL14"/>
    <mergeCell ref="AM14:AN14"/>
    <mergeCell ref="AO14:AP14"/>
    <mergeCell ref="AO12:AP12"/>
    <mergeCell ref="AQ12:AR12"/>
    <mergeCell ref="E13:L13"/>
    <mergeCell ref="M13:O13"/>
    <mergeCell ref="P13:Q13"/>
    <mergeCell ref="R13:T13"/>
    <mergeCell ref="U13:W13"/>
    <mergeCell ref="X13:Y13"/>
    <mergeCell ref="Z13:AB13"/>
    <mergeCell ref="AC13:AE13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  <mergeCell ref="AA12:AB12"/>
    <mergeCell ref="AF13:AG13"/>
    <mergeCell ref="AH13:AJ13"/>
    <mergeCell ref="AA11:AB11"/>
    <mergeCell ref="AC11:AD11"/>
    <mergeCell ref="AE11:AF11"/>
    <mergeCell ref="AG11:AH11"/>
    <mergeCell ref="AI11:AJ11"/>
    <mergeCell ref="M11:N11"/>
    <mergeCell ref="O11:P11"/>
    <mergeCell ref="Q11:R11"/>
    <mergeCell ref="S11:T11"/>
    <mergeCell ref="U11:V11"/>
    <mergeCell ref="W11:X11"/>
    <mergeCell ref="AO10:AP10"/>
    <mergeCell ref="AQ10:AR10"/>
    <mergeCell ref="A11:D13"/>
    <mergeCell ref="E11:F11"/>
    <mergeCell ref="G11:H11"/>
    <mergeCell ref="I11:J11"/>
    <mergeCell ref="K11:L11"/>
    <mergeCell ref="W10:X10"/>
    <mergeCell ref="Y10:Z10"/>
    <mergeCell ref="AA10:AB10"/>
    <mergeCell ref="AC10:AD10"/>
    <mergeCell ref="AE10:AF10"/>
    <mergeCell ref="AG10:AH10"/>
    <mergeCell ref="AK11:AL11"/>
    <mergeCell ref="AM11:AN11"/>
    <mergeCell ref="AO11:AP11"/>
    <mergeCell ref="AQ11:AR11"/>
    <mergeCell ref="E12:F12"/>
    <mergeCell ref="G12:H12"/>
    <mergeCell ref="I12:J12"/>
    <mergeCell ref="K12:L12"/>
    <mergeCell ref="M12:N12"/>
    <mergeCell ref="O12:P12"/>
    <mergeCell ref="Y11:Z11"/>
    <mergeCell ref="E9:L9"/>
    <mergeCell ref="M9:O9"/>
    <mergeCell ref="P9:Q9"/>
    <mergeCell ref="R9:T9"/>
    <mergeCell ref="U9:W9"/>
    <mergeCell ref="X9:Y9"/>
    <mergeCell ref="AI10:AJ10"/>
    <mergeCell ref="AK10:AL10"/>
    <mergeCell ref="AM10:AN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AO8:AP8"/>
    <mergeCell ref="AQ8:AR8"/>
    <mergeCell ref="U8:V8"/>
    <mergeCell ref="W8:X8"/>
    <mergeCell ref="Y8:Z8"/>
    <mergeCell ref="AA8:AB8"/>
    <mergeCell ref="AK8:AL8"/>
    <mergeCell ref="AM8:AN8"/>
    <mergeCell ref="AP9:AR9"/>
    <mergeCell ref="Z9:AB9"/>
    <mergeCell ref="AC9:AE9"/>
    <mergeCell ref="AF9:AG9"/>
    <mergeCell ref="AH9:AJ9"/>
    <mergeCell ref="AK9:AM9"/>
    <mergeCell ref="AN9:AO9"/>
    <mergeCell ref="U7:V7"/>
    <mergeCell ref="W7:X7"/>
    <mergeCell ref="Y7:Z7"/>
    <mergeCell ref="AA7:AB7"/>
    <mergeCell ref="AG8:AH8"/>
    <mergeCell ref="AI8:AJ8"/>
    <mergeCell ref="AI7:AJ7"/>
    <mergeCell ref="AG7:AH7"/>
    <mergeCell ref="AM7:AN7"/>
    <mergeCell ref="AK7:AL7"/>
    <mergeCell ref="AC7:AD7"/>
    <mergeCell ref="AE7:AF7"/>
    <mergeCell ref="AC8:AD8"/>
    <mergeCell ref="AE8:AF8"/>
    <mergeCell ref="I8:J8"/>
    <mergeCell ref="K8:L8"/>
    <mergeCell ref="Q8:R8"/>
    <mergeCell ref="S8:T8"/>
    <mergeCell ref="M7:N7"/>
    <mergeCell ref="O7:P7"/>
    <mergeCell ref="M8:N8"/>
    <mergeCell ref="O8:P8"/>
    <mergeCell ref="Q7:R7"/>
    <mergeCell ref="S7:T7"/>
    <mergeCell ref="AM6:AN6"/>
    <mergeCell ref="AO6:AP6"/>
    <mergeCell ref="AQ6:AR6"/>
    <mergeCell ref="A7:D9"/>
    <mergeCell ref="E7:F7"/>
    <mergeCell ref="G7:H7"/>
    <mergeCell ref="I7:J7"/>
    <mergeCell ref="K7:L7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AO7:AP7"/>
    <mergeCell ref="AQ7:AR7"/>
    <mergeCell ref="E8:F8"/>
    <mergeCell ref="G8:H8"/>
    <mergeCell ref="AG5:AH5"/>
    <mergeCell ref="E6:F6"/>
    <mergeCell ref="G6:H6"/>
    <mergeCell ref="I6:J6"/>
    <mergeCell ref="K6:L6"/>
    <mergeCell ref="M6:N6"/>
    <mergeCell ref="W5:X5"/>
    <mergeCell ref="Y5:Z5"/>
    <mergeCell ref="AA5:AB5"/>
    <mergeCell ref="AC5:AD5"/>
    <mergeCell ref="F67:AR67"/>
    <mergeCell ref="A1:AR1"/>
    <mergeCell ref="A2:AR2"/>
    <mergeCell ref="A3:L3"/>
    <mergeCell ref="M3:T3"/>
    <mergeCell ref="U3:AB3"/>
    <mergeCell ref="AC3:AJ3"/>
    <mergeCell ref="AK3:AR3"/>
    <mergeCell ref="A4:A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I5:AJ5"/>
    <mergeCell ref="AK5:AL5"/>
    <mergeCell ref="AM5:AN5"/>
    <mergeCell ref="AO5:AP5"/>
    <mergeCell ref="AQ5:AR5"/>
    <mergeCell ref="AE5:AF5"/>
  </mergeCells>
  <pageMargins left="0.19685039370078741" right="0.11811023622047245" top="0.15748031496062992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Калибровочная1</vt:lpstr>
      <vt:lpstr>Калибровочная2</vt:lpstr>
      <vt:lpstr>Калибровочная3</vt:lpstr>
      <vt:lpstr>Калибровочная4</vt:lpstr>
      <vt:lpstr>Калибровочная5</vt:lpstr>
      <vt:lpstr>Калибровочная6</vt:lpstr>
    </vt:vector>
  </TitlesOfParts>
  <Company>ВЭС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Сташкевич</dc:creator>
  <cp:lastModifiedBy>Ретнева Евгения Александровна</cp:lastModifiedBy>
  <cp:lastPrinted>2015-12-22T10:10:49Z</cp:lastPrinted>
  <dcterms:created xsi:type="dcterms:W3CDTF">2013-12-16T04:27:39Z</dcterms:created>
  <dcterms:modified xsi:type="dcterms:W3CDTF">2023-12-22T09:26:53Z</dcterms:modified>
</cp:coreProperties>
</file>