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ОГЭ\Журнал регистрации документов учета энергоносителей\Электробюро\отчеты электробюро\Контрольный замер\Контрольный замер зима\2022\"/>
    </mc:Choice>
  </mc:AlternateContent>
  <bookViews>
    <workbookView xWindow="0" yWindow="0" windowWidth="28800" windowHeight="12300"/>
  </bookViews>
  <sheets>
    <sheet name="Калибровочная1" sheetId="18" r:id="rId1"/>
    <sheet name="Калибровочная2" sheetId="19" r:id="rId2"/>
    <sheet name="Калибровочная3" sheetId="20" r:id="rId3"/>
    <sheet name="Калибровочная4" sheetId="21" r:id="rId4"/>
    <sheet name="Калибровочная5" sheetId="22" r:id="rId5"/>
    <sheet name="Калибровочная6" sheetId="23" r:id="rId6"/>
    <sheet name="Волочильная1" sheetId="12" r:id="rId7"/>
    <sheet name="Волочильная2" sheetId="13" r:id="rId8"/>
    <sheet name="Волочильная3" sheetId="14" r:id="rId9"/>
    <sheet name="Волочильная 4" sheetId="15" r:id="rId10"/>
    <sheet name="Волочильная5" sheetId="16" r:id="rId11"/>
    <sheet name="Волочильная6" sheetId="17" r:id="rId12"/>
    <sheet name="Генераторная1" sheetId="4" r:id="rId13"/>
    <sheet name="Генераторная2" sheetId="10" r:id="rId14"/>
    <sheet name="Генераторная3" sheetId="6" r:id="rId15"/>
    <sheet name="Генераторная4" sheetId="7" r:id="rId16"/>
    <sheet name="Генераторная5" sheetId="8" r:id="rId17"/>
    <sheet name="Генераторная6" sheetId="5" r:id="rId18"/>
  </sheets>
  <calcPr calcId="162913"/>
</workbook>
</file>

<file path=xl/calcChain.xml><?xml version="1.0" encoding="utf-8"?>
<calcChain xmlns="http://schemas.openxmlformats.org/spreadsheetml/2006/main">
  <c r="AK54" i="23" l="1"/>
  <c r="AC54" i="23"/>
  <c r="U54" i="23"/>
  <c r="M54" i="23"/>
  <c r="AK47" i="23"/>
  <c r="AC47" i="23"/>
  <c r="U47" i="23"/>
  <c r="M47" i="23"/>
  <c r="AK38" i="23"/>
  <c r="AC38" i="23"/>
  <c r="U38" i="23"/>
  <c r="M38" i="23"/>
  <c r="AK31" i="23"/>
  <c r="AC31" i="23"/>
  <c r="U31" i="23"/>
  <c r="M31" i="23"/>
  <c r="AP17" i="23"/>
  <c r="AP19" i="23" s="1"/>
  <c r="AK17" i="23"/>
  <c r="AK19" i="23" s="1"/>
  <c r="AH17" i="23"/>
  <c r="AH19" i="23" s="1"/>
  <c r="AC17" i="23"/>
  <c r="AC19" i="23" s="1"/>
  <c r="Z17" i="23"/>
  <c r="Z19" i="23" s="1"/>
  <c r="U17" i="23"/>
  <c r="U19" i="23" s="1"/>
  <c r="R17" i="23"/>
  <c r="R19" i="23" s="1"/>
  <c r="M17" i="23"/>
  <c r="M19" i="23" s="1"/>
  <c r="AP16" i="23"/>
  <c r="AP18" i="23" s="1"/>
  <c r="AP20" i="23" s="1"/>
  <c r="AK16" i="23"/>
  <c r="AK18" i="23" s="1"/>
  <c r="AK20" i="23" s="1"/>
  <c r="AH16" i="23"/>
  <c r="AH18" i="23" s="1"/>
  <c r="AH20" i="23" s="1"/>
  <c r="AC16" i="23"/>
  <c r="AC18" i="23" s="1"/>
  <c r="AC20" i="23" s="1"/>
  <c r="Z16" i="23"/>
  <c r="Z18" i="23" s="1"/>
  <c r="Z20" i="23" s="1"/>
  <c r="U16" i="23"/>
  <c r="U18" i="23" s="1"/>
  <c r="U20" i="23" s="1"/>
  <c r="R16" i="23"/>
  <c r="R18" i="23" s="1"/>
  <c r="R20" i="23" s="1"/>
  <c r="M16" i="23"/>
  <c r="M18" i="23" s="1"/>
  <c r="M20" i="23" s="1"/>
  <c r="AO15" i="23"/>
  <c r="AM15" i="23"/>
  <c r="AK15" i="23"/>
  <c r="AG15" i="23"/>
  <c r="AE15" i="23"/>
  <c r="AC15" i="23"/>
  <c r="Y15" i="23"/>
  <c r="W15" i="23"/>
  <c r="U15" i="23"/>
  <c r="S15" i="23"/>
  <c r="Q15" i="23"/>
  <c r="O15" i="23"/>
  <c r="M15" i="23"/>
  <c r="AO14" i="23"/>
  <c r="AM14" i="23"/>
  <c r="AK14" i="23"/>
  <c r="AG14" i="23"/>
  <c r="AE14" i="23"/>
  <c r="AC14" i="23"/>
  <c r="Y14" i="23"/>
  <c r="W14" i="23"/>
  <c r="U14" i="23"/>
  <c r="Q14" i="23"/>
  <c r="O14" i="23"/>
  <c r="M14" i="23"/>
  <c r="K12" i="23"/>
  <c r="I12" i="23"/>
  <c r="K11" i="23"/>
  <c r="I11" i="23"/>
  <c r="K8" i="23"/>
  <c r="I8" i="23"/>
  <c r="K7" i="23"/>
  <c r="I7" i="23"/>
  <c r="AK54" i="22"/>
  <c r="AC54" i="22"/>
  <c r="U54" i="22"/>
  <c r="M54" i="22"/>
  <c r="AK47" i="22"/>
  <c r="AC47" i="22"/>
  <c r="U47" i="22"/>
  <c r="M47" i="22"/>
  <c r="AK38" i="22"/>
  <c r="AC38" i="22"/>
  <c r="U38" i="22"/>
  <c r="M38" i="22"/>
  <c r="AK31" i="22"/>
  <c r="AC31" i="22"/>
  <c r="U31" i="22"/>
  <c r="M31" i="22"/>
  <c r="AP17" i="22"/>
  <c r="AP19" i="22" s="1"/>
  <c r="AK17" i="22"/>
  <c r="AK19" i="22" s="1"/>
  <c r="AH17" i="22"/>
  <c r="AH19" i="22" s="1"/>
  <c r="AC17" i="22"/>
  <c r="AC19" i="22" s="1"/>
  <c r="Z17" i="22"/>
  <c r="Z19" i="22" s="1"/>
  <c r="U17" i="22"/>
  <c r="U19" i="22" s="1"/>
  <c r="R17" i="22"/>
  <c r="R19" i="22" s="1"/>
  <c r="M17" i="22"/>
  <c r="M19" i="22" s="1"/>
  <c r="AP16" i="22"/>
  <c r="AP18" i="22" s="1"/>
  <c r="AP20" i="22" s="1"/>
  <c r="AK16" i="22"/>
  <c r="AK18" i="22" s="1"/>
  <c r="AK20" i="22" s="1"/>
  <c r="AH16" i="22"/>
  <c r="AH18" i="22" s="1"/>
  <c r="AH20" i="22" s="1"/>
  <c r="AC16" i="22"/>
  <c r="AC18" i="22" s="1"/>
  <c r="AC20" i="22" s="1"/>
  <c r="Z16" i="22"/>
  <c r="Z18" i="22" s="1"/>
  <c r="Z20" i="22" s="1"/>
  <c r="U16" i="22"/>
  <c r="U18" i="22" s="1"/>
  <c r="U20" i="22" s="1"/>
  <c r="R16" i="22"/>
  <c r="R18" i="22" s="1"/>
  <c r="R20" i="22" s="1"/>
  <c r="M16" i="22"/>
  <c r="M18" i="22" s="1"/>
  <c r="M20" i="22" s="1"/>
  <c r="AO15" i="22"/>
  <c r="AM15" i="22"/>
  <c r="AK15" i="22"/>
  <c r="AG15" i="22"/>
  <c r="AE15" i="22"/>
  <c r="AC15" i="22"/>
  <c r="Y15" i="22"/>
  <c r="W15" i="22"/>
  <c r="U15" i="22"/>
  <c r="S15" i="22"/>
  <c r="Q15" i="22"/>
  <c r="O15" i="22"/>
  <c r="M15" i="22"/>
  <c r="AO14" i="22"/>
  <c r="AM14" i="22"/>
  <c r="AK14" i="22"/>
  <c r="AG14" i="22"/>
  <c r="AE14" i="22"/>
  <c r="AC14" i="22"/>
  <c r="Y14" i="22"/>
  <c r="W14" i="22"/>
  <c r="U14" i="22"/>
  <c r="Q14" i="22"/>
  <c r="O14" i="22"/>
  <c r="M14" i="22"/>
  <c r="K12" i="22"/>
  <c r="I12" i="22"/>
  <c r="K11" i="22"/>
  <c r="I11" i="22"/>
  <c r="K8" i="22"/>
  <c r="I8" i="22"/>
  <c r="K7" i="22"/>
  <c r="I7" i="22"/>
  <c r="AK54" i="21"/>
  <c r="AC54" i="21"/>
  <c r="U54" i="21"/>
  <c r="M54" i="21"/>
  <c r="AK47" i="21"/>
  <c r="AC47" i="21"/>
  <c r="U47" i="21"/>
  <c r="M47" i="21"/>
  <c r="AK38" i="21"/>
  <c r="AC38" i="21"/>
  <c r="U38" i="21"/>
  <c r="M38" i="21"/>
  <c r="AK31" i="21"/>
  <c r="AC31" i="21"/>
  <c r="U31" i="21"/>
  <c r="M31" i="21"/>
  <c r="AP17" i="21"/>
  <c r="AP19" i="21" s="1"/>
  <c r="AK17" i="21"/>
  <c r="AK19" i="21" s="1"/>
  <c r="AH17" i="21"/>
  <c r="AH19" i="21" s="1"/>
  <c r="AC17" i="21"/>
  <c r="AC19" i="21" s="1"/>
  <c r="Z17" i="21"/>
  <c r="Z19" i="21" s="1"/>
  <c r="U17" i="21"/>
  <c r="U19" i="21" s="1"/>
  <c r="R17" i="21"/>
  <c r="R19" i="21" s="1"/>
  <c r="M17" i="21"/>
  <c r="M19" i="21" s="1"/>
  <c r="AP16" i="21"/>
  <c r="AP18" i="21" s="1"/>
  <c r="AP20" i="21" s="1"/>
  <c r="AK16" i="21"/>
  <c r="AK18" i="21" s="1"/>
  <c r="AK20" i="21" s="1"/>
  <c r="AH16" i="21"/>
  <c r="AH18" i="21" s="1"/>
  <c r="AH20" i="21" s="1"/>
  <c r="AC16" i="21"/>
  <c r="AC18" i="21" s="1"/>
  <c r="AC20" i="21" s="1"/>
  <c r="Z16" i="21"/>
  <c r="Z18" i="21" s="1"/>
  <c r="Z20" i="21" s="1"/>
  <c r="U16" i="21"/>
  <c r="U18" i="21" s="1"/>
  <c r="U20" i="21" s="1"/>
  <c r="R16" i="21"/>
  <c r="R18" i="21" s="1"/>
  <c r="R20" i="21" s="1"/>
  <c r="M16" i="21"/>
  <c r="M18" i="21" s="1"/>
  <c r="M20" i="21" s="1"/>
  <c r="AO15" i="21"/>
  <c r="AM15" i="21"/>
  <c r="AK15" i="21"/>
  <c r="AG15" i="21"/>
  <c r="AE15" i="21"/>
  <c r="AC15" i="21"/>
  <c r="Y15" i="21"/>
  <c r="W15" i="21"/>
  <c r="U15" i="21"/>
  <c r="S15" i="21"/>
  <c r="Q15" i="21"/>
  <c r="O15" i="21"/>
  <c r="M15" i="21"/>
  <c r="AO14" i="21"/>
  <c r="AM14" i="21"/>
  <c r="AK14" i="21"/>
  <c r="AG14" i="21"/>
  <c r="AE14" i="21"/>
  <c r="AC14" i="21"/>
  <c r="Y14" i="21"/>
  <c r="W14" i="21"/>
  <c r="U14" i="21"/>
  <c r="Q14" i="21"/>
  <c r="O14" i="21"/>
  <c r="M14" i="21"/>
  <c r="K12" i="21"/>
  <c r="I12" i="21"/>
  <c r="K11" i="21"/>
  <c r="I11" i="21"/>
  <c r="K8" i="21"/>
  <c r="I8" i="21"/>
  <c r="K7" i="21"/>
  <c r="I7" i="21"/>
  <c r="AK54" i="20"/>
  <c r="AC54" i="20"/>
  <c r="U54" i="20"/>
  <c r="M54" i="20"/>
  <c r="AK47" i="20"/>
  <c r="AC47" i="20"/>
  <c r="U47" i="20"/>
  <c r="M47" i="20"/>
  <c r="AK38" i="20"/>
  <c r="AC38" i="20"/>
  <c r="U38" i="20"/>
  <c r="M38" i="20"/>
  <c r="AK31" i="20"/>
  <c r="AC31" i="20"/>
  <c r="U31" i="20"/>
  <c r="M31" i="20"/>
  <c r="AP17" i="20"/>
  <c r="AP19" i="20" s="1"/>
  <c r="AK17" i="20"/>
  <c r="AK19" i="20" s="1"/>
  <c r="AH17" i="20"/>
  <c r="AH19" i="20" s="1"/>
  <c r="AC17" i="20"/>
  <c r="AC19" i="20" s="1"/>
  <c r="Z17" i="20"/>
  <c r="Z19" i="20" s="1"/>
  <c r="U17" i="20"/>
  <c r="U19" i="20" s="1"/>
  <c r="R17" i="20"/>
  <c r="R19" i="20" s="1"/>
  <c r="M17" i="20"/>
  <c r="M19" i="20" s="1"/>
  <c r="AP16" i="20"/>
  <c r="AP18" i="20" s="1"/>
  <c r="AP20" i="20" s="1"/>
  <c r="AK16" i="20"/>
  <c r="AK18" i="20" s="1"/>
  <c r="AK20" i="20" s="1"/>
  <c r="AH16" i="20"/>
  <c r="AH18" i="20" s="1"/>
  <c r="AH20" i="20" s="1"/>
  <c r="AC16" i="20"/>
  <c r="AC18" i="20" s="1"/>
  <c r="AC20" i="20" s="1"/>
  <c r="Z16" i="20"/>
  <c r="Z18" i="20" s="1"/>
  <c r="Z20" i="20" s="1"/>
  <c r="U16" i="20"/>
  <c r="U18" i="20" s="1"/>
  <c r="U20" i="20" s="1"/>
  <c r="R16" i="20"/>
  <c r="R18" i="20" s="1"/>
  <c r="R20" i="20" s="1"/>
  <c r="M16" i="20"/>
  <c r="M18" i="20" s="1"/>
  <c r="M20" i="20" s="1"/>
  <c r="AO15" i="20"/>
  <c r="AM15" i="20"/>
  <c r="AK15" i="20"/>
  <c r="AG15" i="20"/>
  <c r="AE15" i="20"/>
  <c r="AC15" i="20"/>
  <c r="Y15" i="20"/>
  <c r="W15" i="20"/>
  <c r="U15" i="20"/>
  <c r="S15" i="20"/>
  <c r="Q15" i="20"/>
  <c r="O15" i="20"/>
  <c r="M15" i="20"/>
  <c r="AO14" i="20"/>
  <c r="AM14" i="20"/>
  <c r="AK14" i="20"/>
  <c r="AG14" i="20"/>
  <c r="AE14" i="20"/>
  <c r="AC14" i="20"/>
  <c r="Y14" i="20"/>
  <c r="W14" i="20"/>
  <c r="U14" i="20"/>
  <c r="Q14" i="20"/>
  <c r="O14" i="20"/>
  <c r="M14" i="20"/>
  <c r="K12" i="20"/>
  <c r="I12" i="20"/>
  <c r="K11" i="20"/>
  <c r="I11" i="20"/>
  <c r="K8" i="20"/>
  <c r="I8" i="20"/>
  <c r="K7" i="20"/>
  <c r="I7" i="20"/>
  <c r="AK54" i="19"/>
  <c r="AC54" i="19"/>
  <c r="U54" i="19"/>
  <c r="M54" i="19"/>
  <c r="AK47" i="19"/>
  <c r="AC47" i="19"/>
  <c r="U47" i="19"/>
  <c r="M47" i="19"/>
  <c r="AK38" i="19"/>
  <c r="AC38" i="19"/>
  <c r="U38" i="19"/>
  <c r="M38" i="19"/>
  <c r="AK31" i="19"/>
  <c r="AC31" i="19"/>
  <c r="U31" i="19"/>
  <c r="M31" i="19"/>
  <c r="AP17" i="19"/>
  <c r="AP19" i="19" s="1"/>
  <c r="AK17" i="19"/>
  <c r="AK19" i="19" s="1"/>
  <c r="AH17" i="19"/>
  <c r="AH19" i="19" s="1"/>
  <c r="AC17" i="19"/>
  <c r="AC19" i="19" s="1"/>
  <c r="Z17" i="19"/>
  <c r="Z19" i="19" s="1"/>
  <c r="U17" i="19"/>
  <c r="U19" i="19" s="1"/>
  <c r="R17" i="19"/>
  <c r="R19" i="19" s="1"/>
  <c r="M17" i="19"/>
  <c r="M19" i="19" s="1"/>
  <c r="AP16" i="19"/>
  <c r="AP18" i="19" s="1"/>
  <c r="AP20" i="19" s="1"/>
  <c r="AK16" i="19"/>
  <c r="AK18" i="19" s="1"/>
  <c r="AK20" i="19" s="1"/>
  <c r="AH16" i="19"/>
  <c r="AH18" i="19" s="1"/>
  <c r="AH20" i="19" s="1"/>
  <c r="AC16" i="19"/>
  <c r="AC18" i="19" s="1"/>
  <c r="AC20" i="19" s="1"/>
  <c r="Z16" i="19"/>
  <c r="Z18" i="19" s="1"/>
  <c r="Z20" i="19" s="1"/>
  <c r="U16" i="19"/>
  <c r="U18" i="19" s="1"/>
  <c r="U20" i="19" s="1"/>
  <c r="R16" i="19"/>
  <c r="R18" i="19" s="1"/>
  <c r="R20" i="19" s="1"/>
  <c r="M16" i="19"/>
  <c r="M18" i="19" s="1"/>
  <c r="M20" i="19" s="1"/>
  <c r="AO15" i="19"/>
  <c r="AM15" i="19"/>
  <c r="AK15" i="19"/>
  <c r="AG15" i="19"/>
  <c r="AE15" i="19"/>
  <c r="AC15" i="19"/>
  <c r="Y15" i="19"/>
  <c r="W15" i="19"/>
  <c r="U15" i="19"/>
  <c r="S15" i="19"/>
  <c r="Q15" i="19"/>
  <c r="O15" i="19"/>
  <c r="M15" i="19"/>
  <c r="AO14" i="19"/>
  <c r="AM14" i="19"/>
  <c r="AK14" i="19"/>
  <c r="AG14" i="19"/>
  <c r="AE14" i="19"/>
  <c r="AC14" i="19"/>
  <c r="Y14" i="19"/>
  <c r="W14" i="19"/>
  <c r="U14" i="19"/>
  <c r="Q14" i="19"/>
  <c r="O14" i="19"/>
  <c r="M14" i="19"/>
  <c r="K12" i="19"/>
  <c r="I12" i="19"/>
  <c r="K11" i="19"/>
  <c r="I11" i="19"/>
  <c r="K8" i="19"/>
  <c r="I8" i="19"/>
  <c r="K7" i="19"/>
  <c r="I7" i="19"/>
  <c r="AK54" i="18"/>
  <c r="AC54" i="18"/>
  <c r="U54" i="18"/>
  <c r="M54" i="18"/>
  <c r="AK47" i="18"/>
  <c r="AC47" i="18"/>
  <c r="U47" i="18"/>
  <c r="M47" i="18"/>
  <c r="AK38" i="18"/>
  <c r="AC38" i="18"/>
  <c r="U38" i="18"/>
  <c r="M38" i="18"/>
  <c r="AK31" i="18"/>
  <c r="AC31" i="18"/>
  <c r="U31" i="18"/>
  <c r="M31" i="18"/>
  <c r="AP17" i="18"/>
  <c r="AP19" i="18" s="1"/>
  <c r="AK17" i="18"/>
  <c r="AK19" i="18" s="1"/>
  <c r="AH17" i="18"/>
  <c r="AH19" i="18" s="1"/>
  <c r="AC17" i="18"/>
  <c r="AC19" i="18" s="1"/>
  <c r="Z17" i="18"/>
  <c r="Z19" i="18" s="1"/>
  <c r="U17" i="18"/>
  <c r="U19" i="18" s="1"/>
  <c r="R17" i="18"/>
  <c r="R19" i="18" s="1"/>
  <c r="M17" i="18"/>
  <c r="M19" i="18" s="1"/>
  <c r="AP16" i="18"/>
  <c r="AP18" i="18" s="1"/>
  <c r="AP20" i="18" s="1"/>
  <c r="AK16" i="18"/>
  <c r="AK18" i="18" s="1"/>
  <c r="AK20" i="18" s="1"/>
  <c r="AH16" i="18"/>
  <c r="AH18" i="18" s="1"/>
  <c r="AH20" i="18" s="1"/>
  <c r="AC16" i="18"/>
  <c r="AC18" i="18" s="1"/>
  <c r="AC20" i="18" s="1"/>
  <c r="Z16" i="18"/>
  <c r="Z18" i="18" s="1"/>
  <c r="Z20" i="18" s="1"/>
  <c r="U16" i="18"/>
  <c r="U18" i="18" s="1"/>
  <c r="U20" i="18" s="1"/>
  <c r="R16" i="18"/>
  <c r="R18" i="18" s="1"/>
  <c r="R20" i="18" s="1"/>
  <c r="M16" i="18"/>
  <c r="M18" i="18" s="1"/>
  <c r="M20" i="18" s="1"/>
  <c r="AO15" i="18"/>
  <c r="AM15" i="18"/>
  <c r="AK15" i="18"/>
  <c r="AG15" i="18"/>
  <c r="AE15" i="18"/>
  <c r="AC15" i="18"/>
  <c r="Y15" i="18"/>
  <c r="W15" i="18"/>
  <c r="U15" i="18"/>
  <c r="S15" i="18"/>
  <c r="Q15" i="18"/>
  <c r="O15" i="18"/>
  <c r="M15" i="18"/>
  <c r="AO14" i="18"/>
  <c r="AM14" i="18"/>
  <c r="AK14" i="18"/>
  <c r="AG14" i="18"/>
  <c r="AE14" i="18"/>
  <c r="AC14" i="18"/>
  <c r="Y14" i="18"/>
  <c r="W14" i="18"/>
  <c r="U14" i="18"/>
  <c r="Q14" i="18"/>
  <c r="O14" i="18"/>
  <c r="M14" i="18"/>
  <c r="K12" i="18"/>
  <c r="I12" i="18"/>
  <c r="K11" i="18"/>
  <c r="I11" i="18"/>
  <c r="K8" i="18"/>
  <c r="I8" i="18"/>
  <c r="K7" i="18"/>
  <c r="I7" i="18"/>
  <c r="AK57" i="17" l="1"/>
  <c r="AC57" i="17"/>
  <c r="U57" i="17"/>
  <c r="M57" i="17"/>
  <c r="AK47" i="17"/>
  <c r="AC47" i="17"/>
  <c r="U47" i="17"/>
  <c r="M47" i="17"/>
  <c r="AK38" i="17"/>
  <c r="AC38" i="17"/>
  <c r="U38" i="17"/>
  <c r="M38" i="17"/>
  <c r="AK31" i="17"/>
  <c r="AC31" i="17"/>
  <c r="U31" i="17"/>
  <c r="M31" i="17"/>
  <c r="AP17" i="17"/>
  <c r="AP19" i="17" s="1"/>
  <c r="AK17" i="17"/>
  <c r="AK19" i="17" s="1"/>
  <c r="AH17" i="17"/>
  <c r="AH19" i="17" s="1"/>
  <c r="AC17" i="17"/>
  <c r="AC19" i="17" s="1"/>
  <c r="Z17" i="17"/>
  <c r="Z19" i="17" s="1"/>
  <c r="U17" i="17"/>
  <c r="U19" i="17" s="1"/>
  <c r="R17" i="17"/>
  <c r="R19" i="17" s="1"/>
  <c r="M17" i="17"/>
  <c r="M19" i="17" s="1"/>
  <c r="AP16" i="17"/>
  <c r="AP18" i="17" s="1"/>
  <c r="AP20" i="17" s="1"/>
  <c r="AK16" i="17"/>
  <c r="AK18" i="17" s="1"/>
  <c r="AK20" i="17" s="1"/>
  <c r="AH16" i="17"/>
  <c r="AH18" i="17" s="1"/>
  <c r="AH20" i="17" s="1"/>
  <c r="AC16" i="17"/>
  <c r="AC18" i="17" s="1"/>
  <c r="AC20" i="17" s="1"/>
  <c r="Z16" i="17"/>
  <c r="Z18" i="17" s="1"/>
  <c r="Z20" i="17" s="1"/>
  <c r="U16" i="17"/>
  <c r="U18" i="17" s="1"/>
  <c r="U20" i="17" s="1"/>
  <c r="R16" i="17"/>
  <c r="R18" i="17" s="1"/>
  <c r="R20" i="17" s="1"/>
  <c r="M16" i="17"/>
  <c r="M18" i="17" s="1"/>
  <c r="M20" i="17" s="1"/>
  <c r="AO15" i="17"/>
  <c r="AM15" i="17"/>
  <c r="AK15" i="17"/>
  <c r="AG15" i="17"/>
  <c r="AE15" i="17"/>
  <c r="AC15" i="17"/>
  <c r="Y15" i="17"/>
  <c r="W15" i="17"/>
  <c r="U15" i="17"/>
  <c r="Q15" i="17"/>
  <c r="O15" i="17"/>
  <c r="M15" i="17"/>
  <c r="AO14" i="17"/>
  <c r="AM14" i="17"/>
  <c r="AK14" i="17"/>
  <c r="AG14" i="17"/>
  <c r="AE14" i="17"/>
  <c r="AC14" i="17"/>
  <c r="Y14" i="17"/>
  <c r="W14" i="17"/>
  <c r="U14" i="17"/>
  <c r="Q14" i="17"/>
  <c r="O14" i="17"/>
  <c r="M14" i="17"/>
  <c r="K12" i="17"/>
  <c r="I12" i="17"/>
  <c r="K11" i="17"/>
  <c r="I11" i="17"/>
  <c r="K8" i="17"/>
  <c r="I8" i="17"/>
  <c r="K7" i="17"/>
  <c r="I7" i="17"/>
  <c r="AK57" i="16"/>
  <c r="AC57" i="16"/>
  <c r="U57" i="16"/>
  <c r="M57" i="16"/>
  <c r="AK47" i="16"/>
  <c r="AC47" i="16"/>
  <c r="U47" i="16"/>
  <c r="M47" i="16"/>
  <c r="AK38" i="16"/>
  <c r="AC38" i="16"/>
  <c r="U38" i="16"/>
  <c r="M38" i="16"/>
  <c r="AK31" i="16"/>
  <c r="AC31" i="16"/>
  <c r="U31" i="16"/>
  <c r="M31" i="16"/>
  <c r="AP17" i="16"/>
  <c r="AP19" i="16" s="1"/>
  <c r="AK17" i="16"/>
  <c r="AK19" i="16" s="1"/>
  <c r="AH17" i="16"/>
  <c r="AH19" i="16" s="1"/>
  <c r="AC17" i="16"/>
  <c r="AC19" i="16" s="1"/>
  <c r="Z17" i="16"/>
  <c r="Z19" i="16" s="1"/>
  <c r="U17" i="16"/>
  <c r="U19" i="16" s="1"/>
  <c r="R17" i="16"/>
  <c r="R19" i="16" s="1"/>
  <c r="M17" i="16"/>
  <c r="M19" i="16" s="1"/>
  <c r="AP16" i="16"/>
  <c r="AP18" i="16" s="1"/>
  <c r="AP20" i="16" s="1"/>
  <c r="AK16" i="16"/>
  <c r="AK18" i="16" s="1"/>
  <c r="AK20" i="16" s="1"/>
  <c r="AH16" i="16"/>
  <c r="AH18" i="16" s="1"/>
  <c r="AH20" i="16" s="1"/>
  <c r="AC16" i="16"/>
  <c r="AC18" i="16" s="1"/>
  <c r="AC20" i="16" s="1"/>
  <c r="Z16" i="16"/>
  <c r="Z18" i="16" s="1"/>
  <c r="Z20" i="16" s="1"/>
  <c r="U16" i="16"/>
  <c r="U18" i="16" s="1"/>
  <c r="U20" i="16" s="1"/>
  <c r="R16" i="16"/>
  <c r="R18" i="16" s="1"/>
  <c r="R20" i="16" s="1"/>
  <c r="M16" i="16"/>
  <c r="M18" i="16" s="1"/>
  <c r="M20" i="16" s="1"/>
  <c r="AO15" i="16"/>
  <c r="AM15" i="16"/>
  <c r="AK15" i="16"/>
  <c r="AG15" i="16"/>
  <c r="AE15" i="16"/>
  <c r="AC15" i="16"/>
  <c r="Y15" i="16"/>
  <c r="W15" i="16"/>
  <c r="U15" i="16"/>
  <c r="Q15" i="16"/>
  <c r="O15" i="16"/>
  <c r="M15" i="16"/>
  <c r="AO14" i="16"/>
  <c r="AM14" i="16"/>
  <c r="AK14" i="16"/>
  <c r="AG14" i="16"/>
  <c r="AE14" i="16"/>
  <c r="AC14" i="16"/>
  <c r="Y14" i="16"/>
  <c r="W14" i="16"/>
  <c r="U14" i="16"/>
  <c r="Q14" i="16"/>
  <c r="O14" i="16"/>
  <c r="M14" i="16"/>
  <c r="K12" i="16"/>
  <c r="I12" i="16"/>
  <c r="K11" i="16"/>
  <c r="I11" i="16"/>
  <c r="K8" i="16"/>
  <c r="I8" i="16"/>
  <c r="K7" i="16"/>
  <c r="I7" i="16"/>
  <c r="AK57" i="15"/>
  <c r="AC57" i="15"/>
  <c r="U57" i="15"/>
  <c r="M57" i="15"/>
  <c r="AK47" i="15"/>
  <c r="AC47" i="15"/>
  <c r="U47" i="15"/>
  <c r="M47" i="15"/>
  <c r="AK38" i="15"/>
  <c r="AC38" i="15"/>
  <c r="U38" i="15"/>
  <c r="M38" i="15"/>
  <c r="AK31" i="15"/>
  <c r="AC31" i="15"/>
  <c r="U31" i="15"/>
  <c r="M31" i="15"/>
  <c r="AP17" i="15"/>
  <c r="AP19" i="15" s="1"/>
  <c r="AK17" i="15"/>
  <c r="AK19" i="15" s="1"/>
  <c r="AH17" i="15"/>
  <c r="AH19" i="15" s="1"/>
  <c r="AC17" i="15"/>
  <c r="AC19" i="15" s="1"/>
  <c r="Z17" i="15"/>
  <c r="Z19" i="15" s="1"/>
  <c r="U17" i="15"/>
  <c r="U19" i="15" s="1"/>
  <c r="R17" i="15"/>
  <c r="R19" i="15" s="1"/>
  <c r="M17" i="15"/>
  <c r="M19" i="15" s="1"/>
  <c r="AP16" i="15"/>
  <c r="AP18" i="15" s="1"/>
  <c r="AP20" i="15" s="1"/>
  <c r="AK16" i="15"/>
  <c r="AK18" i="15" s="1"/>
  <c r="AK20" i="15" s="1"/>
  <c r="AH16" i="15"/>
  <c r="AH18" i="15" s="1"/>
  <c r="AH20" i="15" s="1"/>
  <c r="AC16" i="15"/>
  <c r="AC18" i="15" s="1"/>
  <c r="AC20" i="15" s="1"/>
  <c r="Z16" i="15"/>
  <c r="Z18" i="15" s="1"/>
  <c r="Z20" i="15" s="1"/>
  <c r="U16" i="15"/>
  <c r="U18" i="15" s="1"/>
  <c r="U20" i="15" s="1"/>
  <c r="R16" i="15"/>
  <c r="R18" i="15" s="1"/>
  <c r="R20" i="15" s="1"/>
  <c r="M16" i="15"/>
  <c r="M18" i="15" s="1"/>
  <c r="M20" i="15" s="1"/>
  <c r="AO15" i="15"/>
  <c r="AM15" i="15"/>
  <c r="AK15" i="15"/>
  <c r="AG15" i="15"/>
  <c r="AE15" i="15"/>
  <c r="AC15" i="15"/>
  <c r="Y15" i="15"/>
  <c r="W15" i="15"/>
  <c r="U15" i="15"/>
  <c r="Q15" i="15"/>
  <c r="O15" i="15"/>
  <c r="M15" i="15"/>
  <c r="AO14" i="15"/>
  <c r="AM14" i="15"/>
  <c r="AK14" i="15"/>
  <c r="AG14" i="15"/>
  <c r="AE14" i="15"/>
  <c r="AC14" i="15"/>
  <c r="Y14" i="15"/>
  <c r="W14" i="15"/>
  <c r="U14" i="15"/>
  <c r="Q14" i="15"/>
  <c r="O14" i="15"/>
  <c r="M14" i="15"/>
  <c r="K12" i="15"/>
  <c r="I12" i="15"/>
  <c r="K11" i="15"/>
  <c r="I11" i="15"/>
  <c r="K8" i="15"/>
  <c r="I8" i="15"/>
  <c r="K7" i="15"/>
  <c r="I7" i="15"/>
  <c r="AK57" i="14"/>
  <c r="AC57" i="14"/>
  <c r="U57" i="14"/>
  <c r="M57" i="14"/>
  <c r="AK47" i="14"/>
  <c r="AC47" i="14"/>
  <c r="U47" i="14"/>
  <c r="M47" i="14"/>
  <c r="AK38" i="14"/>
  <c r="AC38" i="14"/>
  <c r="U38" i="14"/>
  <c r="M38" i="14"/>
  <c r="AK31" i="14"/>
  <c r="AC31" i="14"/>
  <c r="U31" i="14"/>
  <c r="M31" i="14"/>
  <c r="R19" i="14"/>
  <c r="AP17" i="14"/>
  <c r="AP19" i="14" s="1"/>
  <c r="AK17" i="14"/>
  <c r="AK19" i="14" s="1"/>
  <c r="AH17" i="14"/>
  <c r="AH19" i="14" s="1"/>
  <c r="AC17" i="14"/>
  <c r="AC19" i="14" s="1"/>
  <c r="Z17" i="14"/>
  <c r="Z19" i="14" s="1"/>
  <c r="U17" i="14"/>
  <c r="U19" i="14" s="1"/>
  <c r="R17" i="14"/>
  <c r="M17" i="14"/>
  <c r="M19" i="14" s="1"/>
  <c r="AP16" i="14"/>
  <c r="AP18" i="14" s="1"/>
  <c r="AP20" i="14" s="1"/>
  <c r="AK16" i="14"/>
  <c r="AK18" i="14" s="1"/>
  <c r="AK20" i="14" s="1"/>
  <c r="AH16" i="14"/>
  <c r="AH18" i="14" s="1"/>
  <c r="AH20" i="14" s="1"/>
  <c r="AC16" i="14"/>
  <c r="AC18" i="14" s="1"/>
  <c r="AC20" i="14" s="1"/>
  <c r="Z16" i="14"/>
  <c r="Z18" i="14" s="1"/>
  <c r="Z20" i="14" s="1"/>
  <c r="U16" i="14"/>
  <c r="U18" i="14" s="1"/>
  <c r="U20" i="14" s="1"/>
  <c r="R16" i="14"/>
  <c r="R18" i="14" s="1"/>
  <c r="R20" i="14" s="1"/>
  <c r="M16" i="14"/>
  <c r="M18" i="14" s="1"/>
  <c r="M20" i="14" s="1"/>
  <c r="AO15" i="14"/>
  <c r="AM15" i="14"/>
  <c r="AK15" i="14"/>
  <c r="AG15" i="14"/>
  <c r="AE15" i="14"/>
  <c r="AC15" i="14"/>
  <c r="Y15" i="14"/>
  <c r="W15" i="14"/>
  <c r="U15" i="14"/>
  <c r="Q15" i="14"/>
  <c r="O15" i="14"/>
  <c r="M15" i="14"/>
  <c r="AO14" i="14"/>
  <c r="AM14" i="14"/>
  <c r="AK14" i="14"/>
  <c r="AG14" i="14"/>
  <c r="AE14" i="14"/>
  <c r="AC14" i="14"/>
  <c r="Y14" i="14"/>
  <c r="W14" i="14"/>
  <c r="U14" i="14"/>
  <c r="Q14" i="14"/>
  <c r="O14" i="14"/>
  <c r="M14" i="14"/>
  <c r="K12" i="14"/>
  <c r="I12" i="14"/>
  <c r="K11" i="14"/>
  <c r="I11" i="14"/>
  <c r="K8" i="14"/>
  <c r="I8" i="14"/>
  <c r="K7" i="14"/>
  <c r="I7" i="14"/>
  <c r="AK57" i="13"/>
  <c r="AC57" i="13"/>
  <c r="U57" i="13"/>
  <c r="M57" i="13"/>
  <c r="AK47" i="13"/>
  <c r="AC47" i="13"/>
  <c r="U47" i="13"/>
  <c r="M47" i="13"/>
  <c r="AK38" i="13"/>
  <c r="AC38" i="13"/>
  <c r="U38" i="13"/>
  <c r="M38" i="13"/>
  <c r="AK31" i="13"/>
  <c r="AC31" i="13"/>
  <c r="U31" i="13"/>
  <c r="M31" i="13"/>
  <c r="AP17" i="13"/>
  <c r="AP19" i="13" s="1"/>
  <c r="AK17" i="13"/>
  <c r="AK19" i="13" s="1"/>
  <c r="AH17" i="13"/>
  <c r="AH19" i="13" s="1"/>
  <c r="AC17" i="13"/>
  <c r="AC19" i="13" s="1"/>
  <c r="Z17" i="13"/>
  <c r="Z19" i="13" s="1"/>
  <c r="U17" i="13"/>
  <c r="U19" i="13" s="1"/>
  <c r="R17" i="13"/>
  <c r="R19" i="13" s="1"/>
  <c r="M17" i="13"/>
  <c r="M19" i="13" s="1"/>
  <c r="AP16" i="13"/>
  <c r="AP18" i="13" s="1"/>
  <c r="AP20" i="13" s="1"/>
  <c r="AK16" i="13"/>
  <c r="AK18" i="13" s="1"/>
  <c r="AK20" i="13" s="1"/>
  <c r="AH16" i="13"/>
  <c r="AH18" i="13" s="1"/>
  <c r="AH20" i="13" s="1"/>
  <c r="AC16" i="13"/>
  <c r="AC18" i="13" s="1"/>
  <c r="AC20" i="13" s="1"/>
  <c r="Z16" i="13"/>
  <c r="Z18" i="13" s="1"/>
  <c r="Z20" i="13" s="1"/>
  <c r="U16" i="13"/>
  <c r="U18" i="13" s="1"/>
  <c r="U20" i="13" s="1"/>
  <c r="R16" i="13"/>
  <c r="R18" i="13" s="1"/>
  <c r="R20" i="13" s="1"/>
  <c r="M16" i="13"/>
  <c r="M18" i="13" s="1"/>
  <c r="M20" i="13" s="1"/>
  <c r="AO15" i="13"/>
  <c r="AM15" i="13"/>
  <c r="AK15" i="13"/>
  <c r="AG15" i="13"/>
  <c r="AE15" i="13"/>
  <c r="AC15" i="13"/>
  <c r="Y15" i="13"/>
  <c r="W15" i="13"/>
  <c r="U15" i="13"/>
  <c r="Q15" i="13"/>
  <c r="O15" i="13"/>
  <c r="M15" i="13"/>
  <c r="AO14" i="13"/>
  <c r="AM14" i="13"/>
  <c r="AK14" i="13"/>
  <c r="AG14" i="13"/>
  <c r="AE14" i="13"/>
  <c r="AC14" i="13"/>
  <c r="Y14" i="13"/>
  <c r="W14" i="13"/>
  <c r="U14" i="13"/>
  <c r="Q14" i="13"/>
  <c r="O14" i="13"/>
  <c r="M14" i="13"/>
  <c r="K12" i="13"/>
  <c r="I12" i="13"/>
  <c r="K11" i="13"/>
  <c r="I11" i="13"/>
  <c r="K8" i="13"/>
  <c r="I8" i="13"/>
  <c r="K7" i="13"/>
  <c r="I7" i="13"/>
  <c r="AK57" i="12"/>
  <c r="AC57" i="12"/>
  <c r="U57" i="12"/>
  <c r="M57" i="12"/>
  <c r="AK47" i="12"/>
  <c r="AC47" i="12"/>
  <c r="U47" i="12"/>
  <c r="M47" i="12"/>
  <c r="AK38" i="12"/>
  <c r="AC38" i="12"/>
  <c r="U38" i="12"/>
  <c r="M38" i="12"/>
  <c r="AK31" i="12"/>
  <c r="AC31" i="12"/>
  <c r="U31" i="12"/>
  <c r="M31" i="12"/>
  <c r="AP17" i="12"/>
  <c r="AP19" i="12" s="1"/>
  <c r="AK17" i="12"/>
  <c r="AK19" i="12" s="1"/>
  <c r="AH17" i="12"/>
  <c r="AH19" i="12" s="1"/>
  <c r="AC17" i="12"/>
  <c r="AC19" i="12" s="1"/>
  <c r="Z17" i="12"/>
  <c r="Z19" i="12" s="1"/>
  <c r="U17" i="12"/>
  <c r="U19" i="12" s="1"/>
  <c r="R17" i="12"/>
  <c r="R19" i="12" s="1"/>
  <c r="M17" i="12"/>
  <c r="M19" i="12" s="1"/>
  <c r="AP16" i="12"/>
  <c r="AP18" i="12" s="1"/>
  <c r="AP20" i="12" s="1"/>
  <c r="AK16" i="12"/>
  <c r="AK18" i="12" s="1"/>
  <c r="AK20" i="12" s="1"/>
  <c r="AH16" i="12"/>
  <c r="AH18" i="12" s="1"/>
  <c r="AH20" i="12" s="1"/>
  <c r="AC16" i="12"/>
  <c r="AC18" i="12" s="1"/>
  <c r="AC20" i="12" s="1"/>
  <c r="Z16" i="12"/>
  <c r="Z18" i="12" s="1"/>
  <c r="Z20" i="12" s="1"/>
  <c r="U16" i="12"/>
  <c r="U18" i="12" s="1"/>
  <c r="U20" i="12" s="1"/>
  <c r="R16" i="12"/>
  <c r="R18" i="12" s="1"/>
  <c r="R20" i="12" s="1"/>
  <c r="M16" i="12"/>
  <c r="M18" i="12" s="1"/>
  <c r="M20" i="12" s="1"/>
  <c r="AO15" i="12"/>
  <c r="AM15" i="12"/>
  <c r="AK15" i="12"/>
  <c r="AG15" i="12"/>
  <c r="AE15" i="12"/>
  <c r="AC15" i="12"/>
  <c r="Y15" i="12"/>
  <c r="W15" i="12"/>
  <c r="U15" i="12"/>
  <c r="Q15" i="12"/>
  <c r="O15" i="12"/>
  <c r="M15" i="12"/>
  <c r="AO14" i="12"/>
  <c r="AM14" i="12"/>
  <c r="AK14" i="12"/>
  <c r="AG14" i="12"/>
  <c r="AE14" i="12"/>
  <c r="AC14" i="12"/>
  <c r="Y14" i="12"/>
  <c r="W14" i="12"/>
  <c r="U14" i="12"/>
  <c r="Q14" i="12"/>
  <c r="O14" i="12"/>
  <c r="M14" i="12"/>
  <c r="K12" i="12"/>
  <c r="I12" i="12"/>
  <c r="K11" i="12"/>
  <c r="I11" i="12"/>
  <c r="K8" i="12"/>
  <c r="I8" i="12"/>
  <c r="K7" i="12"/>
  <c r="I7" i="12"/>
  <c r="AK46" i="5" l="1"/>
  <c r="AC46" i="5"/>
  <c r="U46" i="5"/>
  <c r="M46" i="5"/>
  <c r="AK30" i="5"/>
  <c r="AC30" i="5"/>
  <c r="U30" i="5"/>
  <c r="M30" i="5"/>
  <c r="AP18" i="5"/>
  <c r="AP20" i="5" s="1"/>
  <c r="AK18" i="5"/>
  <c r="AK20" i="5" s="1"/>
  <c r="AH18" i="5"/>
  <c r="AH20" i="5" s="1"/>
  <c r="AC18" i="5"/>
  <c r="AC20" i="5" s="1"/>
  <c r="Z18" i="5"/>
  <c r="Z20" i="5" s="1"/>
  <c r="U18" i="5"/>
  <c r="U20" i="5" s="1"/>
  <c r="R18" i="5"/>
  <c r="R20" i="5" s="1"/>
  <c r="M18" i="5"/>
  <c r="M20" i="5" s="1"/>
  <c r="AP17" i="5"/>
  <c r="AP19" i="5" s="1"/>
  <c r="AP21" i="5" s="1"/>
  <c r="AK17" i="5"/>
  <c r="AK19" i="5" s="1"/>
  <c r="AH17" i="5"/>
  <c r="AH19" i="5" s="1"/>
  <c r="AC17" i="5"/>
  <c r="AC19" i="5" s="1"/>
  <c r="Z17" i="5"/>
  <c r="Z19" i="5" s="1"/>
  <c r="U17" i="5"/>
  <c r="U19" i="5" s="1"/>
  <c r="U21" i="5" s="1"/>
  <c r="R17" i="5"/>
  <c r="R19" i="5" s="1"/>
  <c r="M17" i="5"/>
  <c r="M19" i="5" s="1"/>
  <c r="AO16" i="5"/>
  <c r="AM16" i="5"/>
  <c r="AK16" i="5"/>
  <c r="AG16" i="5"/>
  <c r="AE16" i="5"/>
  <c r="AC16" i="5"/>
  <c r="Y16" i="5"/>
  <c r="W16" i="5"/>
  <c r="U16" i="5"/>
  <c r="Q16" i="5"/>
  <c r="O16" i="5"/>
  <c r="M16" i="5"/>
  <c r="AO15" i="5"/>
  <c r="AM15" i="5"/>
  <c r="AK15" i="5"/>
  <c r="AG15" i="5"/>
  <c r="AE15" i="5"/>
  <c r="AC15" i="5"/>
  <c r="Y15" i="5"/>
  <c r="W15" i="5"/>
  <c r="U15" i="5"/>
  <c r="Q15" i="5"/>
  <c r="O15" i="5"/>
  <c r="M15" i="5"/>
  <c r="K13" i="5"/>
  <c r="I13" i="5"/>
  <c r="K10" i="5"/>
  <c r="I10" i="5"/>
  <c r="AK21" i="5" l="1"/>
  <c r="AC21" i="5"/>
  <c r="AH21" i="5"/>
  <c r="Z21" i="5"/>
  <c r="M21" i="5"/>
  <c r="R21" i="5"/>
  <c r="U46" i="6"/>
  <c r="M46" i="6"/>
  <c r="AK46" i="8" l="1"/>
  <c r="AC46" i="8"/>
  <c r="U46" i="8"/>
  <c r="M46" i="8"/>
  <c r="AK30" i="8"/>
  <c r="AC30" i="8"/>
  <c r="U30" i="8"/>
  <c r="M30" i="8"/>
  <c r="AC30" i="4" l="1"/>
  <c r="M30" i="4" l="1"/>
  <c r="U30" i="4"/>
  <c r="AK30" i="4"/>
  <c r="M15" i="4" l="1"/>
  <c r="AK30" i="10" l="1"/>
  <c r="AC30" i="10"/>
  <c r="U30" i="10"/>
  <c r="AK46" i="10"/>
  <c r="AC46" i="10"/>
  <c r="U46" i="10"/>
  <c r="M46" i="10"/>
  <c r="M30" i="10"/>
  <c r="AK46" i="7"/>
  <c r="AK30" i="7"/>
  <c r="AC46" i="7"/>
  <c r="AC30" i="7"/>
  <c r="U46" i="7"/>
  <c r="U30" i="7"/>
  <c r="M46" i="7"/>
  <c r="M30" i="7"/>
  <c r="AK46" i="6"/>
  <c r="AK30" i="6"/>
  <c r="AC46" i="6"/>
  <c r="AC30" i="6"/>
  <c r="U30" i="6"/>
  <c r="M30" i="6"/>
  <c r="AK46" i="4" l="1"/>
  <c r="AC46" i="4"/>
  <c r="U46" i="4"/>
  <c r="M46" i="4"/>
  <c r="AP18" i="10" l="1"/>
  <c r="AP20" i="10" s="1"/>
  <c r="AK18" i="10"/>
  <c r="AK20" i="10" s="1"/>
  <c r="AH18" i="10"/>
  <c r="AH20" i="10" s="1"/>
  <c r="AC18" i="10"/>
  <c r="AC20" i="10" s="1"/>
  <c r="Z18" i="10"/>
  <c r="Z20" i="10" s="1"/>
  <c r="U18" i="10"/>
  <c r="U20" i="10" s="1"/>
  <c r="R18" i="10"/>
  <c r="R20" i="10" s="1"/>
  <c r="M18" i="10"/>
  <c r="M20" i="10" s="1"/>
  <c r="AP17" i="10"/>
  <c r="AP19" i="10" s="1"/>
  <c r="AK17" i="10"/>
  <c r="AK19" i="10" s="1"/>
  <c r="AH17" i="10"/>
  <c r="AH19" i="10" s="1"/>
  <c r="AC17" i="10"/>
  <c r="AC19" i="10" s="1"/>
  <c r="Z17" i="10"/>
  <c r="Z19" i="10" s="1"/>
  <c r="U17" i="10"/>
  <c r="U19" i="10" s="1"/>
  <c r="R17" i="10"/>
  <c r="R19" i="10" s="1"/>
  <c r="M17" i="10"/>
  <c r="M19" i="10" s="1"/>
  <c r="AO16" i="10"/>
  <c r="AM16" i="10"/>
  <c r="AK16" i="10"/>
  <c r="AG16" i="10"/>
  <c r="AE16" i="10"/>
  <c r="AC16" i="10"/>
  <c r="Y16" i="10"/>
  <c r="W16" i="10"/>
  <c r="U16" i="10"/>
  <c r="Q16" i="10"/>
  <c r="O16" i="10"/>
  <c r="M16" i="10"/>
  <c r="AO15" i="10"/>
  <c r="AM15" i="10"/>
  <c r="AK15" i="10"/>
  <c r="AG15" i="10"/>
  <c r="AE15" i="10"/>
  <c r="AC15" i="10"/>
  <c r="Y15" i="10"/>
  <c r="W15" i="10"/>
  <c r="U15" i="10"/>
  <c r="Q15" i="10"/>
  <c r="O15" i="10"/>
  <c r="M15" i="10"/>
  <c r="K13" i="10"/>
  <c r="I13" i="10"/>
  <c r="K10" i="10"/>
  <c r="I10" i="10"/>
  <c r="AP18" i="8"/>
  <c r="AP20" i="8" s="1"/>
  <c r="AK18" i="8"/>
  <c r="AK20" i="8" s="1"/>
  <c r="AH18" i="8"/>
  <c r="AH20" i="8" s="1"/>
  <c r="AC18" i="8"/>
  <c r="AC20" i="8" s="1"/>
  <c r="Z18" i="8"/>
  <c r="Z20" i="8" s="1"/>
  <c r="U18" i="8"/>
  <c r="U20" i="8" s="1"/>
  <c r="R18" i="8"/>
  <c r="R20" i="8" s="1"/>
  <c r="M18" i="8"/>
  <c r="M20" i="8" s="1"/>
  <c r="AP17" i="8"/>
  <c r="AP19" i="8" s="1"/>
  <c r="AK17" i="8"/>
  <c r="AK19" i="8" s="1"/>
  <c r="AH17" i="8"/>
  <c r="AH19" i="8" s="1"/>
  <c r="AC17" i="8"/>
  <c r="AC19" i="8" s="1"/>
  <c r="Z17" i="8"/>
  <c r="Z19" i="8" s="1"/>
  <c r="U17" i="8"/>
  <c r="U19" i="8" s="1"/>
  <c r="R17" i="8"/>
  <c r="R19" i="8" s="1"/>
  <c r="M17" i="8"/>
  <c r="M19" i="8" s="1"/>
  <c r="AO16" i="8"/>
  <c r="AM16" i="8"/>
  <c r="AK16" i="8"/>
  <c r="AG16" i="8"/>
  <c r="AE16" i="8"/>
  <c r="AC16" i="8"/>
  <c r="Y16" i="8"/>
  <c r="W16" i="8"/>
  <c r="U16" i="8"/>
  <c r="Q16" i="8"/>
  <c r="O16" i="8"/>
  <c r="M16" i="8"/>
  <c r="AO15" i="8"/>
  <c r="AM15" i="8"/>
  <c r="AK15" i="8"/>
  <c r="AG15" i="8"/>
  <c r="AE15" i="8"/>
  <c r="AC15" i="8"/>
  <c r="Y15" i="8"/>
  <c r="W15" i="8"/>
  <c r="U15" i="8"/>
  <c r="Q15" i="8"/>
  <c r="O15" i="8"/>
  <c r="M15" i="8"/>
  <c r="K13" i="8"/>
  <c r="I13" i="8"/>
  <c r="K10" i="8"/>
  <c r="I10" i="8"/>
  <c r="AP18" i="7"/>
  <c r="AP20" i="7" s="1"/>
  <c r="AK18" i="7"/>
  <c r="AK20" i="7" s="1"/>
  <c r="AH18" i="7"/>
  <c r="AH20" i="7" s="1"/>
  <c r="AC18" i="7"/>
  <c r="AC20" i="7" s="1"/>
  <c r="Z18" i="7"/>
  <c r="Z20" i="7" s="1"/>
  <c r="U18" i="7"/>
  <c r="U20" i="7" s="1"/>
  <c r="R18" i="7"/>
  <c r="R20" i="7" s="1"/>
  <c r="M18" i="7"/>
  <c r="M20" i="7" s="1"/>
  <c r="AP17" i="7"/>
  <c r="AP19" i="7" s="1"/>
  <c r="AK17" i="7"/>
  <c r="AK19" i="7" s="1"/>
  <c r="AH17" i="7"/>
  <c r="AH19" i="7" s="1"/>
  <c r="AC17" i="7"/>
  <c r="AC19" i="7" s="1"/>
  <c r="Z17" i="7"/>
  <c r="Z19" i="7" s="1"/>
  <c r="U17" i="7"/>
  <c r="U19" i="7" s="1"/>
  <c r="R17" i="7"/>
  <c r="R19" i="7" s="1"/>
  <c r="M17" i="7"/>
  <c r="M19" i="7" s="1"/>
  <c r="AO16" i="7"/>
  <c r="AM16" i="7"/>
  <c r="AK16" i="7"/>
  <c r="AG16" i="7"/>
  <c r="AE16" i="7"/>
  <c r="AC16" i="7"/>
  <c r="Y16" i="7"/>
  <c r="W16" i="7"/>
  <c r="U16" i="7"/>
  <c r="Q16" i="7"/>
  <c r="O16" i="7"/>
  <c r="M16" i="7"/>
  <c r="AO15" i="7"/>
  <c r="AM15" i="7"/>
  <c r="AK15" i="7"/>
  <c r="AG15" i="7"/>
  <c r="AE15" i="7"/>
  <c r="AC15" i="7"/>
  <c r="Y15" i="7"/>
  <c r="W15" i="7"/>
  <c r="U15" i="7"/>
  <c r="Q15" i="7"/>
  <c r="O15" i="7"/>
  <c r="M15" i="7"/>
  <c r="K13" i="7"/>
  <c r="I13" i="7"/>
  <c r="K10" i="7"/>
  <c r="I10" i="7"/>
  <c r="AP18" i="6"/>
  <c r="AP20" i="6" s="1"/>
  <c r="AK18" i="6"/>
  <c r="AK20" i="6" s="1"/>
  <c r="AH18" i="6"/>
  <c r="AH20" i="6" s="1"/>
  <c r="AC18" i="6"/>
  <c r="AC20" i="6" s="1"/>
  <c r="Z18" i="6"/>
  <c r="Z20" i="6" s="1"/>
  <c r="U18" i="6"/>
  <c r="U20" i="6" s="1"/>
  <c r="R18" i="6"/>
  <c r="R20" i="6" s="1"/>
  <c r="M18" i="6"/>
  <c r="M20" i="6" s="1"/>
  <c r="AP17" i="6"/>
  <c r="AP19" i="6" s="1"/>
  <c r="AK17" i="6"/>
  <c r="AK19" i="6" s="1"/>
  <c r="AH17" i="6"/>
  <c r="AH19" i="6" s="1"/>
  <c r="AC17" i="6"/>
  <c r="AC19" i="6" s="1"/>
  <c r="Z17" i="6"/>
  <c r="Z19" i="6" s="1"/>
  <c r="U17" i="6"/>
  <c r="U19" i="6" s="1"/>
  <c r="R17" i="6"/>
  <c r="R19" i="6" s="1"/>
  <c r="M17" i="6"/>
  <c r="M19" i="6" s="1"/>
  <c r="AO16" i="6"/>
  <c r="AM16" i="6"/>
  <c r="AK16" i="6"/>
  <c r="AG16" i="6"/>
  <c r="AE16" i="6"/>
  <c r="AC16" i="6"/>
  <c r="Y16" i="6"/>
  <c r="W16" i="6"/>
  <c r="U16" i="6"/>
  <c r="Q16" i="6"/>
  <c r="O16" i="6"/>
  <c r="M16" i="6"/>
  <c r="AO15" i="6"/>
  <c r="AM15" i="6"/>
  <c r="AK15" i="6"/>
  <c r="AG15" i="6"/>
  <c r="AE15" i="6"/>
  <c r="AC15" i="6"/>
  <c r="Y15" i="6"/>
  <c r="W15" i="6"/>
  <c r="U15" i="6"/>
  <c r="Q15" i="6"/>
  <c r="O15" i="6"/>
  <c r="M15" i="6"/>
  <c r="K13" i="6"/>
  <c r="I13" i="6"/>
  <c r="K10" i="6"/>
  <c r="I10" i="6"/>
  <c r="M16" i="4"/>
  <c r="Z21" i="10" l="1"/>
  <c r="AH21" i="10"/>
  <c r="AH21" i="6"/>
  <c r="M21" i="6"/>
  <c r="AK21" i="10"/>
  <c r="AC21" i="10"/>
  <c r="U21" i="10"/>
  <c r="AK21" i="8"/>
  <c r="AC21" i="8"/>
  <c r="U21" i="7"/>
  <c r="M21" i="7"/>
  <c r="AK21" i="6"/>
  <c r="U21" i="6"/>
  <c r="AP21" i="10"/>
  <c r="M21" i="10"/>
  <c r="R21" i="10"/>
  <c r="Z21" i="8"/>
  <c r="M21" i="8"/>
  <c r="AH21" i="7"/>
  <c r="AC21" i="6"/>
  <c r="AP21" i="8"/>
  <c r="AH21" i="8"/>
  <c r="R21" i="8"/>
  <c r="U21" i="8"/>
  <c r="AP21" i="7"/>
  <c r="AK21" i="7"/>
  <c r="AC21" i="7"/>
  <c r="R21" i="7"/>
  <c r="Z21" i="7"/>
  <c r="AP21" i="6"/>
  <c r="Z21" i="6"/>
  <c r="R21" i="6"/>
  <c r="I10" i="4"/>
  <c r="K10" i="4"/>
  <c r="I13" i="4"/>
  <c r="K13" i="4"/>
  <c r="U15" i="4"/>
  <c r="AC15" i="4"/>
  <c r="AK15" i="4"/>
  <c r="O16" i="4"/>
  <c r="Q16" i="4"/>
  <c r="U16" i="4"/>
  <c r="W16" i="4"/>
  <c r="Y16" i="4"/>
  <c r="AC16" i="4"/>
  <c r="AE16" i="4"/>
  <c r="AG16" i="4"/>
  <c r="AK16" i="4"/>
  <c r="AM16" i="4"/>
  <c r="AO16" i="4"/>
  <c r="M17" i="4"/>
  <c r="M19" i="4" s="1"/>
  <c r="R17" i="4"/>
  <c r="R19" i="4" s="1"/>
  <c r="U17" i="4"/>
  <c r="U19" i="4" s="1"/>
  <c r="Z17" i="4"/>
  <c r="Z19" i="4" s="1"/>
  <c r="AC17" i="4"/>
  <c r="AC19" i="4" s="1"/>
  <c r="AH17" i="4"/>
  <c r="AH19" i="4" s="1"/>
  <c r="AK17" i="4"/>
  <c r="AK19" i="4" s="1"/>
  <c r="AP17" i="4"/>
  <c r="AP19" i="4" s="1"/>
  <c r="M18" i="4"/>
  <c r="M20" i="4" s="1"/>
  <c r="R18" i="4"/>
  <c r="R20" i="4" s="1"/>
  <c r="U18" i="4"/>
  <c r="U20" i="4" s="1"/>
  <c r="Z18" i="4"/>
  <c r="Z20" i="4" s="1"/>
  <c r="AC18" i="4"/>
  <c r="AC20" i="4" s="1"/>
  <c r="AH18" i="4"/>
  <c r="AH20" i="4" s="1"/>
  <c r="AK18" i="4"/>
  <c r="AK20" i="4" s="1"/>
  <c r="AP18" i="4"/>
  <c r="AP20" i="4" s="1"/>
  <c r="AH21" i="4" l="1"/>
  <c r="Z21" i="4"/>
  <c r="R21" i="4"/>
  <c r="M21" i="4"/>
  <c r="AP21" i="4"/>
  <c r="AK21" i="4"/>
  <c r="AC21" i="4"/>
  <c r="U21" i="4"/>
  <c r="AM15" i="4"/>
  <c r="AE15" i="4"/>
  <c r="W15" i="4"/>
  <c r="O15" i="4"/>
  <c r="AO15" i="4"/>
  <c r="AG15" i="4"/>
  <c r="Y15" i="4"/>
  <c r="Q15" i="4"/>
</calcChain>
</file>

<file path=xl/sharedStrings.xml><?xml version="1.0" encoding="utf-8"?>
<sst xmlns="http://schemas.openxmlformats.org/spreadsheetml/2006/main" count="2963" uniqueCount="160">
  <si>
    <t>Контрольные замеры по ПС 110/6 кВ Генераторная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</si>
  <si>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</si>
  <si>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</si>
  <si>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</si>
  <si>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</si>
  <si>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</si>
  <si>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</si>
  <si>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</si>
  <si>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</si>
  <si>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Uк</t>
  </si>
  <si>
    <t>I</t>
  </si>
  <si>
    <t>P</t>
  </si>
  <si>
    <t>Q</t>
  </si>
  <si>
    <t>CosФ</t>
  </si>
  <si>
    <t>№1</t>
  </si>
  <si>
    <t>&lt;нет&gt;</t>
  </si>
  <si>
    <t>1С</t>
  </si>
  <si>
    <t>Положение РПН (ПБВ) / ВДТ:</t>
  </si>
  <si>
    <t>№2</t>
  </si>
  <si>
    <t>2С</t>
  </si>
  <si>
    <t>Итого:</t>
  </si>
  <si>
    <t>110 кВ</t>
  </si>
  <si>
    <t>6 кВ</t>
  </si>
  <si>
    <t>Переменные потери, МВА</t>
  </si>
  <si>
    <t>dPпер + djQпер</t>
  </si>
  <si>
    <t>+ j</t>
  </si>
  <si>
    <t>Нагрузка, приведенная к шинам 110 кВ, с учетом потерь, МВА</t>
  </si>
  <si>
    <t>Sрасч</t>
  </si>
  <si>
    <t>Сумма</t>
  </si>
  <si>
    <t>Шины (секции)</t>
  </si>
  <si>
    <t>Подключение</t>
  </si>
  <si>
    <t>U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</si>
  <si>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</si>
  <si>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</si>
  <si>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</si>
  <si>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</si>
  <si>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</si>
  <si>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</si>
  <si>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</si>
  <si>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</si>
  <si>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</si>
  <si>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6 кВ</t>
  </si>
  <si>
    <t>В 6 кВ Т№1 1С</t>
  </si>
  <si>
    <t>Кислородная ф.1 (яч.2А)</t>
  </si>
  <si>
    <t>Город (яч.2)</t>
  </si>
  <si>
    <t>Хлебозавод (яч.4)</t>
  </si>
  <si>
    <t>ЗРМО ф.18 (яч.6)</t>
  </si>
  <si>
    <t>Бойлерная ф.2 (яч.8)</t>
  </si>
  <si>
    <t>ТП-34А ф.6 (яч.12)</t>
  </si>
  <si>
    <t>ЛС№3 ГРУ-ТЭЦ ф.25 (яч.16)</t>
  </si>
  <si>
    <t>Северный поселок (яч.20)</t>
  </si>
  <si>
    <t>Мазуля 1,2 (яч.15)</t>
  </si>
  <si>
    <t>ЦРП-70 ф.25 (яч.17)</t>
  </si>
  <si>
    <t>Небаланс по шине 1С 6 кВ</t>
  </si>
  <si>
    <t>2С 6 кВ</t>
  </si>
  <si>
    <t>В 6 кВ Т№2 2С</t>
  </si>
  <si>
    <t>ЦРП-70 ф.20 (яч.22)</t>
  </si>
  <si>
    <t>ЛС№4 ГРУ-ТЭЦ ф.58 (яч.26)</t>
  </si>
  <si>
    <t>Кислородная ф.17 (яч.28)</t>
  </si>
  <si>
    <t>ЗРМО ф.8 (яч.30)</t>
  </si>
  <si>
    <t>Водогрейная ф.11 (яч.32)</t>
  </si>
  <si>
    <t>КТПН-65 (яч.40)</t>
  </si>
  <si>
    <t>ТП-34А ф.5 (яч.37)</t>
  </si>
  <si>
    <t>Небаланс по шине 2С 6 кВ</t>
  </si>
  <si>
    <t>Небаланс по шинам 6 кВ</t>
  </si>
  <si>
    <t>Замер провёл:</t>
  </si>
  <si>
    <t>Линия связи №3</t>
  </si>
  <si>
    <t>Линия связи №4</t>
  </si>
  <si>
    <t xml:space="preserve">Главный энергетик - начальник отдела                                                                                     А.А. Гусев               </t>
  </si>
  <si>
    <t>ТП-17ф.2 (яч. 10)</t>
  </si>
  <si>
    <t>резерв (яч.14)</t>
  </si>
  <si>
    <t>резерв (яч.36)</t>
  </si>
  <si>
    <t>Компрес №2 ф.14,ф.16 (яч.38)</t>
  </si>
  <si>
    <t>ТП-17 ф.10 (яч.27)</t>
  </si>
  <si>
    <t>ГПП-4 ф.5 Т2 РП6кВ (яч.13)</t>
  </si>
  <si>
    <t>АО "Синарская ТЭЦ"</t>
  </si>
  <si>
    <t>резерв (яч.39)</t>
  </si>
  <si>
    <t>откл</t>
  </si>
  <si>
    <t>-</t>
  </si>
  <si>
    <t xml:space="preserve">Каирова </t>
  </si>
  <si>
    <t>Дата: 21.12.2022г.</t>
  </si>
  <si>
    <t>Кручкова</t>
  </si>
  <si>
    <t>Теплякова</t>
  </si>
  <si>
    <t>Контрольные замеры по ПС 110/6 кВ Волочильная</t>
  </si>
  <si>
    <t>Т-1</t>
  </si>
  <si>
    <t xml:space="preserve">Т-2 </t>
  </si>
  <si>
    <t>3С</t>
  </si>
  <si>
    <t>4С</t>
  </si>
  <si>
    <t>Т№1 - НН1</t>
  </si>
  <si>
    <t>Т№1 - НН2</t>
  </si>
  <si>
    <t>Т№2 - НН1</t>
  </si>
  <si>
    <t>Т№2 - НН2</t>
  </si>
  <si>
    <t>ц.В-2 ф.22 (яч.5)</t>
  </si>
  <si>
    <t>ц.В-3 м.з.№2 ф.1 (яч.7)</t>
  </si>
  <si>
    <t>ЗРМО ф.14,15 (яч.9)</t>
  </si>
  <si>
    <t>ПС 32 ф.1 (яч.11)</t>
  </si>
  <si>
    <t>В 6 кВ Т№1 2С</t>
  </si>
  <si>
    <t>ЦРП-50 ф.4 (яч.2)</t>
  </si>
  <si>
    <t>ПС 32А ф. 12 (яч.4)</t>
  </si>
  <si>
    <t>ц.В-3 м.з.№2ф.38(яч.8)</t>
  </si>
  <si>
    <t>Компр. №1 ф.10 (яч.12)</t>
  </si>
  <si>
    <t>ц.Т-4 ф.17 (яч.14)</t>
  </si>
  <si>
    <t>Воинская часть (яч.16)</t>
  </si>
  <si>
    <t>3С 6 кВ</t>
  </si>
  <si>
    <t>В 6 кВ Т№2 3С</t>
  </si>
  <si>
    <t>Воинская часть (яч.25)</t>
  </si>
  <si>
    <t>ц.В-2 ф.35 (яч.27)</t>
  </si>
  <si>
    <t>ТП-61 (СТЗ) (яч.29)</t>
  </si>
  <si>
    <t>Т-4 ф.24 (яч.31)</t>
  </si>
  <si>
    <t>ЦРП-50 ф.25 (яч.33)</t>
  </si>
  <si>
    <t>ц.В-3 ф.14 (яч.35)</t>
  </si>
  <si>
    <t>ПС 32А ф.4 (яч.37)</t>
  </si>
  <si>
    <t>Небаланс по шине 3С 6 кВ</t>
  </si>
  <si>
    <t>4С 6 кВ</t>
  </si>
  <si>
    <t>В 6 кВ Т№2 4С</t>
  </si>
  <si>
    <t>ПС 32 ф.2 (яч.28)</t>
  </si>
  <si>
    <t>ц.В-3м.з.№2ф.25(яч.30)</t>
  </si>
  <si>
    <t>ц.В-3 КТПН-маслосклад(яч.34)</t>
  </si>
  <si>
    <t>Небаланс по шине 4С 6 кВ</t>
  </si>
  <si>
    <t>Горбань</t>
  </si>
  <si>
    <t>Виноградов</t>
  </si>
  <si>
    <t>Ломаев</t>
  </si>
  <si>
    <t xml:space="preserve">Главный энергетик - начальник отдела                      </t>
  </si>
  <si>
    <t>А.А. Гусев</t>
  </si>
  <si>
    <t>Контрольные замеры по ПС 110/6 кВ Калибровочная</t>
  </si>
  <si>
    <t xml:space="preserve">Т-2               </t>
  </si>
  <si>
    <t xml:space="preserve">Т-1     </t>
  </si>
  <si>
    <t>В 6 кВ Т№2 1С</t>
  </si>
  <si>
    <t>ц.Т2 маш.зал№1ф.16(яч.1)</t>
  </si>
  <si>
    <t>ц.Т2 РП-6 ф.18,19 (яч.5)</t>
  </si>
  <si>
    <t>ц.Т3 1ЭМП ф.43 (яч.7)</t>
  </si>
  <si>
    <t>Компрес №2 ф.6  (яч.11)</t>
  </si>
  <si>
    <t>ц.Т2 м.зал №1 ф.56 (яч.2)</t>
  </si>
  <si>
    <t>НСТ-4 ф.3 (яч.4)</t>
  </si>
  <si>
    <t>ц.Т3 2ЭМП ф.4 (яч.6)</t>
  </si>
  <si>
    <t>ц.Т3 1ЭМП ф.22 (яч.8)</t>
  </si>
  <si>
    <t>Компрес №1 ф.6 (яч.12)</t>
  </si>
  <si>
    <t>ОСПС 1КТП-2,2КТП-2 (яч.14)</t>
  </si>
  <si>
    <t>В 6 кВ Т№1 3С</t>
  </si>
  <si>
    <t>ц.Т2 м.зал№1 ф.21(яч.17)</t>
  </si>
  <si>
    <t>ц.Т2 РП-6 ф.14,15 (яч.21)</t>
  </si>
  <si>
    <t>ц.Т3 1ЭМП ф.17 (яч.25)</t>
  </si>
  <si>
    <t>Компрес №2ф.21 (яч.29)</t>
  </si>
  <si>
    <t>В 6 кВ Т№1 4С</t>
  </si>
  <si>
    <t>ц.Т2 м.зал№1 ф.61(яч.20)</t>
  </si>
  <si>
    <t>ц.Т3 1ЭМП ф.44 (яч.24)</t>
  </si>
  <si>
    <t>ц.Т3 2ЭМП ф.22 (яч.26)</t>
  </si>
  <si>
    <t>НСТ-4 ф.23 (яч.28)</t>
  </si>
  <si>
    <t>ОСПС 2КТП-1 (яч.30)</t>
  </si>
  <si>
    <t>Дегтярев А.А.</t>
  </si>
  <si>
    <t xml:space="preserve">Т-2            </t>
  </si>
  <si>
    <t xml:space="preserve">Т-2              </t>
  </si>
  <si>
    <t xml:space="preserve"> </t>
  </si>
  <si>
    <t>Резниченко Е.В.</t>
  </si>
  <si>
    <t xml:space="preserve">Т-2        </t>
  </si>
  <si>
    <t xml:space="preserve">Бахтерев А.А. </t>
  </si>
  <si>
    <t xml:space="preserve">Т-2       </t>
  </si>
  <si>
    <t xml:space="preserve">Т-1   </t>
  </si>
  <si>
    <t>Шелудкина</t>
  </si>
  <si>
    <t>Главный энергетик - начальник отдела                                                                                    А.А. Гусев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</si>
</sst>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13" fillId="0" borderId="0"/>
  </cellStyleXfs>
  <cellXfs count="51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18" xfId="0" applyNumberFormat="1" applyFont="1" applyBorder="1"/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22" xfId="0" applyFont="1" applyBorder="1"/>
    <xf numFmtId="0" fontId="1" fillId="0" borderId="33" xfId="0" applyFont="1" applyBorder="1"/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17" xfId="0" applyNumberFormat="1" applyFont="1" applyBorder="1"/>
    <xf numFmtId="0" fontId="2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" fillId="0" borderId="0" xfId="0" applyFont="1" applyBorder="1"/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0" borderId="68" xfId="0" applyFont="1" applyBorder="1"/>
    <xf numFmtId="0" fontId="1" fillId="0" borderId="65" xfId="0" applyFont="1" applyBorder="1"/>
    <xf numFmtId="0" fontId="1" fillId="0" borderId="69" xfId="0" applyFont="1" applyBorder="1"/>
    <xf numFmtId="0" fontId="2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/>
    <xf numFmtId="0" fontId="2" fillId="0" borderId="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/>
    <xf numFmtId="164" fontId="1" fillId="0" borderId="17" xfId="0" applyNumberFormat="1" applyFont="1" applyBorder="1"/>
    <xf numFmtId="0" fontId="3" fillId="0" borderId="0" xfId="0" applyFont="1" applyAlignment="1">
      <alignment horizontal="center" vertical="top"/>
    </xf>
    <xf numFmtId="0" fontId="1" fillId="0" borderId="22" xfId="0" applyFont="1" applyBorder="1"/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" xfId="0" applyFont="1" applyBorder="1"/>
    <xf numFmtId="0" fontId="2" fillId="0" borderId="8" xfId="0" applyFont="1" applyBorder="1" applyAlignment="1">
      <alignment horizontal="right" indent="1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2" fontId="7" fillId="0" borderId="12" xfId="0" applyNumberFormat="1" applyFont="1" applyBorder="1"/>
    <xf numFmtId="2" fontId="7" fillId="0" borderId="61" xfId="0" applyNumberFormat="1" applyFont="1" applyBorder="1"/>
    <xf numFmtId="165" fontId="7" fillId="0" borderId="64" xfId="0" applyNumberFormat="1" applyFont="1" applyBorder="1"/>
    <xf numFmtId="165" fontId="7" fillId="0" borderId="12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2" fontId="7" fillId="0" borderId="15" xfId="0" applyNumberFormat="1" applyFont="1" applyBorder="1"/>
    <xf numFmtId="0" fontId="7" fillId="0" borderId="5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165" fontId="6" fillId="0" borderId="63" xfId="0" applyNumberFormat="1" applyFont="1" applyBorder="1"/>
    <xf numFmtId="165" fontId="6" fillId="0" borderId="19" xfId="0" applyNumberFormat="1" applyFont="1" applyBorder="1"/>
    <xf numFmtId="2" fontId="6" fillId="0" borderId="19" xfId="0" applyNumberFormat="1" applyFont="1" applyBorder="1"/>
    <xf numFmtId="2" fontId="6" fillId="0" borderId="60" xfId="0" applyNumberFormat="1" applyFont="1" applyBorder="1"/>
    <xf numFmtId="2" fontId="6" fillId="0" borderId="54" xfId="0" applyNumberFormat="1" applyFont="1" applyBorder="1"/>
    <xf numFmtId="2" fontId="9" fillId="0" borderId="22" xfId="0" applyNumberFormat="1" applyFont="1" applyBorder="1"/>
    <xf numFmtId="2" fontId="9" fillId="0" borderId="33" xfId="0" applyNumberFormat="1" applyFont="1" applyBorder="1"/>
    <xf numFmtId="165" fontId="1" fillId="0" borderId="29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2" fontId="9" fillId="0" borderId="51" xfId="0" applyNumberFormat="1" applyFont="1" applyBorder="1"/>
    <xf numFmtId="0" fontId="2" fillId="0" borderId="44" xfId="0" applyFont="1" applyBorder="1"/>
    <xf numFmtId="0" fontId="2" fillId="0" borderId="22" xfId="0" applyFont="1" applyBorder="1"/>
    <xf numFmtId="165" fontId="1" fillId="0" borderId="4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5" fillId="0" borderId="22" xfId="0" applyNumberFormat="1" applyFont="1" applyBorder="1"/>
    <xf numFmtId="2" fontId="5" fillId="0" borderId="51" xfId="0" applyNumberFormat="1" applyFont="1" applyBorder="1"/>
    <xf numFmtId="2" fontId="5" fillId="0" borderId="33" xfId="0" applyNumberFormat="1" applyFont="1" applyBorder="1"/>
    <xf numFmtId="165" fontId="5" fillId="0" borderId="29" xfId="0" applyNumberFormat="1" applyFont="1" applyBorder="1"/>
    <xf numFmtId="165" fontId="5" fillId="0" borderId="22" xfId="0" applyNumberFormat="1" applyFont="1" applyBorder="1"/>
    <xf numFmtId="2" fontId="6" fillId="0" borderId="27" xfId="0" applyNumberFormat="1" applyFont="1" applyBorder="1"/>
    <xf numFmtId="2" fontId="6" fillId="0" borderId="35" xfId="0" applyNumberFormat="1" applyFont="1" applyBorder="1"/>
    <xf numFmtId="165" fontId="6" fillId="0" borderId="31" xfId="0" applyNumberFormat="1" applyFont="1" applyBorder="1"/>
    <xf numFmtId="165" fontId="6" fillId="0" borderId="27" xfId="0" applyNumberFormat="1" applyFont="1" applyBorder="1"/>
    <xf numFmtId="2" fontId="6" fillId="0" borderId="5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9" xfId="0" applyFont="1" applyBorder="1"/>
    <xf numFmtId="165" fontId="1" fillId="0" borderId="62" xfId="0" applyNumberFormat="1" applyFont="1" applyBorder="1"/>
    <xf numFmtId="165" fontId="1" fillId="0" borderId="2" xfId="0" applyNumberFormat="1" applyFont="1" applyBorder="1"/>
    <xf numFmtId="2" fontId="1" fillId="0" borderId="2" xfId="0" applyNumberFormat="1" applyFont="1" applyBorder="1"/>
    <xf numFmtId="2" fontId="1" fillId="0" borderId="59" xfId="0" applyNumberFormat="1" applyFont="1" applyBorder="1"/>
    <xf numFmtId="2" fontId="1" fillId="0" borderId="3" xfId="0" applyNumberFormat="1" applyFont="1" applyBorder="1"/>
    <xf numFmtId="0" fontId="7" fillId="0" borderId="5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49" xfId="0" applyFont="1" applyBorder="1"/>
    <xf numFmtId="0" fontId="2" fillId="0" borderId="36" xfId="0" applyFont="1" applyBorder="1"/>
    <xf numFmtId="0" fontId="2" fillId="0" borderId="21" xfId="0" applyFont="1" applyBorder="1"/>
    <xf numFmtId="2" fontId="9" fillId="0" borderId="23" xfId="0" applyNumberFormat="1" applyFont="1" applyBorder="1"/>
    <xf numFmtId="2" fontId="9" fillId="0" borderId="36" xfId="0" applyNumberFormat="1" applyFont="1" applyBorder="1"/>
    <xf numFmtId="2" fontId="9" fillId="0" borderId="21" xfId="0" applyNumberFormat="1" applyFont="1" applyBorder="1"/>
    <xf numFmtId="2" fontId="9" fillId="0" borderId="47" xfId="0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right" indent="8"/>
    </xf>
    <xf numFmtId="2" fontId="1" fillId="0" borderId="25" xfId="0" applyNumberFormat="1" applyFont="1" applyBorder="1" applyAlignment="1">
      <alignment horizontal="right" indent="8"/>
    </xf>
    <xf numFmtId="2" fontId="1" fillId="0" borderId="41" xfId="0" applyNumberFormat="1" applyFont="1" applyBorder="1" applyAlignment="1">
      <alignment horizontal="right" indent="8"/>
    </xf>
    <xf numFmtId="0" fontId="4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2" fontId="1" fillId="0" borderId="37" xfId="0" applyNumberFormat="1" applyFont="1" applyBorder="1" applyAlignment="1">
      <alignment horizontal="right" indent="8"/>
    </xf>
    <xf numFmtId="2" fontId="1" fillId="0" borderId="20" xfId="0" applyNumberFormat="1" applyFont="1" applyBorder="1" applyAlignment="1">
      <alignment horizontal="right" indent="8"/>
    </xf>
    <xf numFmtId="2" fontId="1" fillId="0" borderId="40" xfId="0" applyNumberFormat="1" applyFont="1" applyBorder="1" applyAlignment="1">
      <alignment horizontal="right" indent="8"/>
    </xf>
    <xf numFmtId="2" fontId="8" fillId="0" borderId="25" xfId="0" applyNumberFormat="1" applyFont="1" applyBorder="1" applyAlignment="1">
      <alignment horizontal="right" indent="2"/>
    </xf>
    <xf numFmtId="2" fontId="8" fillId="0" borderId="41" xfId="0" applyNumberFormat="1" applyFont="1" applyBorder="1" applyAlignment="1">
      <alignment horizontal="right" indent="2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right" indent="2"/>
    </xf>
    <xf numFmtId="2" fontId="8" fillId="0" borderId="30" xfId="0" applyNumberFormat="1" applyFont="1" applyBorder="1"/>
    <xf numFmtId="2" fontId="8" fillId="0" borderId="25" xfId="0" applyNumberFormat="1" applyFont="1" applyBorder="1"/>
    <xf numFmtId="2" fontId="8" fillId="0" borderId="25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right" indent="2"/>
    </xf>
    <xf numFmtId="2" fontId="7" fillId="0" borderId="47" xfId="0" applyNumberFormat="1" applyFont="1" applyBorder="1" applyAlignment="1">
      <alignment horizontal="right" indent="2"/>
    </xf>
    <xf numFmtId="2" fontId="7" fillId="0" borderId="49" xfId="0" applyNumberFormat="1" applyFont="1" applyBorder="1"/>
    <xf numFmtId="2" fontId="7" fillId="0" borderId="36" xfId="0" applyNumberFormat="1" applyFont="1" applyBorder="1"/>
    <xf numFmtId="2" fontId="7" fillId="0" borderId="36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right" indent="2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7" fillId="0" borderId="20" xfId="0" applyNumberFormat="1" applyFont="1" applyBorder="1" applyAlignment="1">
      <alignment horizontal="right" indent="2"/>
    </xf>
    <xf numFmtId="2" fontId="7" fillId="0" borderId="40" xfId="0" applyNumberFormat="1" applyFont="1" applyBorder="1" applyAlignment="1">
      <alignment horizontal="right" indent="2"/>
    </xf>
    <xf numFmtId="2" fontId="7" fillId="0" borderId="46" xfId="0" applyNumberFormat="1" applyFont="1" applyBorder="1" applyAlignment="1">
      <alignment horizontal="right" indent="2"/>
    </xf>
    <xf numFmtId="2" fontId="7" fillId="0" borderId="48" xfId="0" applyNumberFormat="1" applyFont="1" applyBorder="1"/>
    <xf numFmtId="2" fontId="7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64" fontId="6" fillId="0" borderId="20" xfId="0" applyNumberFormat="1" applyFont="1" applyBorder="1"/>
    <xf numFmtId="164" fontId="6" fillId="0" borderId="2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right" indent="2"/>
    </xf>
    <xf numFmtId="164" fontId="6" fillId="0" borderId="41" xfId="0" applyNumberFormat="1" applyFont="1" applyBorder="1" applyAlignment="1">
      <alignment horizontal="right" indent="2"/>
    </xf>
    <xf numFmtId="164" fontId="6" fillId="0" borderId="34" xfId="0" applyNumberFormat="1" applyFont="1" applyBorder="1" applyAlignment="1">
      <alignment horizontal="right" indent="2"/>
    </xf>
    <xf numFmtId="164" fontId="6" fillId="0" borderId="30" xfId="0" applyNumberFormat="1" applyFont="1" applyBorder="1"/>
    <xf numFmtId="164" fontId="6" fillId="0" borderId="25" xfId="0" applyNumberFormat="1" applyFont="1" applyBorder="1"/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6" fillId="0" borderId="17" xfId="0" applyNumberFormat="1" applyFont="1" applyBorder="1"/>
    <xf numFmtId="0" fontId="6" fillId="0" borderId="17" xfId="0" applyFont="1" applyBorder="1"/>
    <xf numFmtId="0" fontId="6" fillId="0" borderId="32" xfId="0" applyFont="1" applyBorder="1"/>
    <xf numFmtId="165" fontId="6" fillId="0" borderId="28" xfId="0" applyNumberFormat="1" applyFont="1" applyBorder="1"/>
    <xf numFmtId="164" fontId="6" fillId="0" borderId="20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0" fontId="6" fillId="0" borderId="27" xfId="0" applyFont="1" applyBorder="1"/>
    <xf numFmtId="0" fontId="6" fillId="0" borderId="52" xfId="0" applyFont="1" applyBorder="1"/>
    <xf numFmtId="0" fontId="6" fillId="0" borderId="35" xfId="0" applyFont="1" applyBorder="1"/>
    <xf numFmtId="164" fontId="6" fillId="0" borderId="46" xfId="0" applyNumberFormat="1" applyFont="1" applyBorder="1" applyAlignment="1">
      <alignment horizontal="right" indent="2"/>
    </xf>
    <xf numFmtId="164" fontId="6" fillId="0" borderId="48" xfId="0" applyNumberFormat="1" applyFont="1" applyBorder="1"/>
    <xf numFmtId="0" fontId="1" fillId="0" borderId="2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8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6" xfId="0" applyNumberFormat="1" applyFont="1" applyBorder="1"/>
    <xf numFmtId="0" fontId="6" fillId="0" borderId="50" xfId="0" applyFont="1" applyBorder="1"/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5" fontId="6" fillId="0" borderId="26" xfId="0" applyNumberFormat="1" applyFont="1" applyBorder="1"/>
    <xf numFmtId="0" fontId="1" fillId="0" borderId="30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165" fontId="1" fillId="0" borderId="29" xfId="0" applyNumberFormat="1" applyFont="1" applyBorder="1"/>
    <xf numFmtId="165" fontId="1" fillId="0" borderId="22" xfId="0" applyNumberFormat="1" applyFont="1" applyBorder="1"/>
    <xf numFmtId="2" fontId="1" fillId="0" borderId="22" xfId="0" applyNumberFormat="1" applyFont="1" applyBorder="1"/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9" fillId="0" borderId="17" xfId="0" applyNumberFormat="1" applyFont="1" applyBorder="1"/>
    <xf numFmtId="164" fontId="9" fillId="0" borderId="32" xfId="0" applyNumberFormat="1" applyFont="1" applyBorder="1"/>
    <xf numFmtId="165" fontId="1" fillId="0" borderId="16" xfId="0" applyNumberFormat="1" applyFont="1" applyBorder="1"/>
    <xf numFmtId="165" fontId="1" fillId="0" borderId="17" xfId="0" applyNumberFormat="1" applyFont="1" applyBorder="1"/>
    <xf numFmtId="2" fontId="9" fillId="0" borderId="17" xfId="0" applyNumberFormat="1" applyFont="1" applyBorder="1"/>
    <xf numFmtId="165" fontId="1" fillId="0" borderId="28" xfId="0" applyNumberFormat="1" applyFont="1" applyBorder="1"/>
    <xf numFmtId="0" fontId="1" fillId="0" borderId="44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45" xfId="0" applyFont="1" applyBorder="1"/>
    <xf numFmtId="0" fontId="1" fillId="0" borderId="24" xfId="0" applyFont="1" applyBorder="1"/>
    <xf numFmtId="0" fontId="2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1" fillId="0" borderId="17" xfId="0" applyNumberFormat="1" applyFont="1" applyBorder="1"/>
    <xf numFmtId="164" fontId="1" fillId="0" borderId="32" xfId="0" applyNumberFormat="1" applyFont="1" applyBorder="1"/>
    <xf numFmtId="164" fontId="9" fillId="0" borderId="50" xfId="0" applyNumberFormat="1" applyFont="1" applyBorder="1"/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5" fillId="0" borderId="22" xfId="0" applyNumberFormat="1" applyFont="1" applyBorder="1"/>
    <xf numFmtId="164" fontId="5" fillId="0" borderId="33" xfId="0" applyNumberFormat="1" applyFont="1" applyBorder="1"/>
    <xf numFmtId="165" fontId="1" fillId="0" borderId="21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center" vertical="center"/>
    </xf>
    <xf numFmtId="165" fontId="11" fillId="2" borderId="11" xfId="0" applyNumberFormat="1" applyFont="1" applyFill="1" applyBorder="1" applyAlignment="1">
      <alignment horizontal="center" vertical="center"/>
    </xf>
    <xf numFmtId="165" fontId="11" fillId="2" borderId="49" xfId="0" applyNumberFormat="1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1" fillId="2" borderId="49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right" indent="8"/>
    </xf>
    <xf numFmtId="2" fontId="1" fillId="0" borderId="46" xfId="0" applyNumberFormat="1" applyFont="1" applyBorder="1" applyAlignment="1">
      <alignment horizontal="right" indent="8"/>
    </xf>
    <xf numFmtId="164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1" fillId="0" borderId="50" xfId="0" applyNumberFormat="1" applyFont="1" applyBorder="1"/>
    <xf numFmtId="165" fontId="1" fillId="0" borderId="43" xfId="0" applyNumberFormat="1" applyFont="1" applyBorder="1"/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164" fontId="5" fillId="0" borderId="51" xfId="0" applyNumberFormat="1" applyFont="1" applyBorder="1"/>
    <xf numFmtId="2" fontId="1" fillId="0" borderId="51" xfId="0" applyNumberFormat="1" applyFont="1" applyBorder="1"/>
    <xf numFmtId="165" fontId="1" fillId="0" borderId="44" xfId="0" applyNumberFormat="1" applyFont="1" applyFill="1" applyBorder="1"/>
    <xf numFmtId="165" fontId="1" fillId="0" borderId="22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1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165" fontId="1" fillId="0" borderId="49" xfId="0" applyNumberFormat="1" applyFont="1" applyBorder="1"/>
    <xf numFmtId="2" fontId="1" fillId="0" borderId="23" xfId="0" applyNumberFormat="1" applyFont="1" applyBorder="1"/>
    <xf numFmtId="2" fontId="1" fillId="0" borderId="21" xfId="0" applyNumberFormat="1" applyFont="1" applyBorder="1"/>
    <xf numFmtId="0" fontId="2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165" fontId="6" fillId="0" borderId="43" xfId="0" applyNumberFormat="1" applyFont="1" applyBorder="1"/>
    <xf numFmtId="0" fontId="1" fillId="0" borderId="55" xfId="0" applyFont="1" applyBorder="1" applyAlignment="1">
      <alignment horizontal="center"/>
    </xf>
    <xf numFmtId="165" fontId="6" fillId="0" borderId="55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6" fillId="0" borderId="38" xfId="0" applyNumberFormat="1" applyFont="1" applyBorder="1"/>
    <xf numFmtId="0" fontId="2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8" fillId="0" borderId="38" xfId="0" applyNumberFormat="1" applyFont="1" applyBorder="1"/>
    <xf numFmtId="0" fontId="2" fillId="0" borderId="6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2" fontId="1" fillId="0" borderId="49" xfId="0" applyNumberFormat="1" applyFont="1" applyBorder="1" applyAlignment="1">
      <alignment horizontal="right" indent="8"/>
    </xf>
    <xf numFmtId="2" fontId="1" fillId="0" borderId="36" xfId="0" applyNumberFormat="1" applyFont="1" applyBorder="1" applyAlignment="1">
      <alignment horizontal="right" indent="8"/>
    </xf>
    <xf numFmtId="2" fontId="1" fillId="0" borderId="47" xfId="0" applyNumberFormat="1" applyFont="1" applyBorder="1" applyAlignment="1">
      <alignment horizontal="right" indent="8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1" fillId="0" borderId="51" xfId="0" applyFont="1" applyBorder="1"/>
    <xf numFmtId="165" fontId="5" fillId="0" borderId="44" xfId="0" applyNumberFormat="1" applyFont="1" applyBorder="1"/>
    <xf numFmtId="165" fontId="1" fillId="0" borderId="44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5" fontId="6" fillId="0" borderId="55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0" fontId="1" fillId="0" borderId="20" xfId="0" applyFont="1" applyBorder="1" applyAlignment="1"/>
    <xf numFmtId="165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/>
    <xf numFmtId="2" fontId="1" fillId="0" borderId="46" xfId="0" applyNumberFormat="1" applyFont="1" applyBorder="1" applyAlignment="1"/>
    <xf numFmtId="165" fontId="5" fillId="0" borderId="44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0" xfId="0" applyNumberFormat="1" applyFont="1" applyBorder="1" applyAlignment="1"/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1" fillId="0" borderId="0" xfId="0" applyNumberFormat="1" applyFont="1"/>
    <xf numFmtId="0" fontId="1" fillId="0" borderId="65" xfId="0" applyFont="1" applyBorder="1"/>
    <xf numFmtId="20" fontId="4" fillId="0" borderId="8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164" fontId="11" fillId="0" borderId="17" xfId="0" applyNumberFormat="1" applyFont="1" applyBorder="1"/>
    <xf numFmtId="164" fontId="11" fillId="0" borderId="50" xfId="0" applyNumberFormat="1" applyFont="1" applyBorder="1"/>
    <xf numFmtId="0" fontId="16" fillId="0" borderId="0" xfId="0" applyFont="1"/>
    <xf numFmtId="165" fontId="11" fillId="0" borderId="16" xfId="0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right"/>
    </xf>
    <xf numFmtId="164" fontId="11" fillId="0" borderId="50" xfId="0" applyNumberFormat="1" applyFont="1" applyBorder="1" applyAlignment="1">
      <alignment horizontal="right"/>
    </xf>
    <xf numFmtId="165" fontId="11" fillId="0" borderId="16" xfId="0" applyNumberFormat="1" applyFont="1" applyBorder="1" applyAlignment="1"/>
    <xf numFmtId="165" fontId="11" fillId="0" borderId="17" xfId="0" applyNumberFormat="1" applyFont="1" applyBorder="1" applyAlignment="1"/>
    <xf numFmtId="2" fontId="11" fillId="0" borderId="17" xfId="0" applyNumberFormat="1" applyFont="1" applyBorder="1" applyAlignment="1"/>
    <xf numFmtId="164" fontId="11" fillId="0" borderId="17" xfId="0" applyNumberFormat="1" applyFont="1" applyBorder="1" applyAlignment="1"/>
    <xf numFmtId="164" fontId="11" fillId="0" borderId="50" xfId="0" applyNumberFormat="1" applyFont="1" applyBorder="1" applyAlignment="1"/>
    <xf numFmtId="165" fontId="11" fillId="0" borderId="16" xfId="0" applyNumberFormat="1" applyFont="1" applyFill="1" applyBorder="1" applyAlignment="1"/>
    <xf numFmtId="165" fontId="11" fillId="0" borderId="17" xfId="0" applyNumberFormat="1" applyFont="1" applyFill="1" applyBorder="1" applyAlignment="1"/>
    <xf numFmtId="2" fontId="11" fillId="0" borderId="17" xfId="0" applyNumberFormat="1" applyFont="1" applyFill="1" applyBorder="1" applyAlignment="1"/>
    <xf numFmtId="164" fontId="11" fillId="0" borderId="17" xfId="0" applyNumberFormat="1" applyFont="1" applyFill="1" applyBorder="1" applyAlignment="1"/>
    <xf numFmtId="164" fontId="11" fillId="0" borderId="50" xfId="0" applyNumberFormat="1" applyFont="1" applyFill="1" applyBorder="1" applyAlignment="1"/>
    <xf numFmtId="0" fontId="1" fillId="0" borderId="4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/>
    </xf>
    <xf numFmtId="165" fontId="11" fillId="0" borderId="22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right"/>
    </xf>
    <xf numFmtId="164" fontId="1" fillId="0" borderId="47" xfId="0" applyNumberFormat="1" applyFont="1" applyFill="1" applyBorder="1" applyAlignment="1">
      <alignment horizontal="right"/>
    </xf>
    <xf numFmtId="165" fontId="11" fillId="0" borderId="21" xfId="0" applyNumberFormat="1" applyFont="1" applyFill="1" applyBorder="1" applyAlignment="1"/>
    <xf numFmtId="165" fontId="11" fillId="0" borderId="22" xfId="0" applyNumberFormat="1" applyFont="1" applyFill="1" applyBorder="1" applyAlignment="1"/>
    <xf numFmtId="2" fontId="11" fillId="0" borderId="22" xfId="0" applyNumberFormat="1" applyFont="1" applyFill="1" applyBorder="1" applyAlignment="1"/>
    <xf numFmtId="2" fontId="1" fillId="0" borderId="22" xfId="0" applyNumberFormat="1" applyFont="1" applyFill="1" applyBorder="1" applyAlignment="1"/>
    <xf numFmtId="164" fontId="1" fillId="0" borderId="22" xfId="0" applyNumberFormat="1" applyFont="1" applyFill="1" applyBorder="1" applyAlignment="1"/>
    <xf numFmtId="164" fontId="1" fillId="0" borderId="51" xfId="0" applyNumberFormat="1" applyFont="1" applyFill="1" applyBorder="1" applyAlignment="1"/>
    <xf numFmtId="164" fontId="1" fillId="0" borderId="23" xfId="0" applyNumberFormat="1" applyFont="1" applyFill="1" applyBorder="1" applyAlignment="1"/>
    <xf numFmtId="164" fontId="1" fillId="0" borderId="47" xfId="0" applyNumberFormat="1" applyFont="1" applyFill="1" applyBorder="1" applyAlignment="1"/>
    <xf numFmtId="165" fontId="1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/>
    <xf numFmtId="165" fontId="1" fillId="0" borderId="22" xfId="0" applyNumberFormat="1" applyFont="1" applyFill="1" applyBorder="1" applyAlignment="1"/>
    <xf numFmtId="0" fontId="1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8" xfId="0" applyFont="1" applyFill="1" applyBorder="1" applyAlignment="1"/>
    <xf numFmtId="0" fontId="1" fillId="0" borderId="25" xfId="0" applyFont="1" applyFill="1" applyBorder="1" applyAlignment="1"/>
    <xf numFmtId="0" fontId="1" fillId="0" borderId="41" xfId="0" applyFont="1" applyFill="1" applyBorder="1" applyAlignment="1"/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5" fontId="1" fillId="0" borderId="43" xfId="0" applyNumberFormat="1" applyFont="1" applyFill="1" applyBorder="1" applyAlignment="1"/>
    <xf numFmtId="165" fontId="1" fillId="0" borderId="17" xfId="0" applyNumberFormat="1" applyFont="1" applyFill="1" applyBorder="1" applyAlignment="1"/>
    <xf numFmtId="2" fontId="9" fillId="0" borderId="17" xfId="0" applyNumberFormat="1" applyFont="1" applyFill="1" applyBorder="1" applyAlignment="1"/>
    <xf numFmtId="164" fontId="9" fillId="0" borderId="17" xfId="0" applyNumberFormat="1" applyFont="1" applyFill="1" applyBorder="1" applyAlignment="1"/>
    <xf numFmtId="164" fontId="9" fillId="0" borderId="50" xfId="0" applyNumberFormat="1" applyFont="1" applyFill="1" applyBorder="1" applyAlignment="1"/>
    <xf numFmtId="164" fontId="1" fillId="0" borderId="22" xfId="0" applyNumberFormat="1" applyFont="1" applyFill="1" applyBorder="1" applyAlignment="1">
      <alignment horizontal="right"/>
    </xf>
    <xf numFmtId="164" fontId="1" fillId="0" borderId="51" xfId="0" applyNumberFormat="1" applyFont="1" applyFill="1" applyBorder="1" applyAlignment="1">
      <alignment horizontal="right"/>
    </xf>
    <xf numFmtId="165" fontId="1" fillId="0" borderId="44" xfId="0" applyNumberFormat="1" applyFont="1" applyFill="1" applyBorder="1" applyAlignment="1"/>
    <xf numFmtId="0" fontId="1" fillId="0" borderId="38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165" fontId="6" fillId="0" borderId="16" xfId="0" applyNumberFormat="1" applyFont="1" applyFill="1" applyBorder="1"/>
    <xf numFmtId="0" fontId="6" fillId="0" borderId="17" xfId="0" applyFont="1" applyFill="1" applyBorder="1"/>
    <xf numFmtId="2" fontId="6" fillId="0" borderId="17" xfId="0" applyNumberFormat="1" applyFont="1" applyFill="1" applyBorder="1"/>
    <xf numFmtId="0" fontId="6" fillId="0" borderId="50" xfId="0" applyFont="1" applyFill="1" applyBorder="1"/>
    <xf numFmtId="165" fontId="6" fillId="0" borderId="55" xfId="0" applyNumberFormat="1" applyFont="1" applyFill="1" applyBorder="1"/>
    <xf numFmtId="0" fontId="6" fillId="0" borderId="27" xfId="0" applyFont="1" applyFill="1" applyBorder="1"/>
    <xf numFmtId="164" fontId="6" fillId="0" borderId="20" xfId="0" applyNumberFormat="1" applyFont="1" applyFill="1" applyBorder="1"/>
    <xf numFmtId="164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right" indent="2"/>
    </xf>
    <xf numFmtId="164" fontId="6" fillId="0" borderId="46" xfId="0" applyNumberFormat="1" applyFont="1" applyFill="1" applyBorder="1" applyAlignment="1">
      <alignment horizontal="right" indent="2"/>
    </xf>
    <xf numFmtId="164" fontId="6" fillId="0" borderId="25" xfId="0" applyNumberFormat="1" applyFont="1" applyFill="1" applyBorder="1"/>
    <xf numFmtId="164" fontId="6" fillId="0" borderId="25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right" indent="2"/>
    </xf>
    <xf numFmtId="164" fontId="6" fillId="0" borderId="41" xfId="0" applyNumberFormat="1" applyFont="1" applyFill="1" applyBorder="1" applyAlignment="1">
      <alignment horizontal="right" indent="2"/>
    </xf>
    <xf numFmtId="2" fontId="7" fillId="0" borderId="20" xfId="0" applyNumberFormat="1" applyFont="1" applyFill="1" applyBorder="1"/>
    <xf numFmtId="2" fontId="7" fillId="0" borderId="20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right" indent="2"/>
    </xf>
    <xf numFmtId="2" fontId="7" fillId="0" borderId="46" xfId="0" applyNumberFormat="1" applyFont="1" applyFill="1" applyBorder="1" applyAlignment="1">
      <alignment horizontal="right" indent="2"/>
    </xf>
    <xf numFmtId="2" fontId="7" fillId="0" borderId="36" xfId="0" applyNumberFormat="1" applyFont="1" applyFill="1" applyBorder="1"/>
    <xf numFmtId="2" fontId="7" fillId="0" borderId="36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right" indent="2"/>
    </xf>
    <xf numFmtId="2" fontId="7" fillId="0" borderId="47" xfId="0" applyNumberFormat="1" applyFont="1" applyFill="1" applyBorder="1" applyAlignment="1">
      <alignment horizontal="right" indent="2"/>
    </xf>
    <xf numFmtId="2" fontId="8" fillId="0" borderId="25" xfId="0" applyNumberFormat="1" applyFont="1" applyFill="1" applyBorder="1"/>
    <xf numFmtId="2" fontId="8" fillId="0" borderId="25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right" indent="2"/>
    </xf>
    <xf numFmtId="2" fontId="8" fillId="0" borderId="41" xfId="0" applyNumberFormat="1" applyFont="1" applyFill="1" applyBorder="1" applyAlignment="1">
      <alignment horizontal="right" indent="2"/>
    </xf>
    <xf numFmtId="2" fontId="1" fillId="0" borderId="48" xfId="0" applyNumberFormat="1" applyFont="1" applyFill="1" applyBorder="1" applyAlignment="1">
      <alignment horizontal="right" indent="8"/>
    </xf>
    <xf numFmtId="2" fontId="1" fillId="0" borderId="20" xfId="0" applyNumberFormat="1" applyFont="1" applyFill="1" applyBorder="1" applyAlignment="1">
      <alignment horizontal="right" indent="8"/>
    </xf>
    <xf numFmtId="2" fontId="1" fillId="0" borderId="46" xfId="0" applyNumberFormat="1" applyFont="1" applyFill="1" applyBorder="1" applyAlignment="1">
      <alignment horizontal="right" indent="8"/>
    </xf>
    <xf numFmtId="2" fontId="1" fillId="0" borderId="49" xfId="0" applyNumberFormat="1" applyFont="1" applyFill="1" applyBorder="1" applyAlignment="1">
      <alignment horizontal="right" indent="8"/>
    </xf>
    <xf numFmtId="2" fontId="1" fillId="0" borderId="36" xfId="0" applyNumberFormat="1" applyFont="1" applyFill="1" applyBorder="1" applyAlignment="1">
      <alignment horizontal="right" indent="8"/>
    </xf>
    <xf numFmtId="2" fontId="1" fillId="0" borderId="47" xfId="0" applyNumberFormat="1" applyFont="1" applyFill="1" applyBorder="1" applyAlignment="1">
      <alignment horizontal="right" indent="8"/>
    </xf>
    <xf numFmtId="0" fontId="2" fillId="0" borderId="44" xfId="0" applyFont="1" applyFill="1" applyBorder="1"/>
    <xf numFmtId="0" fontId="2" fillId="0" borderId="22" xfId="0" applyFont="1" applyFill="1" applyBorder="1"/>
    <xf numFmtId="0" fontId="1" fillId="0" borderId="22" xfId="0" applyFont="1" applyFill="1" applyBorder="1"/>
    <xf numFmtId="0" fontId="1" fillId="0" borderId="51" xfId="0" applyFont="1" applyFill="1" applyBorder="1"/>
    <xf numFmtId="165" fontId="5" fillId="0" borderId="44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/>
    <xf numFmtId="2" fontId="5" fillId="0" borderId="51" xfId="0" applyNumberFormat="1" applyFont="1" applyFill="1" applyBorder="1"/>
    <xf numFmtId="165" fontId="1" fillId="0" borderId="44" xfId="0" applyNumberFormat="1" applyFont="1" applyFill="1" applyBorder="1" applyAlignment="1">
      <alignment horizontal="center"/>
    </xf>
    <xf numFmtId="2" fontId="9" fillId="0" borderId="22" xfId="0" applyNumberFormat="1" applyFont="1" applyFill="1" applyBorder="1"/>
    <xf numFmtId="2" fontId="9" fillId="0" borderId="51" xfId="0" applyNumberFormat="1" applyFont="1" applyFill="1" applyBorder="1"/>
    <xf numFmtId="165" fontId="1" fillId="0" borderId="49" xfId="0" applyNumberFormat="1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165" fontId="6" fillId="0" borderId="27" xfId="0" applyNumberFormat="1" applyFont="1" applyFill="1" applyBorder="1"/>
    <xf numFmtId="2" fontId="6" fillId="0" borderId="27" xfId="0" applyNumberFormat="1" applyFont="1" applyFill="1" applyBorder="1"/>
    <xf numFmtId="2" fontId="6" fillId="0" borderId="52" xfId="0" applyNumberFormat="1" applyFont="1" applyFill="1" applyBorder="1"/>
    <xf numFmtId="0" fontId="2" fillId="0" borderId="6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59" xfId="0" applyFont="1" applyFill="1" applyBorder="1"/>
    <xf numFmtId="165" fontId="1" fillId="0" borderId="62" xfId="0" applyNumberFormat="1" applyFont="1" applyFill="1" applyBorder="1"/>
    <xf numFmtId="165" fontId="1" fillId="0" borderId="2" xfId="0" applyNumberFormat="1" applyFont="1" applyFill="1" applyBorder="1"/>
    <xf numFmtId="2" fontId="1" fillId="0" borderId="2" xfId="0" applyNumberFormat="1" applyFont="1" applyFill="1" applyBorder="1"/>
    <xf numFmtId="2" fontId="1" fillId="0" borderId="59" xfId="0" applyNumberFormat="1" applyFont="1" applyFill="1" applyBorder="1"/>
    <xf numFmtId="2" fontId="9" fillId="0" borderId="23" xfId="0" applyNumberFormat="1" applyFont="1" applyFill="1" applyBorder="1"/>
    <xf numFmtId="2" fontId="9" fillId="0" borderId="36" xfId="0" applyNumberFormat="1" applyFont="1" applyFill="1" applyBorder="1"/>
    <xf numFmtId="2" fontId="9" fillId="0" borderId="21" xfId="0" applyNumberFormat="1" applyFont="1" applyFill="1" applyBorder="1"/>
    <xf numFmtId="2" fontId="9" fillId="0" borderId="47" xfId="0" applyNumberFormat="1" applyFont="1" applyFill="1" applyBorder="1"/>
    <xf numFmtId="165" fontId="6" fillId="0" borderId="63" xfId="0" applyNumberFormat="1" applyFont="1" applyFill="1" applyBorder="1"/>
    <xf numFmtId="165" fontId="6" fillId="0" borderId="19" xfId="0" applyNumberFormat="1" applyFont="1" applyFill="1" applyBorder="1"/>
    <xf numFmtId="2" fontId="6" fillId="0" borderId="19" xfId="0" applyNumberFormat="1" applyFont="1" applyFill="1" applyBorder="1"/>
    <xf numFmtId="2" fontId="6" fillId="0" borderId="60" xfId="0" applyNumberFormat="1" applyFont="1" applyFill="1" applyBorder="1"/>
    <xf numFmtId="165" fontId="7" fillId="0" borderId="64" xfId="0" applyNumberFormat="1" applyFont="1" applyFill="1" applyBorder="1"/>
    <xf numFmtId="165" fontId="7" fillId="0" borderId="12" xfId="0" applyNumberFormat="1" applyFont="1" applyFill="1" applyBorder="1"/>
    <xf numFmtId="2" fontId="7" fillId="0" borderId="12" xfId="0" applyNumberFormat="1" applyFont="1" applyFill="1" applyBorder="1"/>
    <xf numFmtId="2" fontId="7" fillId="0" borderId="61" xfId="0" applyNumberFormat="1" applyFont="1" applyFill="1" applyBorder="1"/>
    <xf numFmtId="0" fontId="1" fillId="0" borderId="8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2" fontId="1" fillId="0" borderId="22" xfId="0" applyNumberFormat="1" applyFont="1" applyBorder="1" applyAlignment="1"/>
    <xf numFmtId="0" fontId="1" fillId="0" borderId="38" xfId="0" applyFont="1" applyBorder="1" applyAlignment="1"/>
    <xf numFmtId="0" fontId="1" fillId="0" borderId="25" xfId="0" applyFont="1" applyBorder="1" applyAlignment="1"/>
    <xf numFmtId="0" fontId="1" fillId="0" borderId="41" xfId="0" applyFont="1" applyBorder="1" applyAlignment="1"/>
    <xf numFmtId="2" fontId="9" fillId="0" borderId="17" xfId="0" applyNumberFormat="1" applyFont="1" applyBorder="1" applyAlignment="1"/>
    <xf numFmtId="164" fontId="9" fillId="0" borderId="17" xfId="0" applyNumberFormat="1" applyFont="1" applyBorder="1" applyAlignment="1"/>
    <xf numFmtId="164" fontId="9" fillId="0" borderId="50" xfId="0" applyNumberFormat="1" applyFont="1" applyBorder="1" applyAlignment="1"/>
    <xf numFmtId="0" fontId="7" fillId="0" borderId="6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1" fillId="0" borderId="0" xfId="0" applyFont="1" applyBorder="1"/>
    <xf numFmtId="0" fontId="16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1"/>
  <sheetViews>
    <sheetView tabSelected="1" zoomScaleNormal="100" workbookViewId="0">
      <pane ySplit="3" topLeftCell="A37" activePane="bottomLeft" state="frozenSplit"/>
      <selection activeCell="M63" sqref="M63:T63"/>
      <selection pane="bottomLeft" activeCell="M63" sqref="M63:T63"/>
    </sheetView>
  </sheetViews>
  <sheetFormatPr defaultRowHeight="12.75" x14ac:dyDescent="0.2"/>
  <cols>
    <col min="1" max="4" width="7.140625" style="11" customWidth="1"/>
    <col min="5" max="11" width="5.28515625" style="11" customWidth="1"/>
    <col min="12" max="12" width="7" style="11" customWidth="1"/>
    <col min="13" max="13" width="3.28515625" style="11" customWidth="1"/>
    <col min="14" max="14" width="3.5703125" style="11" customWidth="1"/>
    <col min="15" max="21" width="3.28515625" style="11" customWidth="1"/>
    <col min="22" max="22" width="4" style="11" customWidth="1"/>
    <col min="23" max="29" width="3.28515625" style="11" customWidth="1"/>
    <col min="30" max="30" width="4.140625" style="11" customWidth="1"/>
    <col min="31" max="37" width="3.28515625" style="11" customWidth="1"/>
    <col min="38" max="38" width="4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2">
        <v>4.1666666666666664E-2</v>
      </c>
      <c r="N3" s="263"/>
      <c r="O3" s="263"/>
      <c r="P3" s="263"/>
      <c r="Q3" s="263"/>
      <c r="R3" s="263"/>
      <c r="S3" s="263"/>
      <c r="T3" s="263"/>
      <c r="U3" s="260">
        <v>8.3333333333333329E-2</v>
      </c>
      <c r="V3" s="261"/>
      <c r="W3" s="261"/>
      <c r="X3" s="261"/>
      <c r="Y3" s="261"/>
      <c r="Z3" s="261"/>
      <c r="AA3" s="261"/>
      <c r="AB3" s="261"/>
      <c r="AC3" s="260">
        <v>0.125</v>
      </c>
      <c r="AD3" s="261"/>
      <c r="AE3" s="261"/>
      <c r="AF3" s="261"/>
      <c r="AG3" s="261"/>
      <c r="AH3" s="261"/>
      <c r="AI3" s="261"/>
      <c r="AJ3" s="261"/>
      <c r="AK3" s="260">
        <v>0.16666666666666666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ht="13.5" thickBot="1" x14ac:dyDescent="0.25">
      <c r="A6" s="49" t="s">
        <v>14</v>
      </c>
      <c r="B6" s="48">
        <v>40</v>
      </c>
      <c r="C6" s="47">
        <v>4.1999999433755875E-2</v>
      </c>
      <c r="D6" s="5">
        <v>0.13600000739097595</v>
      </c>
      <c r="E6" s="140">
        <v>110</v>
      </c>
      <c r="F6" s="141"/>
      <c r="G6" s="237" t="s">
        <v>15</v>
      </c>
      <c r="H6" s="237"/>
      <c r="I6" s="238">
        <v>0.15899999439716339</v>
      </c>
      <c r="J6" s="238"/>
      <c r="K6" s="238">
        <v>10.539999961853027</v>
      </c>
      <c r="L6" s="297"/>
      <c r="M6" s="363"/>
      <c r="N6" s="364"/>
      <c r="O6" s="365"/>
      <c r="P6" s="365"/>
      <c r="Q6" s="366"/>
      <c r="R6" s="366"/>
      <c r="S6" s="367"/>
      <c r="T6" s="368"/>
      <c r="U6" s="369"/>
      <c r="V6" s="370"/>
      <c r="W6" s="371"/>
      <c r="X6" s="371"/>
      <c r="Y6" s="371"/>
      <c r="Z6" s="371"/>
      <c r="AA6" s="372"/>
      <c r="AB6" s="373"/>
      <c r="AC6" s="369"/>
      <c r="AD6" s="370"/>
      <c r="AE6" s="371"/>
      <c r="AF6" s="371"/>
      <c r="AG6" s="371"/>
      <c r="AH6" s="371"/>
      <c r="AI6" s="372"/>
      <c r="AJ6" s="373"/>
      <c r="AK6" s="374"/>
      <c r="AL6" s="375"/>
      <c r="AM6" s="376"/>
      <c r="AN6" s="376"/>
      <c r="AO6" s="376"/>
      <c r="AP6" s="376"/>
      <c r="AQ6" s="377"/>
      <c r="AR6" s="378"/>
    </row>
    <row r="7" spans="1:44" x14ac:dyDescent="0.2">
      <c r="A7" s="379" t="s">
        <v>125</v>
      </c>
      <c r="B7" s="380"/>
      <c r="C7" s="380"/>
      <c r="D7" s="381"/>
      <c r="E7" s="302">
        <v>6</v>
      </c>
      <c r="F7" s="242"/>
      <c r="G7" s="243" t="s">
        <v>16</v>
      </c>
      <c r="H7" s="243"/>
      <c r="I7" s="244">
        <f>I6</f>
        <v>0.15899999439716339</v>
      </c>
      <c r="J7" s="244"/>
      <c r="K7" s="244">
        <f>K6</f>
        <v>10.539999961853027</v>
      </c>
      <c r="L7" s="303"/>
      <c r="M7" s="382">
        <v>950</v>
      </c>
      <c r="N7" s="383"/>
      <c r="O7" s="384">
        <v>7.3</v>
      </c>
      <c r="P7" s="384"/>
      <c r="Q7" s="385"/>
      <c r="R7" s="385"/>
      <c r="S7" s="386">
        <v>0.71</v>
      </c>
      <c r="T7" s="387"/>
      <c r="U7" s="388">
        <v>950</v>
      </c>
      <c r="V7" s="389"/>
      <c r="W7" s="390">
        <v>7.3</v>
      </c>
      <c r="X7" s="390"/>
      <c r="Y7" s="391"/>
      <c r="Z7" s="391"/>
      <c r="AA7" s="377">
        <v>0.71</v>
      </c>
      <c r="AB7" s="378"/>
      <c r="AC7" s="388">
        <v>800</v>
      </c>
      <c r="AD7" s="389"/>
      <c r="AE7" s="390">
        <v>6.2</v>
      </c>
      <c r="AF7" s="390"/>
      <c r="AG7" s="391"/>
      <c r="AH7" s="391"/>
      <c r="AI7" s="392">
        <v>0.71</v>
      </c>
      <c r="AJ7" s="393"/>
      <c r="AK7" s="388">
        <v>850</v>
      </c>
      <c r="AL7" s="389"/>
      <c r="AM7" s="390">
        <v>6.6</v>
      </c>
      <c r="AN7" s="390"/>
      <c r="AO7" s="391"/>
      <c r="AP7" s="391"/>
      <c r="AQ7" s="394">
        <v>0.71</v>
      </c>
      <c r="AR7" s="395"/>
    </row>
    <row r="8" spans="1:44" x14ac:dyDescent="0.2">
      <c r="A8" s="379"/>
      <c r="B8" s="380"/>
      <c r="C8" s="380"/>
      <c r="D8" s="381"/>
      <c r="E8" s="302">
        <v>6</v>
      </c>
      <c r="F8" s="242"/>
      <c r="G8" s="243" t="s">
        <v>19</v>
      </c>
      <c r="H8" s="243"/>
      <c r="I8" s="244">
        <f>I6</f>
        <v>0.15899999439716339</v>
      </c>
      <c r="J8" s="244"/>
      <c r="K8" s="244">
        <f>K6</f>
        <v>10.539999961853027</v>
      </c>
      <c r="L8" s="303"/>
      <c r="M8" s="396">
        <v>820</v>
      </c>
      <c r="N8" s="397"/>
      <c r="O8" s="385">
        <v>6.4</v>
      </c>
      <c r="P8" s="385"/>
      <c r="Q8" s="385"/>
      <c r="R8" s="385"/>
      <c r="S8" s="386">
        <v>0.71</v>
      </c>
      <c r="T8" s="387"/>
      <c r="U8" s="398">
        <v>860</v>
      </c>
      <c r="V8" s="399"/>
      <c r="W8" s="391">
        <v>6.6</v>
      </c>
      <c r="X8" s="391"/>
      <c r="Y8" s="391"/>
      <c r="Z8" s="391"/>
      <c r="AA8" s="394">
        <v>0.71</v>
      </c>
      <c r="AB8" s="395"/>
      <c r="AC8" s="398">
        <v>710</v>
      </c>
      <c r="AD8" s="399"/>
      <c r="AE8" s="391">
        <v>5.5</v>
      </c>
      <c r="AF8" s="391"/>
      <c r="AG8" s="391"/>
      <c r="AH8" s="391"/>
      <c r="AI8" s="392">
        <v>0.71</v>
      </c>
      <c r="AJ8" s="393"/>
      <c r="AK8" s="398">
        <v>750</v>
      </c>
      <c r="AL8" s="399"/>
      <c r="AM8" s="391">
        <v>5.8</v>
      </c>
      <c r="AN8" s="391"/>
      <c r="AO8" s="391"/>
      <c r="AP8" s="391"/>
      <c r="AQ8" s="394">
        <v>0.71</v>
      </c>
      <c r="AR8" s="395"/>
    </row>
    <row r="9" spans="1:44" ht="13.5" thickBot="1" x14ac:dyDescent="0.25">
      <c r="A9" s="310"/>
      <c r="B9" s="311"/>
      <c r="C9" s="311"/>
      <c r="D9" s="311"/>
      <c r="E9" s="208" t="s">
        <v>17</v>
      </c>
      <c r="F9" s="209"/>
      <c r="G9" s="209"/>
      <c r="H9" s="209"/>
      <c r="I9" s="209"/>
      <c r="J9" s="209"/>
      <c r="K9" s="209"/>
      <c r="L9" s="313"/>
      <c r="M9" s="400">
        <v>11</v>
      </c>
      <c r="N9" s="401"/>
      <c r="O9" s="401"/>
      <c r="P9" s="401"/>
      <c r="Q9" s="401"/>
      <c r="R9" s="401"/>
      <c r="S9" s="401"/>
      <c r="T9" s="402"/>
      <c r="U9" s="403">
        <v>11</v>
      </c>
      <c r="V9" s="404"/>
      <c r="W9" s="404"/>
      <c r="X9" s="404"/>
      <c r="Y9" s="404"/>
      <c r="Z9" s="404"/>
      <c r="AA9" s="404"/>
      <c r="AB9" s="405"/>
      <c r="AC9" s="403">
        <v>11</v>
      </c>
      <c r="AD9" s="404"/>
      <c r="AE9" s="404"/>
      <c r="AF9" s="404"/>
      <c r="AG9" s="404"/>
      <c r="AH9" s="404"/>
      <c r="AI9" s="404"/>
      <c r="AJ9" s="405"/>
      <c r="AK9" s="403">
        <v>11</v>
      </c>
      <c r="AL9" s="404"/>
      <c r="AM9" s="404"/>
      <c r="AN9" s="404"/>
      <c r="AO9" s="404"/>
      <c r="AP9" s="404"/>
      <c r="AQ9" s="404"/>
      <c r="AR9" s="405"/>
    </row>
    <row r="10" spans="1:44" x14ac:dyDescent="0.2">
      <c r="A10" s="49" t="s">
        <v>18</v>
      </c>
      <c r="B10" s="48">
        <v>40</v>
      </c>
      <c r="C10" s="47">
        <v>4.3000001460313797E-2</v>
      </c>
      <c r="D10" s="5">
        <v>0.13600000739097595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10.670000076293945</v>
      </c>
      <c r="L10" s="297"/>
      <c r="M10" s="406"/>
      <c r="N10" s="407"/>
      <c r="O10" s="408"/>
      <c r="P10" s="408"/>
      <c r="Q10" s="408"/>
      <c r="R10" s="408"/>
      <c r="S10" s="409"/>
      <c r="T10" s="410"/>
      <c r="U10" s="411"/>
      <c r="V10" s="412"/>
      <c r="W10" s="413"/>
      <c r="X10" s="413"/>
      <c r="Y10" s="413"/>
      <c r="Z10" s="413"/>
      <c r="AA10" s="414"/>
      <c r="AB10" s="415"/>
      <c r="AC10" s="411"/>
      <c r="AD10" s="412"/>
      <c r="AE10" s="413"/>
      <c r="AF10" s="413"/>
      <c r="AG10" s="413"/>
      <c r="AH10" s="413"/>
      <c r="AI10" s="414"/>
      <c r="AJ10" s="415"/>
      <c r="AK10" s="411"/>
      <c r="AL10" s="412"/>
      <c r="AM10" s="413"/>
      <c r="AN10" s="413"/>
      <c r="AO10" s="413"/>
      <c r="AP10" s="413"/>
      <c r="AQ10" s="414"/>
      <c r="AR10" s="415"/>
    </row>
    <row r="11" spans="1:44" x14ac:dyDescent="0.2">
      <c r="A11" s="379" t="s">
        <v>126</v>
      </c>
      <c r="B11" s="380"/>
      <c r="C11" s="380"/>
      <c r="D11" s="38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10.670000076293945</v>
      </c>
      <c r="L11" s="303"/>
      <c r="M11" s="396">
        <v>450</v>
      </c>
      <c r="N11" s="397"/>
      <c r="O11" s="385">
        <v>3.5</v>
      </c>
      <c r="P11" s="385"/>
      <c r="Q11" s="385"/>
      <c r="R11" s="385"/>
      <c r="S11" s="416">
        <v>0.71</v>
      </c>
      <c r="T11" s="417"/>
      <c r="U11" s="398">
        <v>470</v>
      </c>
      <c r="V11" s="399"/>
      <c r="W11" s="391">
        <v>3.7</v>
      </c>
      <c r="X11" s="391"/>
      <c r="Y11" s="391"/>
      <c r="Z11" s="391"/>
      <c r="AA11" s="394">
        <v>0.71</v>
      </c>
      <c r="AB11" s="395"/>
      <c r="AC11" s="418">
        <v>330</v>
      </c>
      <c r="AD11" s="399"/>
      <c r="AE11" s="391">
        <v>2.5</v>
      </c>
      <c r="AF11" s="391"/>
      <c r="AG11" s="391"/>
      <c r="AH11" s="391"/>
      <c r="AI11" s="392">
        <v>0.71</v>
      </c>
      <c r="AJ11" s="393"/>
      <c r="AK11" s="418">
        <v>390</v>
      </c>
      <c r="AL11" s="399"/>
      <c r="AM11" s="391">
        <v>3</v>
      </c>
      <c r="AN11" s="391"/>
      <c r="AO11" s="391"/>
      <c r="AP11" s="391"/>
      <c r="AQ11" s="394">
        <v>0.71</v>
      </c>
      <c r="AR11" s="395"/>
    </row>
    <row r="12" spans="1:44" x14ac:dyDescent="0.2">
      <c r="A12" s="379"/>
      <c r="B12" s="380"/>
      <c r="C12" s="380"/>
      <c r="D12" s="381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10.670000076293945</v>
      </c>
      <c r="L12" s="303"/>
      <c r="M12" s="396">
        <v>820</v>
      </c>
      <c r="N12" s="397"/>
      <c r="O12" s="385">
        <v>6.4</v>
      </c>
      <c r="P12" s="385"/>
      <c r="Q12" s="385"/>
      <c r="R12" s="385"/>
      <c r="S12" s="416">
        <v>0.71</v>
      </c>
      <c r="T12" s="417"/>
      <c r="U12" s="398">
        <v>840</v>
      </c>
      <c r="V12" s="399"/>
      <c r="W12" s="391">
        <v>6.5</v>
      </c>
      <c r="X12" s="391"/>
      <c r="Y12" s="391"/>
      <c r="Z12" s="391"/>
      <c r="AA12" s="394">
        <v>0.71</v>
      </c>
      <c r="AB12" s="395"/>
      <c r="AC12" s="418">
        <v>600</v>
      </c>
      <c r="AD12" s="399"/>
      <c r="AE12" s="391">
        <v>4.7</v>
      </c>
      <c r="AF12" s="391"/>
      <c r="AG12" s="391"/>
      <c r="AH12" s="391"/>
      <c r="AI12" s="392">
        <v>0.71</v>
      </c>
      <c r="AJ12" s="393"/>
      <c r="AK12" s="418">
        <v>660</v>
      </c>
      <c r="AL12" s="399"/>
      <c r="AM12" s="391">
        <v>5.2</v>
      </c>
      <c r="AN12" s="391"/>
      <c r="AO12" s="391"/>
      <c r="AP12" s="391"/>
      <c r="AQ12" s="394">
        <v>0.71</v>
      </c>
      <c r="AR12" s="395"/>
    </row>
    <row r="13" spans="1:44" ht="13.5" thickBot="1" x14ac:dyDescent="0.25">
      <c r="A13" s="310"/>
      <c r="B13" s="311"/>
      <c r="C13" s="311"/>
      <c r="D13" s="311"/>
      <c r="E13" s="208" t="s">
        <v>17</v>
      </c>
      <c r="F13" s="209"/>
      <c r="G13" s="209"/>
      <c r="H13" s="209"/>
      <c r="I13" s="209"/>
      <c r="J13" s="209"/>
      <c r="K13" s="209"/>
      <c r="L13" s="313"/>
      <c r="M13" s="419">
        <v>9</v>
      </c>
      <c r="N13" s="420"/>
      <c r="O13" s="420"/>
      <c r="P13" s="401"/>
      <c r="Q13" s="401"/>
      <c r="R13" s="421"/>
      <c r="S13" s="421"/>
      <c r="T13" s="422"/>
      <c r="U13" s="419">
        <v>9</v>
      </c>
      <c r="V13" s="420"/>
      <c r="W13" s="420"/>
      <c r="X13" s="401"/>
      <c r="Y13" s="401"/>
      <c r="Z13" s="421"/>
      <c r="AA13" s="421"/>
      <c r="AB13" s="422"/>
      <c r="AC13" s="419">
        <v>9</v>
      </c>
      <c r="AD13" s="420"/>
      <c r="AE13" s="420"/>
      <c r="AF13" s="401"/>
      <c r="AG13" s="401"/>
      <c r="AH13" s="421"/>
      <c r="AI13" s="421"/>
      <c r="AJ13" s="422"/>
      <c r="AK13" s="419">
        <v>9</v>
      </c>
      <c r="AL13" s="420"/>
      <c r="AM13" s="420"/>
      <c r="AN13" s="401"/>
      <c r="AO13" s="401"/>
      <c r="AP13" s="421"/>
      <c r="AQ13" s="421"/>
      <c r="AR13" s="422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423">
        <f>SUM(M6,M10)</f>
        <v>0</v>
      </c>
      <c r="N14" s="424"/>
      <c r="O14" s="425">
        <f>SUM(O6,O10)</f>
        <v>0</v>
      </c>
      <c r="P14" s="424"/>
      <c r="Q14" s="425">
        <f>SUM(Q6,Q10)</f>
        <v>0</v>
      </c>
      <c r="R14" s="424"/>
      <c r="S14" s="424"/>
      <c r="T14" s="426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427">
        <f t="shared" ref="M15" si="0">SUM(M7,M8,M11,M12)</f>
        <v>3040</v>
      </c>
      <c r="N15" s="428"/>
      <c r="O15" s="427">
        <f t="shared" ref="O15" si="1">SUM(O7,O8,O11,O12)</f>
        <v>23.6</v>
      </c>
      <c r="P15" s="428"/>
      <c r="Q15" s="427">
        <f t="shared" ref="Q15" si="2">SUM(Q7,Q8,Q11,Q12)</f>
        <v>0</v>
      </c>
      <c r="R15" s="428"/>
      <c r="S15" s="427">
        <f t="shared" ref="S15" si="3">SUM(S7,S8,S11,S12)</f>
        <v>2.84</v>
      </c>
      <c r="T15" s="428"/>
      <c r="U15" s="322">
        <f>SUM(U7,U8,U11,U12)</f>
        <v>3120</v>
      </c>
      <c r="V15" s="201"/>
      <c r="W15" s="90">
        <f>SUM(W7,W8,W11,W12)</f>
        <v>24.099999999999998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2440</v>
      </c>
      <c r="AD15" s="201"/>
      <c r="AE15" s="90">
        <f>SUM(AE7,AE8,AE11,AE12)</f>
        <v>18.899999999999999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2650</v>
      </c>
      <c r="AL15" s="201"/>
      <c r="AM15" s="90">
        <f>SUM(AM7,AM8,AM11,AM12)</f>
        <v>20.599999999999998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429">
        <f>I6*(POWER(O7+O8,2)+POWER(Q7+Q8,2))/POWER(B6,2)</f>
        <v>1.8651693092752244E-2</v>
      </c>
      <c r="N16" s="429"/>
      <c r="O16" s="429"/>
      <c r="P16" s="430" t="s">
        <v>25</v>
      </c>
      <c r="Q16" s="430"/>
      <c r="R16" s="431">
        <f>K6*(POWER(O7+O8,2)+POWER(Q7+Q8,2))/(100*B6)</f>
        <v>0.4945631482100486</v>
      </c>
      <c r="S16" s="431"/>
      <c r="T16" s="432"/>
      <c r="U16" s="205">
        <f>I6*(POWER(W7+W8,2)+POWER(Y7+Y8,2))/POWER(B6,2)</f>
        <v>1.9200243073422454E-2</v>
      </c>
      <c r="V16" s="184"/>
      <c r="W16" s="184"/>
      <c r="X16" s="185" t="s">
        <v>25</v>
      </c>
      <c r="Y16" s="185"/>
      <c r="Z16" s="199">
        <f>K6*(POWER(W7+W8,2)+POWER(Y7+Y8,2))/(100*B6)</f>
        <v>0.50910834815740569</v>
      </c>
      <c r="AA16" s="199"/>
      <c r="AB16" s="204"/>
      <c r="AC16" s="205">
        <f>I6*(POWER(AE7+AE8,2)+POWER(AG7+AG8,2))/POWER(B6,2)</f>
        <v>1.3603443270642309E-2</v>
      </c>
      <c r="AD16" s="184"/>
      <c r="AE16" s="184"/>
      <c r="AF16" s="185" t="s">
        <v>25</v>
      </c>
      <c r="AG16" s="185"/>
      <c r="AH16" s="199">
        <f>K6*(POWER(AE7+AE8,2)+POWER(AG7+AG8,2))/(100*B6)</f>
        <v>0.3607051486945152</v>
      </c>
      <c r="AI16" s="199"/>
      <c r="AJ16" s="204"/>
      <c r="AK16" s="205">
        <f>I6*(POWER(AM7+AM8,2)+POWER(AO7+AO8,2))/POWER(B6,2)</f>
        <v>1.5279899461567398E-2</v>
      </c>
      <c r="AL16" s="184"/>
      <c r="AM16" s="184"/>
      <c r="AN16" s="185" t="s">
        <v>25</v>
      </c>
      <c r="AO16" s="185"/>
      <c r="AP16" s="199">
        <f>K6*(POWER(AM7+AM8,2)+POWER(AO7+AO8,2))/(100*B6)</f>
        <v>0.40515759853363026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433">
        <f>I10*(POWER(O11+O12,2)+POWER(Q11+Q12,2))/POWER(B10,2)</f>
        <v>1.0107281651627274E-2</v>
      </c>
      <c r="N17" s="433"/>
      <c r="O17" s="433"/>
      <c r="P17" s="434" t="s">
        <v>25</v>
      </c>
      <c r="Q17" s="434"/>
      <c r="R17" s="435">
        <f>K10*(POWER(O11+O12,2)+POWER(Q11+Q12,2))/(100*B10)</f>
        <v>0.2614416768693924</v>
      </c>
      <c r="S17" s="435"/>
      <c r="T17" s="436"/>
      <c r="U17" s="325">
        <f>I10*(POWER(W11+W12,2)+POWER(Y11+Y12,2))/POWER(B10,2)</f>
        <v>1.0729125426337123E-2</v>
      </c>
      <c r="V17" s="191"/>
      <c r="W17" s="191"/>
      <c r="X17" s="186" t="s">
        <v>25</v>
      </c>
      <c r="Y17" s="186"/>
      <c r="Z17" s="187">
        <f>K10*(POWER(W11+W12,2)+POWER(Y11+Y12,2))/(100*B10)</f>
        <v>0.27752670198440554</v>
      </c>
      <c r="AA17" s="187"/>
      <c r="AB17" s="188"/>
      <c r="AC17" s="325">
        <f>I10*(POWER(AE11+AE12,2)+POWER(AG11+AG12,2))/POWER(B10,2)</f>
        <v>5.3460002124309548E-3</v>
      </c>
      <c r="AD17" s="191"/>
      <c r="AE17" s="191"/>
      <c r="AF17" s="186" t="s">
        <v>25</v>
      </c>
      <c r="AG17" s="186"/>
      <c r="AH17" s="187">
        <f>K10*(POWER(AE11+AE12,2)+POWER(AG11+AG12,2))/(100*B10)</f>
        <v>0.13828320098876956</v>
      </c>
      <c r="AI17" s="187"/>
      <c r="AJ17" s="188"/>
      <c r="AK17" s="325">
        <f>I10*(POWER(AM11+AM12,2)+POWER(AO11+AO12,2))/POWER(B10,2)</f>
        <v>6.9341252755373709E-3</v>
      </c>
      <c r="AL17" s="191"/>
      <c r="AM17" s="191"/>
      <c r="AN17" s="186" t="s">
        <v>25</v>
      </c>
      <c r="AO17" s="186"/>
      <c r="AP17" s="187">
        <f>K10*(POWER(AM11+AM12,2)+POWER(AO11+AO12,2))/(100*B10)</f>
        <v>0.1793627012825012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437">
        <f>SUM(O7:P8)+C6+M16</f>
        <v>13.760651692526507</v>
      </c>
      <c r="N18" s="437"/>
      <c r="O18" s="437"/>
      <c r="P18" s="438" t="s">
        <v>25</v>
      </c>
      <c r="Q18" s="438"/>
      <c r="R18" s="439">
        <f>SUM(Q7:R8)+D6+R16</f>
        <v>0.63056315560102449</v>
      </c>
      <c r="S18" s="439"/>
      <c r="T18" s="440"/>
      <c r="U18" s="178">
        <f>SUM(W7:X8)+C6+U16</f>
        <v>13.961200242507177</v>
      </c>
      <c r="V18" s="179"/>
      <c r="W18" s="179"/>
      <c r="X18" s="180" t="s">
        <v>25</v>
      </c>
      <c r="Y18" s="180"/>
      <c r="Z18" s="175">
        <f>SUM(Y7:Z8)+D6+Z16</f>
        <v>0.64510835554838164</v>
      </c>
      <c r="AA18" s="175"/>
      <c r="AB18" s="177"/>
      <c r="AC18" s="178">
        <f>SUM(AE7:AF8)+C6+AC16</f>
        <v>11.755603442704398</v>
      </c>
      <c r="AD18" s="179"/>
      <c r="AE18" s="179"/>
      <c r="AF18" s="180" t="s">
        <v>25</v>
      </c>
      <c r="AG18" s="180"/>
      <c r="AH18" s="175">
        <f>SUM(AG7:AH8)+D6+AH16</f>
        <v>0.49670515608549115</v>
      </c>
      <c r="AI18" s="175"/>
      <c r="AJ18" s="177"/>
      <c r="AK18" s="178">
        <f>SUM(AM7:AN8)+C6+AK16</f>
        <v>12.457279898895322</v>
      </c>
      <c r="AL18" s="179"/>
      <c r="AM18" s="179"/>
      <c r="AN18" s="180" t="s">
        <v>25</v>
      </c>
      <c r="AO18" s="180"/>
      <c r="AP18" s="175">
        <f>SUM(AO7:AP8)+D6+AP16</f>
        <v>0.54115760592460616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441">
        <f>SUM(O11:P12)+C10+M17</f>
        <v>9.953107283111942</v>
      </c>
      <c r="N19" s="441"/>
      <c r="O19" s="441"/>
      <c r="P19" s="442" t="s">
        <v>25</v>
      </c>
      <c r="Q19" s="442"/>
      <c r="R19" s="443">
        <f>SUM(Q11:R12)+D10+R17</f>
        <v>0.39744168426036836</v>
      </c>
      <c r="S19" s="443"/>
      <c r="T19" s="444"/>
      <c r="U19" s="165">
        <f>SUM(W11:X12)+C10+U17</f>
        <v>10.25372912688665</v>
      </c>
      <c r="V19" s="166"/>
      <c r="W19" s="166"/>
      <c r="X19" s="167" t="s">
        <v>25</v>
      </c>
      <c r="Y19" s="167"/>
      <c r="Z19" s="163">
        <f>SUM(Y11:Z12)+D10+Z17</f>
        <v>0.4135267093753815</v>
      </c>
      <c r="AA19" s="163"/>
      <c r="AB19" s="164"/>
      <c r="AC19" s="165">
        <f>SUM(AE11:AF12)+C10+AC17</f>
        <v>7.2483460016727452</v>
      </c>
      <c r="AD19" s="166"/>
      <c r="AE19" s="166"/>
      <c r="AF19" s="167" t="s">
        <v>25</v>
      </c>
      <c r="AG19" s="167"/>
      <c r="AH19" s="163">
        <f>SUM(AG11:AH12)+D10+AH17</f>
        <v>0.27428320837974551</v>
      </c>
      <c r="AI19" s="163"/>
      <c r="AJ19" s="164"/>
      <c r="AK19" s="165">
        <f>SUM(AM11:AN12)+C10+AK17</f>
        <v>8.2499341267358499</v>
      </c>
      <c r="AL19" s="166"/>
      <c r="AM19" s="166"/>
      <c r="AN19" s="167" t="s">
        <v>25</v>
      </c>
      <c r="AO19" s="167"/>
      <c r="AP19" s="163">
        <f>SUM(AO11:AP12)+D10+AP17</f>
        <v>0.31536270867347715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445">
        <f>SUM(M18,M19)</f>
        <v>23.713758975638449</v>
      </c>
      <c r="N20" s="445"/>
      <c r="O20" s="445"/>
      <c r="P20" s="446" t="s">
        <v>25</v>
      </c>
      <c r="Q20" s="446"/>
      <c r="R20" s="447">
        <f>SUM(R18,R19)</f>
        <v>1.0280048398613928</v>
      </c>
      <c r="S20" s="447"/>
      <c r="T20" s="448"/>
      <c r="U20" s="329">
        <f>SUM(U18,U19)</f>
        <v>24.214929369393829</v>
      </c>
      <c r="V20" s="161"/>
      <c r="W20" s="161"/>
      <c r="X20" s="162" t="s">
        <v>25</v>
      </c>
      <c r="Y20" s="162"/>
      <c r="Z20" s="147">
        <f>SUM(Z18,Z19)</f>
        <v>1.058635064923763</v>
      </c>
      <c r="AA20" s="147"/>
      <c r="AB20" s="148"/>
      <c r="AC20" s="329">
        <f>SUM(AC18,AC19)</f>
        <v>19.003949444377142</v>
      </c>
      <c r="AD20" s="161"/>
      <c r="AE20" s="161"/>
      <c r="AF20" s="162" t="s">
        <v>25</v>
      </c>
      <c r="AG20" s="162"/>
      <c r="AH20" s="147">
        <f>SUM(AH18,AH19)</f>
        <v>0.77098836446523666</v>
      </c>
      <c r="AI20" s="147"/>
      <c r="AJ20" s="148"/>
      <c r="AK20" s="329">
        <f>SUM(AK18,AK19)</f>
        <v>20.707214025631174</v>
      </c>
      <c r="AL20" s="161"/>
      <c r="AM20" s="161"/>
      <c r="AN20" s="162" t="s">
        <v>25</v>
      </c>
      <c r="AO20" s="162"/>
      <c r="AP20" s="147">
        <f>SUM(AP18,AP19)</f>
        <v>0.85652031459808331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449">
        <v>6.2</v>
      </c>
      <c r="N23" s="450"/>
      <c r="O23" s="450"/>
      <c r="P23" s="450"/>
      <c r="Q23" s="450"/>
      <c r="R23" s="450"/>
      <c r="S23" s="450"/>
      <c r="T23" s="451"/>
      <c r="U23" s="449">
        <v>6.25</v>
      </c>
      <c r="V23" s="450"/>
      <c r="W23" s="450"/>
      <c r="X23" s="450"/>
      <c r="Y23" s="450"/>
      <c r="Z23" s="450"/>
      <c r="AA23" s="450"/>
      <c r="AB23" s="451"/>
      <c r="AC23" s="449">
        <v>6.3</v>
      </c>
      <c r="AD23" s="450"/>
      <c r="AE23" s="450"/>
      <c r="AF23" s="450"/>
      <c r="AG23" s="450"/>
      <c r="AH23" s="450"/>
      <c r="AI23" s="450"/>
      <c r="AJ23" s="451"/>
      <c r="AK23" s="449">
        <v>6.25</v>
      </c>
      <c r="AL23" s="450"/>
      <c r="AM23" s="450"/>
      <c r="AN23" s="450"/>
      <c r="AO23" s="450"/>
      <c r="AP23" s="450"/>
      <c r="AQ23" s="450"/>
      <c r="AR23" s="451"/>
    </row>
    <row r="24" spans="1:44" ht="13.5" thickBot="1" x14ac:dyDescent="0.25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452">
        <v>6.33</v>
      </c>
      <c r="N24" s="453"/>
      <c r="O24" s="453"/>
      <c r="P24" s="453"/>
      <c r="Q24" s="453"/>
      <c r="R24" s="453"/>
      <c r="S24" s="453"/>
      <c r="T24" s="454"/>
      <c r="U24" s="452">
        <v>6.3</v>
      </c>
      <c r="V24" s="453"/>
      <c r="W24" s="453"/>
      <c r="X24" s="453"/>
      <c r="Y24" s="453"/>
      <c r="Z24" s="453"/>
      <c r="AA24" s="453"/>
      <c r="AB24" s="454"/>
      <c r="AC24" s="452">
        <v>6.29</v>
      </c>
      <c r="AD24" s="453"/>
      <c r="AE24" s="453"/>
      <c r="AF24" s="453"/>
      <c r="AG24" s="453"/>
      <c r="AH24" s="453"/>
      <c r="AI24" s="453"/>
      <c r="AJ24" s="454"/>
      <c r="AK24" s="452">
        <v>6.25</v>
      </c>
      <c r="AL24" s="453"/>
      <c r="AM24" s="453"/>
      <c r="AN24" s="453"/>
      <c r="AO24" s="453"/>
      <c r="AP24" s="453"/>
      <c r="AQ24" s="453"/>
      <c r="AR24" s="454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449">
        <v>6.18</v>
      </c>
      <c r="N25" s="450"/>
      <c r="O25" s="450"/>
      <c r="P25" s="450"/>
      <c r="Q25" s="450"/>
      <c r="R25" s="450"/>
      <c r="S25" s="450"/>
      <c r="T25" s="451"/>
      <c r="U25" s="449">
        <v>6.13</v>
      </c>
      <c r="V25" s="450"/>
      <c r="W25" s="450"/>
      <c r="X25" s="450"/>
      <c r="Y25" s="450"/>
      <c r="Z25" s="450"/>
      <c r="AA25" s="450"/>
      <c r="AB25" s="451"/>
      <c r="AC25" s="449">
        <v>6.15</v>
      </c>
      <c r="AD25" s="450"/>
      <c r="AE25" s="450"/>
      <c r="AF25" s="450"/>
      <c r="AG25" s="450"/>
      <c r="AH25" s="450"/>
      <c r="AI25" s="450"/>
      <c r="AJ25" s="451"/>
      <c r="AK25" s="449">
        <v>6.11</v>
      </c>
      <c r="AL25" s="450"/>
      <c r="AM25" s="450"/>
      <c r="AN25" s="450"/>
      <c r="AO25" s="450"/>
      <c r="AP25" s="450"/>
      <c r="AQ25" s="450"/>
      <c r="AR25" s="451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452">
        <v>6.08</v>
      </c>
      <c r="N26" s="453"/>
      <c r="O26" s="453"/>
      <c r="P26" s="453"/>
      <c r="Q26" s="453"/>
      <c r="R26" s="453"/>
      <c r="S26" s="453"/>
      <c r="T26" s="454"/>
      <c r="U26" s="452">
        <v>6.1</v>
      </c>
      <c r="V26" s="453"/>
      <c r="W26" s="453"/>
      <c r="X26" s="453"/>
      <c r="Y26" s="453"/>
      <c r="Z26" s="453"/>
      <c r="AA26" s="453"/>
      <c r="AB26" s="454"/>
      <c r="AC26" s="452">
        <v>6.07</v>
      </c>
      <c r="AD26" s="453"/>
      <c r="AE26" s="453"/>
      <c r="AF26" s="453"/>
      <c r="AG26" s="453"/>
      <c r="AH26" s="453"/>
      <c r="AI26" s="453"/>
      <c r="AJ26" s="454"/>
      <c r="AK26" s="452">
        <v>6.02</v>
      </c>
      <c r="AL26" s="453"/>
      <c r="AM26" s="453"/>
      <c r="AN26" s="453"/>
      <c r="AO26" s="453"/>
      <c r="AP26" s="453"/>
      <c r="AQ26" s="453"/>
      <c r="AR26" s="454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455" t="s">
        <v>127</v>
      </c>
      <c r="B31" s="456"/>
      <c r="C31" s="456"/>
      <c r="D31" s="456"/>
      <c r="E31" s="457"/>
      <c r="F31" s="457"/>
      <c r="G31" s="457"/>
      <c r="H31" s="457"/>
      <c r="I31" s="457"/>
      <c r="J31" s="457"/>
      <c r="K31" s="457"/>
      <c r="L31" s="458"/>
      <c r="M31" s="459">
        <f>SUM(M32:N35)</f>
        <v>950</v>
      </c>
      <c r="N31" s="460"/>
      <c r="O31" s="461"/>
      <c r="P31" s="461"/>
      <c r="Q31" s="461"/>
      <c r="R31" s="461"/>
      <c r="S31" s="461"/>
      <c r="T31" s="462"/>
      <c r="U31" s="459">
        <f>SUM(U32:V35)</f>
        <v>950</v>
      </c>
      <c r="V31" s="460"/>
      <c r="W31" s="461"/>
      <c r="X31" s="461"/>
      <c r="Y31" s="461"/>
      <c r="Z31" s="461"/>
      <c r="AA31" s="461"/>
      <c r="AB31" s="462"/>
      <c r="AC31" s="459">
        <f>SUM(AC32:AD35)</f>
        <v>800</v>
      </c>
      <c r="AD31" s="460"/>
      <c r="AE31" s="461"/>
      <c r="AF31" s="461"/>
      <c r="AG31" s="461"/>
      <c r="AH31" s="461"/>
      <c r="AI31" s="461"/>
      <c r="AJ31" s="462"/>
      <c r="AK31" s="459">
        <f>SUM(AK32:AL35)</f>
        <v>850</v>
      </c>
      <c r="AL31" s="460"/>
      <c r="AM31" s="461"/>
      <c r="AN31" s="461"/>
      <c r="AO31" s="461"/>
      <c r="AP31" s="461"/>
      <c r="AQ31" s="461"/>
      <c r="AR31" s="462"/>
    </row>
    <row r="32" spans="1:44" x14ac:dyDescent="0.2">
      <c r="A32" s="455" t="s">
        <v>128</v>
      </c>
      <c r="B32" s="456"/>
      <c r="C32" s="456"/>
      <c r="D32" s="456"/>
      <c r="E32" s="457"/>
      <c r="F32" s="457"/>
      <c r="G32" s="457"/>
      <c r="H32" s="457"/>
      <c r="I32" s="457"/>
      <c r="J32" s="457"/>
      <c r="K32" s="457"/>
      <c r="L32" s="458"/>
      <c r="M32" s="463">
        <v>300</v>
      </c>
      <c r="N32" s="397"/>
      <c r="O32" s="464"/>
      <c r="P32" s="464"/>
      <c r="Q32" s="464"/>
      <c r="R32" s="464"/>
      <c r="S32" s="464"/>
      <c r="T32" s="465"/>
      <c r="U32" s="463">
        <v>500</v>
      </c>
      <c r="V32" s="397"/>
      <c r="W32" s="464"/>
      <c r="X32" s="464"/>
      <c r="Y32" s="464"/>
      <c r="Z32" s="464"/>
      <c r="AA32" s="464"/>
      <c r="AB32" s="465"/>
      <c r="AC32" s="463">
        <v>350</v>
      </c>
      <c r="AD32" s="397"/>
      <c r="AE32" s="464"/>
      <c r="AF32" s="464"/>
      <c r="AG32" s="464"/>
      <c r="AH32" s="464"/>
      <c r="AI32" s="464"/>
      <c r="AJ32" s="465"/>
      <c r="AK32" s="463">
        <v>350</v>
      </c>
      <c r="AL32" s="397"/>
      <c r="AM32" s="464"/>
      <c r="AN32" s="464"/>
      <c r="AO32" s="464"/>
      <c r="AP32" s="464"/>
      <c r="AQ32" s="464"/>
      <c r="AR32" s="465"/>
    </row>
    <row r="33" spans="1:44" x14ac:dyDescent="0.2">
      <c r="A33" s="455" t="s">
        <v>129</v>
      </c>
      <c r="B33" s="456"/>
      <c r="C33" s="456"/>
      <c r="D33" s="456"/>
      <c r="E33" s="457">
        <v>48.5</v>
      </c>
      <c r="F33" s="457">
        <v>0.5</v>
      </c>
      <c r="G33" s="457">
        <v>48.5</v>
      </c>
      <c r="H33" s="457">
        <v>20</v>
      </c>
      <c r="I33" s="457"/>
      <c r="J33" s="457"/>
      <c r="K33" s="457"/>
      <c r="L33" s="458"/>
      <c r="M33" s="466" t="s">
        <v>77</v>
      </c>
      <c r="N33" s="396"/>
      <c r="O33" s="464"/>
      <c r="P33" s="464"/>
      <c r="Q33" s="464"/>
      <c r="R33" s="464"/>
      <c r="S33" s="464"/>
      <c r="T33" s="465"/>
      <c r="U33" s="466" t="s">
        <v>77</v>
      </c>
      <c r="V33" s="396"/>
      <c r="W33" s="464"/>
      <c r="X33" s="464"/>
      <c r="Y33" s="464"/>
      <c r="Z33" s="464"/>
      <c r="AA33" s="464"/>
      <c r="AB33" s="465"/>
      <c r="AC33" s="466" t="s">
        <v>77</v>
      </c>
      <c r="AD33" s="396"/>
      <c r="AE33" s="464"/>
      <c r="AF33" s="464"/>
      <c r="AG33" s="464"/>
      <c r="AH33" s="464"/>
      <c r="AI33" s="464"/>
      <c r="AJ33" s="465"/>
      <c r="AK33" s="466" t="s">
        <v>77</v>
      </c>
      <c r="AL33" s="396"/>
      <c r="AM33" s="464"/>
      <c r="AN33" s="464"/>
      <c r="AO33" s="464"/>
      <c r="AP33" s="464"/>
      <c r="AQ33" s="464"/>
      <c r="AR33" s="465"/>
    </row>
    <row r="34" spans="1:44" x14ac:dyDescent="0.2">
      <c r="A34" s="455" t="s">
        <v>130</v>
      </c>
      <c r="B34" s="456"/>
      <c r="C34" s="456"/>
      <c r="D34" s="456"/>
      <c r="E34" s="457">
        <v>48.5</v>
      </c>
      <c r="F34" s="457">
        <v>0.5</v>
      </c>
      <c r="G34" s="457">
        <v>48.5</v>
      </c>
      <c r="H34" s="457">
        <v>20</v>
      </c>
      <c r="I34" s="457"/>
      <c r="J34" s="457"/>
      <c r="K34" s="457"/>
      <c r="L34" s="458"/>
      <c r="M34" s="463">
        <v>350</v>
      </c>
      <c r="N34" s="397"/>
      <c r="O34" s="464"/>
      <c r="P34" s="464"/>
      <c r="Q34" s="464"/>
      <c r="R34" s="464"/>
      <c r="S34" s="464"/>
      <c r="T34" s="465"/>
      <c r="U34" s="463">
        <v>250</v>
      </c>
      <c r="V34" s="397"/>
      <c r="W34" s="464"/>
      <c r="X34" s="464"/>
      <c r="Y34" s="464"/>
      <c r="Z34" s="464"/>
      <c r="AA34" s="464"/>
      <c r="AB34" s="465"/>
      <c r="AC34" s="463">
        <v>250</v>
      </c>
      <c r="AD34" s="397"/>
      <c r="AE34" s="464"/>
      <c r="AF34" s="464"/>
      <c r="AG34" s="464"/>
      <c r="AH34" s="464"/>
      <c r="AI34" s="464"/>
      <c r="AJ34" s="465"/>
      <c r="AK34" s="463">
        <v>250</v>
      </c>
      <c r="AL34" s="397"/>
      <c r="AM34" s="464"/>
      <c r="AN34" s="464"/>
      <c r="AO34" s="464"/>
      <c r="AP34" s="464"/>
      <c r="AQ34" s="464"/>
      <c r="AR34" s="465"/>
    </row>
    <row r="35" spans="1:44" x14ac:dyDescent="0.2">
      <c r="A35" s="455" t="s">
        <v>131</v>
      </c>
      <c r="B35" s="456"/>
      <c r="C35" s="456"/>
      <c r="D35" s="456"/>
      <c r="E35" s="457"/>
      <c r="F35" s="457"/>
      <c r="G35" s="457"/>
      <c r="H35" s="457"/>
      <c r="I35" s="457"/>
      <c r="J35" s="457"/>
      <c r="K35" s="457"/>
      <c r="L35" s="458"/>
      <c r="M35" s="466">
        <v>300</v>
      </c>
      <c r="N35" s="396"/>
      <c r="O35" s="464"/>
      <c r="P35" s="464"/>
      <c r="Q35" s="464"/>
      <c r="R35" s="464"/>
      <c r="S35" s="464"/>
      <c r="T35" s="465"/>
      <c r="U35" s="466">
        <v>200</v>
      </c>
      <c r="V35" s="396"/>
      <c r="W35" s="464"/>
      <c r="X35" s="464"/>
      <c r="Y35" s="464"/>
      <c r="Z35" s="464"/>
      <c r="AA35" s="464"/>
      <c r="AB35" s="465"/>
      <c r="AC35" s="466">
        <v>200</v>
      </c>
      <c r="AD35" s="396"/>
      <c r="AE35" s="464"/>
      <c r="AF35" s="464"/>
      <c r="AG35" s="464"/>
      <c r="AH35" s="464"/>
      <c r="AI35" s="464"/>
      <c r="AJ35" s="465"/>
      <c r="AK35" s="466">
        <v>250</v>
      </c>
      <c r="AL35" s="396"/>
      <c r="AM35" s="464"/>
      <c r="AN35" s="464"/>
      <c r="AO35" s="464"/>
      <c r="AP35" s="464"/>
      <c r="AQ35" s="464"/>
      <c r="AR35" s="465"/>
    </row>
    <row r="36" spans="1:44" ht="13.5" thickBot="1" x14ac:dyDescent="0.25">
      <c r="A36" s="467" t="s">
        <v>53</v>
      </c>
      <c r="B36" s="468"/>
      <c r="C36" s="468"/>
      <c r="D36" s="468"/>
      <c r="E36" s="469"/>
      <c r="F36" s="469"/>
      <c r="G36" s="469"/>
      <c r="H36" s="469"/>
      <c r="I36" s="469"/>
      <c r="J36" s="469"/>
      <c r="K36" s="469"/>
      <c r="L36" s="470"/>
      <c r="M36" s="427"/>
      <c r="N36" s="471"/>
      <c r="O36" s="472"/>
      <c r="P36" s="472"/>
      <c r="Q36" s="472"/>
      <c r="R36" s="472"/>
      <c r="S36" s="472"/>
      <c r="T36" s="473"/>
      <c r="U36" s="427"/>
      <c r="V36" s="471"/>
      <c r="W36" s="472"/>
      <c r="X36" s="472"/>
      <c r="Y36" s="472"/>
      <c r="Z36" s="472"/>
      <c r="AA36" s="472"/>
      <c r="AB36" s="473"/>
      <c r="AC36" s="427"/>
      <c r="AD36" s="471"/>
      <c r="AE36" s="472"/>
      <c r="AF36" s="472"/>
      <c r="AG36" s="472"/>
      <c r="AH36" s="472"/>
      <c r="AI36" s="472"/>
      <c r="AJ36" s="473"/>
      <c r="AK36" s="427"/>
      <c r="AL36" s="471"/>
      <c r="AM36" s="472"/>
      <c r="AN36" s="472"/>
      <c r="AO36" s="472"/>
      <c r="AP36" s="472"/>
      <c r="AQ36" s="472"/>
      <c r="AR36" s="473"/>
    </row>
    <row r="37" spans="1:44" x14ac:dyDescent="0.2">
      <c r="A37" s="474" t="s">
        <v>54</v>
      </c>
      <c r="B37" s="475"/>
      <c r="C37" s="475"/>
      <c r="D37" s="475"/>
      <c r="E37" s="476"/>
      <c r="F37" s="476"/>
      <c r="G37" s="476"/>
      <c r="H37" s="476"/>
      <c r="I37" s="476"/>
      <c r="J37" s="476"/>
      <c r="K37" s="476"/>
      <c r="L37" s="477"/>
      <c r="M37" s="478"/>
      <c r="N37" s="479"/>
      <c r="O37" s="480"/>
      <c r="P37" s="480"/>
      <c r="Q37" s="480"/>
      <c r="R37" s="480"/>
      <c r="S37" s="480"/>
      <c r="T37" s="481"/>
      <c r="U37" s="478"/>
      <c r="V37" s="479"/>
      <c r="W37" s="480"/>
      <c r="X37" s="480"/>
      <c r="Y37" s="480"/>
      <c r="Z37" s="480"/>
      <c r="AA37" s="480"/>
      <c r="AB37" s="481"/>
      <c r="AC37" s="478"/>
      <c r="AD37" s="479"/>
      <c r="AE37" s="480"/>
      <c r="AF37" s="480"/>
      <c r="AG37" s="480"/>
      <c r="AH37" s="480"/>
      <c r="AI37" s="480"/>
      <c r="AJ37" s="481"/>
      <c r="AK37" s="478"/>
      <c r="AL37" s="479"/>
      <c r="AM37" s="480"/>
      <c r="AN37" s="480"/>
      <c r="AO37" s="480"/>
      <c r="AP37" s="480"/>
      <c r="AQ37" s="480"/>
      <c r="AR37" s="481"/>
    </row>
    <row r="38" spans="1:44" x14ac:dyDescent="0.2">
      <c r="A38" s="455" t="s">
        <v>55</v>
      </c>
      <c r="B38" s="456"/>
      <c r="C38" s="456"/>
      <c r="D38" s="456"/>
      <c r="E38" s="457"/>
      <c r="F38" s="457"/>
      <c r="G38" s="457"/>
      <c r="H38" s="457"/>
      <c r="I38" s="457"/>
      <c r="J38" s="457"/>
      <c r="K38" s="457"/>
      <c r="L38" s="458"/>
      <c r="M38" s="459">
        <f>SUM(M39:N44)</f>
        <v>820</v>
      </c>
      <c r="N38" s="460"/>
      <c r="O38" s="461"/>
      <c r="P38" s="461"/>
      <c r="Q38" s="461"/>
      <c r="R38" s="461"/>
      <c r="S38" s="461"/>
      <c r="T38" s="462"/>
      <c r="U38" s="459">
        <f>SUM(U39:V44)</f>
        <v>855</v>
      </c>
      <c r="V38" s="460"/>
      <c r="W38" s="461"/>
      <c r="X38" s="461"/>
      <c r="Y38" s="461"/>
      <c r="Z38" s="461"/>
      <c r="AA38" s="461"/>
      <c r="AB38" s="462"/>
      <c r="AC38" s="459">
        <f>SUM(AC39:AD44)</f>
        <v>710</v>
      </c>
      <c r="AD38" s="460"/>
      <c r="AE38" s="461"/>
      <c r="AF38" s="461"/>
      <c r="AG38" s="461"/>
      <c r="AH38" s="461"/>
      <c r="AI38" s="461"/>
      <c r="AJ38" s="462"/>
      <c r="AK38" s="459">
        <f>SUM(AK39:AL44)</f>
        <v>750</v>
      </c>
      <c r="AL38" s="460"/>
      <c r="AM38" s="461"/>
      <c r="AN38" s="461"/>
      <c r="AO38" s="461"/>
      <c r="AP38" s="461"/>
      <c r="AQ38" s="461"/>
      <c r="AR38" s="462"/>
    </row>
    <row r="39" spans="1:44" x14ac:dyDescent="0.2">
      <c r="A39" s="455" t="s">
        <v>132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63">
        <v>170</v>
      </c>
      <c r="N39" s="397"/>
      <c r="O39" s="464"/>
      <c r="P39" s="464"/>
      <c r="Q39" s="464"/>
      <c r="R39" s="464"/>
      <c r="S39" s="464"/>
      <c r="T39" s="465"/>
      <c r="U39" s="463">
        <v>200</v>
      </c>
      <c r="V39" s="397"/>
      <c r="W39" s="464"/>
      <c r="X39" s="464"/>
      <c r="Y39" s="464"/>
      <c r="Z39" s="464"/>
      <c r="AA39" s="464"/>
      <c r="AB39" s="465"/>
      <c r="AC39" s="463">
        <v>200</v>
      </c>
      <c r="AD39" s="397"/>
      <c r="AE39" s="464"/>
      <c r="AF39" s="464"/>
      <c r="AG39" s="464"/>
      <c r="AH39" s="464"/>
      <c r="AI39" s="464"/>
      <c r="AJ39" s="465"/>
      <c r="AK39" s="463">
        <v>200</v>
      </c>
      <c r="AL39" s="397"/>
      <c r="AM39" s="464"/>
      <c r="AN39" s="464"/>
      <c r="AO39" s="464"/>
      <c r="AP39" s="464"/>
      <c r="AQ39" s="464"/>
      <c r="AR39" s="465"/>
    </row>
    <row r="40" spans="1:44" x14ac:dyDescent="0.2">
      <c r="A40" s="455" t="s">
        <v>133</v>
      </c>
      <c r="B40" s="456"/>
      <c r="C40" s="456"/>
      <c r="D40" s="456"/>
      <c r="E40" s="457"/>
      <c r="F40" s="457"/>
      <c r="G40" s="457"/>
      <c r="H40" s="457"/>
      <c r="I40" s="457"/>
      <c r="J40" s="457"/>
      <c r="K40" s="457"/>
      <c r="L40" s="458"/>
      <c r="M40" s="466" t="s">
        <v>77</v>
      </c>
      <c r="N40" s="396"/>
      <c r="O40" s="482"/>
      <c r="P40" s="483"/>
      <c r="Q40" s="484"/>
      <c r="R40" s="482"/>
      <c r="S40" s="483"/>
      <c r="T40" s="485"/>
      <c r="U40" s="466" t="s">
        <v>77</v>
      </c>
      <c r="V40" s="396"/>
      <c r="W40" s="482"/>
      <c r="X40" s="483"/>
      <c r="Y40" s="484"/>
      <c r="Z40" s="482"/>
      <c r="AA40" s="483"/>
      <c r="AB40" s="485"/>
      <c r="AC40" s="466" t="s">
        <v>77</v>
      </c>
      <c r="AD40" s="396"/>
      <c r="AE40" s="464"/>
      <c r="AF40" s="464"/>
      <c r="AG40" s="464"/>
      <c r="AH40" s="464"/>
      <c r="AI40" s="464"/>
      <c r="AJ40" s="465"/>
      <c r="AK40" s="466" t="s">
        <v>77</v>
      </c>
      <c r="AL40" s="396"/>
      <c r="AM40" s="464"/>
      <c r="AN40" s="464"/>
      <c r="AO40" s="464"/>
      <c r="AP40" s="464"/>
      <c r="AQ40" s="464"/>
      <c r="AR40" s="465"/>
    </row>
    <row r="41" spans="1:44" x14ac:dyDescent="0.2">
      <c r="A41" s="455" t="s">
        <v>134</v>
      </c>
      <c r="B41" s="456"/>
      <c r="C41" s="456"/>
      <c r="D41" s="456"/>
      <c r="E41" s="457">
        <v>48.5</v>
      </c>
      <c r="F41" s="457">
        <v>0.5</v>
      </c>
      <c r="G41" s="457">
        <v>48.5</v>
      </c>
      <c r="H41" s="457">
        <v>20</v>
      </c>
      <c r="I41" s="457"/>
      <c r="J41" s="457"/>
      <c r="K41" s="457"/>
      <c r="L41" s="458"/>
      <c r="M41" s="463">
        <v>350</v>
      </c>
      <c r="N41" s="397"/>
      <c r="O41" s="464"/>
      <c r="P41" s="464"/>
      <c r="Q41" s="464"/>
      <c r="R41" s="464"/>
      <c r="S41" s="464"/>
      <c r="T41" s="465"/>
      <c r="U41" s="463">
        <v>350</v>
      </c>
      <c r="V41" s="397"/>
      <c r="W41" s="464"/>
      <c r="X41" s="464"/>
      <c r="Y41" s="464"/>
      <c r="Z41" s="464"/>
      <c r="AA41" s="464"/>
      <c r="AB41" s="465"/>
      <c r="AC41" s="463">
        <v>210</v>
      </c>
      <c r="AD41" s="397"/>
      <c r="AE41" s="464"/>
      <c r="AF41" s="464"/>
      <c r="AG41" s="464"/>
      <c r="AH41" s="464"/>
      <c r="AI41" s="464"/>
      <c r="AJ41" s="465"/>
      <c r="AK41" s="463">
        <v>280</v>
      </c>
      <c r="AL41" s="397"/>
      <c r="AM41" s="464"/>
      <c r="AN41" s="464"/>
      <c r="AO41" s="464"/>
      <c r="AP41" s="464"/>
      <c r="AQ41" s="464"/>
      <c r="AR41" s="465"/>
    </row>
    <row r="42" spans="1:44" x14ac:dyDescent="0.2">
      <c r="A42" s="455" t="s">
        <v>135</v>
      </c>
      <c r="B42" s="456"/>
      <c r="C42" s="456"/>
      <c r="D42" s="456"/>
      <c r="E42" s="457">
        <v>48.5</v>
      </c>
      <c r="F42" s="457">
        <v>0.5</v>
      </c>
      <c r="G42" s="457">
        <v>48.5</v>
      </c>
      <c r="H42" s="457">
        <v>20</v>
      </c>
      <c r="I42" s="457"/>
      <c r="J42" s="457"/>
      <c r="K42" s="457"/>
      <c r="L42" s="458"/>
      <c r="M42" s="463">
        <v>100</v>
      </c>
      <c r="N42" s="397"/>
      <c r="O42" s="464"/>
      <c r="P42" s="464"/>
      <c r="Q42" s="464"/>
      <c r="R42" s="464"/>
      <c r="S42" s="464"/>
      <c r="T42" s="465"/>
      <c r="U42" s="463">
        <v>100</v>
      </c>
      <c r="V42" s="397"/>
      <c r="W42" s="464"/>
      <c r="X42" s="464"/>
      <c r="Y42" s="464"/>
      <c r="Z42" s="464"/>
      <c r="AA42" s="464"/>
      <c r="AB42" s="465"/>
      <c r="AC42" s="463">
        <v>100</v>
      </c>
      <c r="AD42" s="397"/>
      <c r="AE42" s="464"/>
      <c r="AF42" s="464"/>
      <c r="AG42" s="464"/>
      <c r="AH42" s="464"/>
      <c r="AI42" s="464"/>
      <c r="AJ42" s="465"/>
      <c r="AK42" s="463">
        <v>100</v>
      </c>
      <c r="AL42" s="397"/>
      <c r="AM42" s="464"/>
      <c r="AN42" s="464"/>
      <c r="AO42" s="464"/>
      <c r="AP42" s="464"/>
      <c r="AQ42" s="464"/>
      <c r="AR42" s="465"/>
    </row>
    <row r="43" spans="1:44" x14ac:dyDescent="0.2">
      <c r="A43" s="455" t="s">
        <v>136</v>
      </c>
      <c r="B43" s="456"/>
      <c r="C43" s="456"/>
      <c r="D43" s="456"/>
      <c r="E43" s="457"/>
      <c r="F43" s="457"/>
      <c r="G43" s="457"/>
      <c r="H43" s="457"/>
      <c r="I43" s="457"/>
      <c r="J43" s="457"/>
      <c r="K43" s="457"/>
      <c r="L43" s="458"/>
      <c r="M43" s="466">
        <v>150</v>
      </c>
      <c r="N43" s="396"/>
      <c r="O43" s="464"/>
      <c r="P43" s="464"/>
      <c r="Q43" s="464"/>
      <c r="R43" s="464"/>
      <c r="S43" s="464"/>
      <c r="T43" s="465"/>
      <c r="U43" s="466">
        <v>155</v>
      </c>
      <c r="V43" s="396"/>
      <c r="W43" s="464"/>
      <c r="X43" s="464"/>
      <c r="Y43" s="464"/>
      <c r="Z43" s="464"/>
      <c r="AA43" s="464"/>
      <c r="AB43" s="465"/>
      <c r="AC43" s="466">
        <v>150</v>
      </c>
      <c r="AD43" s="396"/>
      <c r="AE43" s="464"/>
      <c r="AF43" s="464"/>
      <c r="AG43" s="464"/>
      <c r="AH43" s="464"/>
      <c r="AI43" s="464"/>
      <c r="AJ43" s="465"/>
      <c r="AK43" s="466">
        <v>150</v>
      </c>
      <c r="AL43" s="396"/>
      <c r="AM43" s="464"/>
      <c r="AN43" s="464"/>
      <c r="AO43" s="464"/>
      <c r="AP43" s="464"/>
      <c r="AQ43" s="464"/>
      <c r="AR43" s="465"/>
    </row>
    <row r="44" spans="1:44" x14ac:dyDescent="0.2">
      <c r="A44" s="455" t="s">
        <v>137</v>
      </c>
      <c r="B44" s="456"/>
      <c r="C44" s="456"/>
      <c r="D44" s="456"/>
      <c r="E44" s="457"/>
      <c r="F44" s="457"/>
      <c r="G44" s="457"/>
      <c r="H44" s="457"/>
      <c r="I44" s="457"/>
      <c r="J44" s="457"/>
      <c r="K44" s="457"/>
      <c r="L44" s="458"/>
      <c r="M44" s="466">
        <v>50</v>
      </c>
      <c r="N44" s="396"/>
      <c r="O44" s="464"/>
      <c r="P44" s="464"/>
      <c r="Q44" s="464"/>
      <c r="R44" s="464"/>
      <c r="S44" s="464"/>
      <c r="T44" s="465"/>
      <c r="U44" s="466">
        <v>50</v>
      </c>
      <c r="V44" s="396"/>
      <c r="W44" s="464"/>
      <c r="X44" s="464"/>
      <c r="Y44" s="464"/>
      <c r="Z44" s="464"/>
      <c r="AA44" s="464"/>
      <c r="AB44" s="465"/>
      <c r="AC44" s="466">
        <v>50</v>
      </c>
      <c r="AD44" s="396"/>
      <c r="AE44" s="464"/>
      <c r="AF44" s="464"/>
      <c r="AG44" s="464"/>
      <c r="AH44" s="464"/>
      <c r="AI44" s="464"/>
      <c r="AJ44" s="465"/>
      <c r="AK44" s="466">
        <v>20</v>
      </c>
      <c r="AL44" s="396"/>
      <c r="AM44" s="464"/>
      <c r="AN44" s="464"/>
      <c r="AO44" s="464"/>
      <c r="AP44" s="464"/>
      <c r="AQ44" s="464"/>
      <c r="AR44" s="465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427"/>
      <c r="N45" s="471"/>
      <c r="O45" s="472"/>
      <c r="P45" s="472"/>
      <c r="Q45" s="472"/>
      <c r="R45" s="472"/>
      <c r="S45" s="472"/>
      <c r="T45" s="473"/>
      <c r="U45" s="322"/>
      <c r="V45" s="93"/>
      <c r="W45" s="90"/>
      <c r="X45" s="90"/>
      <c r="Y45" s="90"/>
      <c r="Z45" s="90"/>
      <c r="AA45" s="90"/>
      <c r="AB45" s="94"/>
      <c r="AC45" s="427"/>
      <c r="AD45" s="471"/>
      <c r="AE45" s="472"/>
      <c r="AF45" s="472"/>
      <c r="AG45" s="472"/>
      <c r="AH45" s="472"/>
      <c r="AI45" s="472"/>
      <c r="AJ45" s="473"/>
      <c r="AK45" s="322"/>
      <c r="AL45" s="9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52"/>
      <c r="F46" s="52"/>
      <c r="G46" s="52"/>
      <c r="H46" s="52"/>
      <c r="I46" s="52"/>
      <c r="J46" s="52"/>
      <c r="K46" s="52"/>
      <c r="L46" s="97"/>
      <c r="M46" s="98"/>
      <c r="N46" s="99"/>
      <c r="O46" s="100"/>
      <c r="P46" s="100"/>
      <c r="Q46" s="100"/>
      <c r="R46" s="100"/>
      <c r="S46" s="100"/>
      <c r="T46" s="101"/>
      <c r="U46" s="98"/>
      <c r="V46" s="99"/>
      <c r="W46" s="100"/>
      <c r="X46" s="100"/>
      <c r="Y46" s="100"/>
      <c r="Z46" s="100"/>
      <c r="AA46" s="100"/>
      <c r="AB46" s="101"/>
      <c r="AC46" s="98"/>
      <c r="AD46" s="99"/>
      <c r="AE46" s="100"/>
      <c r="AF46" s="100"/>
      <c r="AG46" s="100"/>
      <c r="AH46" s="100"/>
      <c r="AI46" s="100"/>
      <c r="AJ46" s="101"/>
      <c r="AK46" s="98"/>
      <c r="AL46" s="99"/>
      <c r="AM46" s="100"/>
      <c r="AN46" s="100"/>
      <c r="AO46" s="100"/>
      <c r="AP46" s="100"/>
      <c r="AQ46" s="100"/>
      <c r="AR46" s="101"/>
    </row>
    <row r="47" spans="1:44" x14ac:dyDescent="0.2">
      <c r="A47" s="81" t="s">
        <v>138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459">
        <f>SUM(M48:N51)</f>
        <v>450</v>
      </c>
      <c r="N47" s="460"/>
      <c r="O47" s="461"/>
      <c r="P47" s="461"/>
      <c r="Q47" s="461"/>
      <c r="R47" s="461"/>
      <c r="S47" s="461"/>
      <c r="T47" s="462"/>
      <c r="U47" s="459">
        <f>SUM(U48:V51)</f>
        <v>470</v>
      </c>
      <c r="V47" s="460"/>
      <c r="W47" s="461"/>
      <c r="X47" s="461"/>
      <c r="Y47" s="461"/>
      <c r="Z47" s="461"/>
      <c r="AA47" s="461"/>
      <c r="AB47" s="462"/>
      <c r="AC47" s="459">
        <f>SUM(AC48:AD51)</f>
        <v>330</v>
      </c>
      <c r="AD47" s="460"/>
      <c r="AE47" s="461"/>
      <c r="AF47" s="461"/>
      <c r="AG47" s="461"/>
      <c r="AH47" s="461"/>
      <c r="AI47" s="461"/>
      <c r="AJ47" s="462"/>
      <c r="AK47" s="459">
        <f>SUM(AK48:AL51)</f>
        <v>390</v>
      </c>
      <c r="AL47" s="460"/>
      <c r="AM47" s="461"/>
      <c r="AN47" s="461"/>
      <c r="AO47" s="461"/>
      <c r="AP47" s="461"/>
      <c r="AQ47" s="461"/>
      <c r="AR47" s="462"/>
    </row>
    <row r="48" spans="1:44" x14ac:dyDescent="0.2">
      <c r="A48" s="81" t="s">
        <v>139</v>
      </c>
      <c r="B48" s="82"/>
      <c r="C48" s="82"/>
      <c r="D48" s="82"/>
      <c r="E48" s="46">
        <v>48.5</v>
      </c>
      <c r="F48" s="46">
        <v>0.5</v>
      </c>
      <c r="G48" s="46">
        <v>48.5</v>
      </c>
      <c r="H48" s="46">
        <v>20</v>
      </c>
      <c r="I48" s="46"/>
      <c r="J48" s="46"/>
      <c r="K48" s="46"/>
      <c r="L48" s="338"/>
      <c r="M48" s="463">
        <v>150</v>
      </c>
      <c r="N48" s="397"/>
      <c r="O48" s="464"/>
      <c r="P48" s="464"/>
      <c r="Q48" s="464"/>
      <c r="R48" s="464"/>
      <c r="S48" s="464"/>
      <c r="T48" s="465"/>
      <c r="U48" s="463">
        <v>200</v>
      </c>
      <c r="V48" s="397"/>
      <c r="W48" s="464"/>
      <c r="X48" s="464"/>
      <c r="Y48" s="464"/>
      <c r="Z48" s="464"/>
      <c r="AA48" s="464"/>
      <c r="AB48" s="465"/>
      <c r="AC48" s="463">
        <v>100</v>
      </c>
      <c r="AD48" s="397"/>
      <c r="AE48" s="464"/>
      <c r="AF48" s="464"/>
      <c r="AG48" s="464"/>
      <c r="AH48" s="464"/>
      <c r="AI48" s="464"/>
      <c r="AJ48" s="465"/>
      <c r="AK48" s="463">
        <v>100</v>
      </c>
      <c r="AL48" s="397"/>
      <c r="AM48" s="464"/>
      <c r="AN48" s="464"/>
      <c r="AO48" s="464"/>
      <c r="AP48" s="464"/>
      <c r="AQ48" s="464"/>
      <c r="AR48" s="465"/>
    </row>
    <row r="49" spans="1:44" x14ac:dyDescent="0.2">
      <c r="A49" s="81" t="s">
        <v>140</v>
      </c>
      <c r="B49" s="82"/>
      <c r="C49" s="82"/>
      <c r="D49" s="82"/>
      <c r="E49" s="46">
        <v>48.5</v>
      </c>
      <c r="F49" s="46">
        <v>0.5</v>
      </c>
      <c r="G49" s="46">
        <v>48.5</v>
      </c>
      <c r="H49" s="46">
        <v>20</v>
      </c>
      <c r="I49" s="46"/>
      <c r="J49" s="46"/>
      <c r="K49" s="46"/>
      <c r="L49" s="338"/>
      <c r="M49" s="463">
        <v>50</v>
      </c>
      <c r="N49" s="397"/>
      <c r="O49" s="464"/>
      <c r="P49" s="464"/>
      <c r="Q49" s="464"/>
      <c r="R49" s="464"/>
      <c r="S49" s="464"/>
      <c r="T49" s="465"/>
      <c r="U49" s="463">
        <v>50</v>
      </c>
      <c r="V49" s="397"/>
      <c r="W49" s="464"/>
      <c r="X49" s="464"/>
      <c r="Y49" s="464"/>
      <c r="Z49" s="464"/>
      <c r="AA49" s="464"/>
      <c r="AB49" s="465"/>
      <c r="AC49" s="463">
        <v>20</v>
      </c>
      <c r="AD49" s="397"/>
      <c r="AE49" s="464"/>
      <c r="AF49" s="464"/>
      <c r="AG49" s="464"/>
      <c r="AH49" s="464"/>
      <c r="AI49" s="464"/>
      <c r="AJ49" s="465"/>
      <c r="AK49" s="463">
        <v>50</v>
      </c>
      <c r="AL49" s="397"/>
      <c r="AM49" s="464"/>
      <c r="AN49" s="464"/>
      <c r="AO49" s="464"/>
      <c r="AP49" s="464"/>
      <c r="AQ49" s="464"/>
      <c r="AR49" s="465"/>
    </row>
    <row r="50" spans="1:44" x14ac:dyDescent="0.2">
      <c r="A50" s="81" t="s">
        <v>141</v>
      </c>
      <c r="B50" s="82"/>
      <c r="C50" s="82"/>
      <c r="D50" s="82"/>
      <c r="E50" s="46">
        <v>48.5</v>
      </c>
      <c r="F50" s="46">
        <v>0.5</v>
      </c>
      <c r="G50" s="46">
        <v>48.5</v>
      </c>
      <c r="H50" s="46">
        <v>20</v>
      </c>
      <c r="I50" s="46"/>
      <c r="J50" s="46"/>
      <c r="K50" s="46"/>
      <c r="L50" s="338"/>
      <c r="M50" s="463">
        <v>250</v>
      </c>
      <c r="N50" s="397"/>
      <c r="O50" s="464"/>
      <c r="P50" s="464"/>
      <c r="Q50" s="464"/>
      <c r="R50" s="464"/>
      <c r="S50" s="464"/>
      <c r="T50" s="465"/>
      <c r="U50" s="463">
        <v>220</v>
      </c>
      <c r="V50" s="397"/>
      <c r="W50" s="464"/>
      <c r="X50" s="464"/>
      <c r="Y50" s="464"/>
      <c r="Z50" s="464"/>
      <c r="AA50" s="464"/>
      <c r="AB50" s="465"/>
      <c r="AC50" s="463">
        <v>210</v>
      </c>
      <c r="AD50" s="397"/>
      <c r="AE50" s="464"/>
      <c r="AF50" s="464"/>
      <c r="AG50" s="464"/>
      <c r="AH50" s="464"/>
      <c r="AI50" s="464"/>
      <c r="AJ50" s="465"/>
      <c r="AK50" s="463">
        <v>240</v>
      </c>
      <c r="AL50" s="397"/>
      <c r="AM50" s="464"/>
      <c r="AN50" s="464"/>
      <c r="AO50" s="464"/>
      <c r="AP50" s="464"/>
      <c r="AQ50" s="464"/>
      <c r="AR50" s="465"/>
    </row>
    <row r="51" spans="1:44" x14ac:dyDescent="0.2">
      <c r="A51" s="81" t="s">
        <v>142</v>
      </c>
      <c r="B51" s="82"/>
      <c r="C51" s="82"/>
      <c r="D51" s="82"/>
      <c r="E51" s="46">
        <v>48.5</v>
      </c>
      <c r="F51" s="46">
        <v>0.5</v>
      </c>
      <c r="G51" s="46">
        <v>48.5</v>
      </c>
      <c r="H51" s="46">
        <v>20</v>
      </c>
      <c r="I51" s="46"/>
      <c r="J51" s="46"/>
      <c r="K51" s="46"/>
      <c r="L51" s="338"/>
      <c r="M51" s="466" t="s">
        <v>77</v>
      </c>
      <c r="N51" s="396"/>
      <c r="O51" s="464"/>
      <c r="P51" s="464"/>
      <c r="Q51" s="464"/>
      <c r="R51" s="464"/>
      <c r="S51" s="464"/>
      <c r="T51" s="465"/>
      <c r="U51" s="466" t="s">
        <v>77</v>
      </c>
      <c r="V51" s="396"/>
      <c r="W51" s="464"/>
      <c r="X51" s="464"/>
      <c r="Y51" s="464"/>
      <c r="Z51" s="464"/>
      <c r="AA51" s="464"/>
      <c r="AB51" s="465"/>
      <c r="AC51" s="466" t="s">
        <v>77</v>
      </c>
      <c r="AD51" s="396"/>
      <c r="AE51" s="464"/>
      <c r="AF51" s="464"/>
      <c r="AG51" s="464"/>
      <c r="AH51" s="464"/>
      <c r="AI51" s="464"/>
      <c r="AJ51" s="465"/>
      <c r="AK51" s="466" t="s">
        <v>77</v>
      </c>
      <c r="AL51" s="396"/>
      <c r="AM51" s="464"/>
      <c r="AN51" s="464"/>
      <c r="AO51" s="464"/>
      <c r="AP51" s="464"/>
      <c r="AQ51" s="464"/>
      <c r="AR51" s="465"/>
    </row>
    <row r="52" spans="1:44" ht="13.5" thickBot="1" x14ac:dyDescent="0.25">
      <c r="A52" s="103" t="s">
        <v>112</v>
      </c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341"/>
      <c r="M52" s="427"/>
      <c r="N52" s="471"/>
      <c r="O52" s="472"/>
      <c r="P52" s="472"/>
      <c r="Q52" s="472"/>
      <c r="R52" s="472"/>
      <c r="S52" s="472"/>
      <c r="T52" s="473"/>
      <c r="U52" s="427"/>
      <c r="V52" s="471"/>
      <c r="W52" s="472"/>
      <c r="X52" s="472"/>
      <c r="Y52" s="472"/>
      <c r="Z52" s="472"/>
      <c r="AA52" s="472"/>
      <c r="AB52" s="473"/>
      <c r="AC52" s="427"/>
      <c r="AD52" s="471"/>
      <c r="AE52" s="472"/>
      <c r="AF52" s="472"/>
      <c r="AG52" s="472"/>
      <c r="AH52" s="472"/>
      <c r="AI52" s="472"/>
      <c r="AJ52" s="473"/>
      <c r="AK52" s="427"/>
      <c r="AL52" s="471"/>
      <c r="AM52" s="472"/>
      <c r="AN52" s="472"/>
      <c r="AO52" s="472"/>
      <c r="AP52" s="472"/>
      <c r="AQ52" s="472"/>
      <c r="AR52" s="473"/>
    </row>
    <row r="53" spans="1:44" x14ac:dyDescent="0.2">
      <c r="A53" s="337" t="s">
        <v>113</v>
      </c>
      <c r="B53" s="96"/>
      <c r="C53" s="96"/>
      <c r="D53" s="96"/>
      <c r="E53" s="52"/>
      <c r="F53" s="52"/>
      <c r="G53" s="52"/>
      <c r="H53" s="52"/>
      <c r="I53" s="52"/>
      <c r="J53" s="52"/>
      <c r="K53" s="52"/>
      <c r="L53" s="97"/>
      <c r="M53" s="98"/>
      <c r="N53" s="99"/>
      <c r="O53" s="100"/>
      <c r="P53" s="100"/>
      <c r="Q53" s="100"/>
      <c r="R53" s="100"/>
      <c r="S53" s="100"/>
      <c r="T53" s="101"/>
      <c r="U53" s="98"/>
      <c r="V53" s="99"/>
      <c r="W53" s="100"/>
      <c r="X53" s="100"/>
      <c r="Y53" s="100"/>
      <c r="Z53" s="100"/>
      <c r="AA53" s="100"/>
      <c r="AB53" s="101"/>
      <c r="AC53" s="98"/>
      <c r="AD53" s="99"/>
      <c r="AE53" s="100"/>
      <c r="AF53" s="100"/>
      <c r="AG53" s="100"/>
      <c r="AH53" s="100"/>
      <c r="AI53" s="100"/>
      <c r="AJ53" s="101"/>
      <c r="AK53" s="98"/>
      <c r="AL53" s="99"/>
      <c r="AM53" s="100"/>
      <c r="AN53" s="100"/>
      <c r="AO53" s="100"/>
      <c r="AP53" s="100"/>
      <c r="AQ53" s="100"/>
      <c r="AR53" s="101"/>
    </row>
    <row r="54" spans="1:44" x14ac:dyDescent="0.2">
      <c r="A54" s="81" t="s">
        <v>143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459">
        <f>SUM(M55:N59)</f>
        <v>820</v>
      </c>
      <c r="N54" s="460"/>
      <c r="O54" s="461"/>
      <c r="P54" s="461"/>
      <c r="Q54" s="461"/>
      <c r="R54" s="461"/>
      <c r="S54" s="461"/>
      <c r="T54" s="462"/>
      <c r="U54" s="459">
        <f>SUM(U55:V59)</f>
        <v>840</v>
      </c>
      <c r="V54" s="460"/>
      <c r="W54" s="461"/>
      <c r="X54" s="461"/>
      <c r="Y54" s="461"/>
      <c r="Z54" s="461"/>
      <c r="AA54" s="461"/>
      <c r="AB54" s="462"/>
      <c r="AC54" s="459">
        <f>SUM(AC55:AD59)</f>
        <v>600</v>
      </c>
      <c r="AD54" s="460"/>
      <c r="AE54" s="461"/>
      <c r="AF54" s="461"/>
      <c r="AG54" s="461"/>
      <c r="AH54" s="461"/>
      <c r="AI54" s="461"/>
      <c r="AJ54" s="462"/>
      <c r="AK54" s="459">
        <f>SUM(AK55:AL59)</f>
        <v>660</v>
      </c>
      <c r="AL54" s="460"/>
      <c r="AM54" s="461"/>
      <c r="AN54" s="461"/>
      <c r="AO54" s="461"/>
      <c r="AP54" s="461"/>
      <c r="AQ54" s="461"/>
      <c r="AR54" s="462"/>
    </row>
    <row r="55" spans="1:44" x14ac:dyDescent="0.2">
      <c r="A55" s="81" t="s">
        <v>144</v>
      </c>
      <c r="B55" s="82"/>
      <c r="C55" s="82"/>
      <c r="D55" s="82"/>
      <c r="E55" s="46">
        <v>48.5</v>
      </c>
      <c r="F55" s="46">
        <v>0.5</v>
      </c>
      <c r="G55" s="46">
        <v>48.5</v>
      </c>
      <c r="H55" s="46">
        <v>20</v>
      </c>
      <c r="I55" s="46"/>
      <c r="J55" s="46"/>
      <c r="K55" s="46"/>
      <c r="L55" s="338"/>
      <c r="M55" s="466">
        <v>100</v>
      </c>
      <c r="N55" s="396"/>
      <c r="O55" s="464"/>
      <c r="P55" s="464"/>
      <c r="Q55" s="464"/>
      <c r="R55" s="464"/>
      <c r="S55" s="464"/>
      <c r="T55" s="465"/>
      <c r="U55" s="466">
        <v>150</v>
      </c>
      <c r="V55" s="396"/>
      <c r="W55" s="464"/>
      <c r="X55" s="464"/>
      <c r="Y55" s="464"/>
      <c r="Z55" s="464"/>
      <c r="AA55" s="464"/>
      <c r="AB55" s="465"/>
      <c r="AC55" s="466">
        <v>100</v>
      </c>
      <c r="AD55" s="396"/>
      <c r="AE55" s="464"/>
      <c r="AF55" s="464"/>
      <c r="AG55" s="464"/>
      <c r="AH55" s="464"/>
      <c r="AI55" s="464"/>
      <c r="AJ55" s="465"/>
      <c r="AK55" s="466">
        <v>100</v>
      </c>
      <c r="AL55" s="396"/>
      <c r="AM55" s="464"/>
      <c r="AN55" s="464"/>
      <c r="AO55" s="464"/>
      <c r="AP55" s="464"/>
      <c r="AQ55" s="464"/>
      <c r="AR55" s="465"/>
    </row>
    <row r="56" spans="1:44" x14ac:dyDescent="0.2">
      <c r="A56" s="81" t="s">
        <v>145</v>
      </c>
      <c r="B56" s="82"/>
      <c r="C56" s="82"/>
      <c r="D56" s="82"/>
      <c r="E56" s="46">
        <v>48.5</v>
      </c>
      <c r="F56" s="46">
        <v>0.5</v>
      </c>
      <c r="G56" s="46">
        <v>48.5</v>
      </c>
      <c r="H56" s="46">
        <v>20</v>
      </c>
      <c r="I56" s="46"/>
      <c r="J56" s="46"/>
      <c r="K56" s="46"/>
      <c r="L56" s="338"/>
      <c r="M56" s="463">
        <v>200</v>
      </c>
      <c r="N56" s="397"/>
      <c r="O56" s="464"/>
      <c r="P56" s="464"/>
      <c r="Q56" s="464"/>
      <c r="R56" s="464"/>
      <c r="S56" s="464"/>
      <c r="T56" s="465"/>
      <c r="U56" s="463">
        <v>160</v>
      </c>
      <c r="V56" s="397"/>
      <c r="W56" s="464"/>
      <c r="X56" s="464"/>
      <c r="Y56" s="464"/>
      <c r="Z56" s="464"/>
      <c r="AA56" s="464"/>
      <c r="AB56" s="465"/>
      <c r="AC56" s="463">
        <v>120</v>
      </c>
      <c r="AD56" s="397"/>
      <c r="AE56" s="464"/>
      <c r="AF56" s="464"/>
      <c r="AG56" s="464"/>
      <c r="AH56" s="464"/>
      <c r="AI56" s="464"/>
      <c r="AJ56" s="465"/>
      <c r="AK56" s="463">
        <v>200</v>
      </c>
      <c r="AL56" s="397"/>
      <c r="AM56" s="464"/>
      <c r="AN56" s="464"/>
      <c r="AO56" s="464"/>
      <c r="AP56" s="464"/>
      <c r="AQ56" s="464"/>
      <c r="AR56" s="465"/>
    </row>
    <row r="57" spans="1:44" x14ac:dyDescent="0.2">
      <c r="A57" s="81" t="s">
        <v>146</v>
      </c>
      <c r="B57" s="82"/>
      <c r="C57" s="82"/>
      <c r="D57" s="82"/>
      <c r="E57" s="46">
        <v>48.5</v>
      </c>
      <c r="F57" s="46">
        <v>0.5</v>
      </c>
      <c r="G57" s="46">
        <v>48.5</v>
      </c>
      <c r="H57" s="46">
        <v>20</v>
      </c>
      <c r="I57" s="46"/>
      <c r="J57" s="46"/>
      <c r="K57" s="46"/>
      <c r="L57" s="338"/>
      <c r="M57" s="463">
        <v>490</v>
      </c>
      <c r="N57" s="397"/>
      <c r="O57" s="464"/>
      <c r="P57" s="464"/>
      <c r="Q57" s="464"/>
      <c r="R57" s="464"/>
      <c r="S57" s="464"/>
      <c r="T57" s="465"/>
      <c r="U57" s="463">
        <v>500</v>
      </c>
      <c r="V57" s="397"/>
      <c r="W57" s="464"/>
      <c r="X57" s="464"/>
      <c r="Y57" s="464"/>
      <c r="Z57" s="464"/>
      <c r="AA57" s="464"/>
      <c r="AB57" s="465"/>
      <c r="AC57" s="463">
        <v>350</v>
      </c>
      <c r="AD57" s="397"/>
      <c r="AE57" s="464"/>
      <c r="AF57" s="464"/>
      <c r="AG57" s="464"/>
      <c r="AH57" s="464"/>
      <c r="AI57" s="464"/>
      <c r="AJ57" s="465"/>
      <c r="AK57" s="463">
        <v>330</v>
      </c>
      <c r="AL57" s="397"/>
      <c r="AM57" s="464"/>
      <c r="AN57" s="464"/>
      <c r="AO57" s="464"/>
      <c r="AP57" s="464"/>
      <c r="AQ57" s="464"/>
      <c r="AR57" s="465"/>
    </row>
    <row r="58" spans="1:44" x14ac:dyDescent="0.2">
      <c r="A58" s="81" t="s">
        <v>147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466">
        <v>10</v>
      </c>
      <c r="N58" s="396"/>
      <c r="O58" s="464"/>
      <c r="P58" s="464"/>
      <c r="Q58" s="464"/>
      <c r="R58" s="464"/>
      <c r="S58" s="464"/>
      <c r="T58" s="465"/>
      <c r="U58" s="466">
        <v>10</v>
      </c>
      <c r="V58" s="396"/>
      <c r="W58" s="464"/>
      <c r="X58" s="464"/>
      <c r="Y58" s="464"/>
      <c r="Z58" s="464"/>
      <c r="AA58" s="464"/>
      <c r="AB58" s="465"/>
      <c r="AC58" s="466">
        <v>10</v>
      </c>
      <c r="AD58" s="396"/>
      <c r="AE58" s="464"/>
      <c r="AF58" s="464"/>
      <c r="AG58" s="464"/>
      <c r="AH58" s="464"/>
      <c r="AI58" s="464"/>
      <c r="AJ58" s="465"/>
      <c r="AK58" s="466">
        <v>10</v>
      </c>
      <c r="AL58" s="396"/>
      <c r="AM58" s="464"/>
      <c r="AN58" s="464"/>
      <c r="AO58" s="464"/>
      <c r="AP58" s="464"/>
      <c r="AQ58" s="464"/>
      <c r="AR58" s="465"/>
    </row>
    <row r="59" spans="1:44" x14ac:dyDescent="0.2">
      <c r="A59" s="81" t="s">
        <v>148</v>
      </c>
      <c r="B59" s="82"/>
      <c r="C59" s="82"/>
      <c r="D59" s="82"/>
      <c r="E59" s="46">
        <v>48.5</v>
      </c>
      <c r="F59" s="46">
        <v>0.5</v>
      </c>
      <c r="G59" s="46">
        <v>48.5</v>
      </c>
      <c r="H59" s="46">
        <v>20</v>
      </c>
      <c r="I59" s="46"/>
      <c r="J59" s="46"/>
      <c r="K59" s="46"/>
      <c r="L59" s="338"/>
      <c r="M59" s="466">
        <v>20</v>
      </c>
      <c r="N59" s="396"/>
      <c r="O59" s="464"/>
      <c r="P59" s="464"/>
      <c r="Q59" s="464"/>
      <c r="R59" s="464"/>
      <c r="S59" s="464"/>
      <c r="T59" s="465"/>
      <c r="U59" s="466">
        <v>20</v>
      </c>
      <c r="V59" s="396"/>
      <c r="W59" s="464"/>
      <c r="X59" s="464"/>
      <c r="Y59" s="464"/>
      <c r="Z59" s="464"/>
      <c r="AA59" s="464"/>
      <c r="AB59" s="465"/>
      <c r="AC59" s="466">
        <v>20</v>
      </c>
      <c r="AD59" s="396"/>
      <c r="AE59" s="464"/>
      <c r="AF59" s="464"/>
      <c r="AG59" s="464"/>
      <c r="AH59" s="464"/>
      <c r="AI59" s="464"/>
      <c r="AJ59" s="465"/>
      <c r="AK59" s="466">
        <v>20</v>
      </c>
      <c r="AL59" s="396"/>
      <c r="AM59" s="464"/>
      <c r="AN59" s="464"/>
      <c r="AO59" s="464"/>
      <c r="AP59" s="464"/>
      <c r="AQ59" s="464"/>
      <c r="AR59" s="465"/>
    </row>
    <row r="60" spans="1:44" ht="13.5" thickBot="1" x14ac:dyDescent="0.25">
      <c r="A60" s="352" t="s">
        <v>118</v>
      </c>
      <c r="B60" s="68"/>
      <c r="C60" s="68"/>
      <c r="D60" s="68"/>
      <c r="E60" s="69"/>
      <c r="F60" s="69"/>
      <c r="G60" s="69"/>
      <c r="H60" s="69"/>
      <c r="I60" s="69"/>
      <c r="J60" s="69"/>
      <c r="K60" s="69"/>
      <c r="L60" s="70"/>
      <c r="M60" s="486"/>
      <c r="N60" s="487"/>
      <c r="O60" s="488"/>
      <c r="P60" s="488"/>
      <c r="Q60" s="488"/>
      <c r="R60" s="488"/>
      <c r="S60" s="488"/>
      <c r="T60" s="489"/>
      <c r="U60" s="486"/>
      <c r="V60" s="487"/>
      <c r="W60" s="488"/>
      <c r="X60" s="488"/>
      <c r="Y60" s="488"/>
      <c r="Z60" s="488"/>
      <c r="AA60" s="488"/>
      <c r="AB60" s="489"/>
      <c r="AC60" s="486"/>
      <c r="AD60" s="487"/>
      <c r="AE60" s="488"/>
      <c r="AF60" s="488"/>
      <c r="AG60" s="488"/>
      <c r="AH60" s="488"/>
      <c r="AI60" s="488"/>
      <c r="AJ60" s="489"/>
      <c r="AK60" s="486"/>
      <c r="AL60" s="487"/>
      <c r="AM60" s="488"/>
      <c r="AN60" s="488"/>
      <c r="AO60" s="488"/>
      <c r="AP60" s="488"/>
      <c r="AQ60" s="488"/>
      <c r="AR60" s="489"/>
    </row>
    <row r="61" spans="1:44" ht="13.5" thickBot="1" x14ac:dyDescent="0.25">
      <c r="A61" s="353" t="s">
        <v>64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1"/>
      <c r="N61" s="62"/>
      <c r="O61" s="59"/>
      <c r="P61" s="59"/>
      <c r="Q61" s="59"/>
      <c r="R61" s="59"/>
      <c r="S61" s="59"/>
      <c r="T61" s="60"/>
      <c r="U61" s="61"/>
      <c r="V61" s="62"/>
      <c r="W61" s="59"/>
      <c r="X61" s="59"/>
      <c r="Y61" s="59"/>
      <c r="Z61" s="59"/>
      <c r="AA61" s="59"/>
      <c r="AB61" s="60"/>
      <c r="AC61" s="61"/>
      <c r="AD61" s="62"/>
      <c r="AE61" s="59"/>
      <c r="AF61" s="59"/>
      <c r="AG61" s="59"/>
      <c r="AH61" s="59"/>
      <c r="AI61" s="59"/>
      <c r="AJ61" s="60"/>
      <c r="AK61" s="490"/>
      <c r="AL61" s="491"/>
      <c r="AM61" s="492"/>
      <c r="AN61" s="492"/>
      <c r="AO61" s="492"/>
      <c r="AP61" s="492"/>
      <c r="AQ61" s="492"/>
      <c r="AR61" s="493"/>
    </row>
    <row r="62" spans="1:44" ht="13.5" thickBo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</row>
    <row r="63" spans="1:44" ht="13.5" thickBot="1" x14ac:dyDescent="0.25">
      <c r="A63" s="53" t="s">
        <v>65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494" t="s">
        <v>149</v>
      </c>
      <c r="N63" s="495"/>
      <c r="O63" s="495"/>
      <c r="P63" s="495"/>
      <c r="Q63" s="495"/>
      <c r="R63" s="495"/>
      <c r="S63" s="495"/>
      <c r="T63" s="496"/>
      <c r="U63" s="494" t="s">
        <v>149</v>
      </c>
      <c r="V63" s="495"/>
      <c r="W63" s="495"/>
      <c r="X63" s="495"/>
      <c r="Y63" s="495"/>
      <c r="Z63" s="495"/>
      <c r="AA63" s="495"/>
      <c r="AB63" s="496"/>
      <c r="AC63" s="494" t="s">
        <v>149</v>
      </c>
      <c r="AD63" s="495"/>
      <c r="AE63" s="495"/>
      <c r="AF63" s="495"/>
      <c r="AG63" s="495"/>
      <c r="AH63" s="495"/>
      <c r="AI63" s="495"/>
      <c r="AJ63" s="496"/>
      <c r="AK63" s="494" t="s">
        <v>149</v>
      </c>
      <c r="AL63" s="495"/>
      <c r="AM63" s="495"/>
      <c r="AN63" s="495"/>
      <c r="AO63" s="495"/>
      <c r="AP63" s="495"/>
      <c r="AQ63" s="495"/>
      <c r="AR63" s="496"/>
    </row>
    <row r="68" spans="12:12" x14ac:dyDescent="0.2">
      <c r="L68" s="354"/>
    </row>
    <row r="71" spans="12:12" x14ac:dyDescent="0.2">
      <c r="L71" s="354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23622047244094491" right="0.23622047244094491" top="0.15748031496062992" bottom="0.15748031496062992" header="0.31496062992125984" footer="0.31496062992125984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4"/>
  <sheetViews>
    <sheetView topLeftCell="A10" zoomScale="82" zoomScaleNormal="82" workbookViewId="0">
      <selection activeCell="AK59" sqref="AK59:AL60"/>
    </sheetView>
  </sheetViews>
  <sheetFormatPr defaultRowHeight="12.75" x14ac:dyDescent="0.2"/>
  <cols>
    <col min="1" max="4" width="7.140625" style="11" customWidth="1"/>
    <col min="5" max="11" width="5.28515625" style="11" customWidth="1"/>
    <col min="12" max="12" width="6.28515625" style="11" customWidth="1"/>
    <col min="13" max="13" width="3.28515625" style="11" customWidth="1"/>
    <col min="14" max="14" width="3.85546875" style="11" customWidth="1"/>
    <col min="15" max="21" width="3.28515625" style="11" customWidth="1"/>
    <col min="22" max="22" width="3.85546875" style="11" customWidth="1"/>
    <col min="23" max="29" width="3.28515625" style="11" customWidth="1"/>
    <col min="30" max="30" width="3.85546875" style="11" customWidth="1"/>
    <col min="31" max="37" width="3.28515625" style="11" customWidth="1"/>
    <col min="38" max="38" width="4" style="11" customWidth="1"/>
    <col min="39" max="44" width="3.28515625" style="11" customWidth="1"/>
    <col min="45" max="16384" width="9.140625" style="11"/>
  </cols>
  <sheetData>
    <row r="1" spans="1:52" ht="30" customHeight="1" x14ac:dyDescent="0.2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52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52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0.54166666666666663</v>
      </c>
      <c r="N3" s="261"/>
      <c r="O3" s="261"/>
      <c r="P3" s="261"/>
      <c r="Q3" s="261"/>
      <c r="R3" s="261"/>
      <c r="S3" s="261"/>
      <c r="T3" s="261"/>
      <c r="U3" s="260">
        <v>0.58333333333333337</v>
      </c>
      <c r="V3" s="261"/>
      <c r="W3" s="261"/>
      <c r="X3" s="261"/>
      <c r="Y3" s="261"/>
      <c r="Z3" s="261"/>
      <c r="AA3" s="261"/>
      <c r="AB3" s="261"/>
      <c r="AC3" s="260">
        <v>0.625</v>
      </c>
      <c r="AD3" s="261"/>
      <c r="AE3" s="261"/>
      <c r="AF3" s="261"/>
      <c r="AG3" s="261"/>
      <c r="AH3" s="261"/>
      <c r="AI3" s="261"/>
      <c r="AJ3" s="261"/>
      <c r="AK3" s="260">
        <v>0.66666666666666663</v>
      </c>
      <c r="AL3" s="261"/>
      <c r="AM3" s="261"/>
      <c r="AN3" s="261"/>
      <c r="AO3" s="261"/>
      <c r="AP3" s="261"/>
      <c r="AQ3" s="261"/>
      <c r="AR3" s="261"/>
    </row>
    <row r="4" spans="1:52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52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52" x14ac:dyDescent="0.2">
      <c r="A6" s="49" t="s">
        <v>14</v>
      </c>
      <c r="B6" s="48">
        <v>32</v>
      </c>
      <c r="C6" s="47">
        <v>4.1000001132488251E-2</v>
      </c>
      <c r="D6" s="5">
        <v>0.16599999368190765</v>
      </c>
      <c r="E6" s="140">
        <v>110</v>
      </c>
      <c r="F6" s="141"/>
      <c r="G6" s="237" t="s">
        <v>15</v>
      </c>
      <c r="H6" s="237"/>
      <c r="I6" s="238">
        <v>0.15299999713897705</v>
      </c>
      <c r="J6" s="238"/>
      <c r="K6" s="238">
        <v>10.439999580383301</v>
      </c>
      <c r="L6" s="297"/>
      <c r="M6" s="227"/>
      <c r="N6" s="228"/>
      <c r="O6" s="229"/>
      <c r="P6" s="229"/>
      <c r="Q6" s="229"/>
      <c r="R6" s="229"/>
      <c r="S6" s="225"/>
      <c r="T6" s="240"/>
      <c r="U6" s="298"/>
      <c r="V6" s="228"/>
      <c r="W6" s="229"/>
      <c r="X6" s="229"/>
      <c r="Y6" s="229"/>
      <c r="Z6" s="229"/>
      <c r="AA6" s="225"/>
      <c r="AB6" s="240"/>
      <c r="AC6" s="298"/>
      <c r="AD6" s="228"/>
      <c r="AE6" s="229"/>
      <c r="AF6" s="229"/>
      <c r="AG6" s="229"/>
      <c r="AH6" s="229"/>
      <c r="AI6" s="225"/>
      <c r="AJ6" s="240"/>
      <c r="AK6" s="298"/>
      <c r="AL6" s="228"/>
      <c r="AM6" s="229"/>
      <c r="AN6" s="229"/>
      <c r="AO6" s="229"/>
      <c r="AP6" s="229"/>
      <c r="AQ6" s="225"/>
      <c r="AR6" s="240"/>
    </row>
    <row r="7" spans="1:52" x14ac:dyDescent="0.2">
      <c r="A7" s="299" t="s">
        <v>84</v>
      </c>
      <c r="B7" s="300"/>
      <c r="C7" s="300"/>
      <c r="D7" s="301"/>
      <c r="E7" s="302">
        <v>6</v>
      </c>
      <c r="F7" s="242"/>
      <c r="G7" s="243" t="s">
        <v>16</v>
      </c>
      <c r="H7" s="243"/>
      <c r="I7" s="244">
        <f>I6</f>
        <v>0.15299999713897705</v>
      </c>
      <c r="J7" s="244"/>
      <c r="K7" s="244">
        <f>K6</f>
        <v>10.439999580383301</v>
      </c>
      <c r="L7" s="303"/>
      <c r="M7" s="246">
        <v>320</v>
      </c>
      <c r="N7" s="221"/>
      <c r="O7" s="222">
        <v>3</v>
      </c>
      <c r="P7" s="222"/>
      <c r="Q7" s="222"/>
      <c r="R7" s="222"/>
      <c r="S7" s="222">
        <v>0.87</v>
      </c>
      <c r="T7" s="304"/>
      <c r="U7" s="305">
        <v>320</v>
      </c>
      <c r="V7" s="306"/>
      <c r="W7" s="222">
        <v>3.1</v>
      </c>
      <c r="X7" s="222"/>
      <c r="Y7" s="222"/>
      <c r="Z7" s="222"/>
      <c r="AA7" s="222">
        <v>0.87</v>
      </c>
      <c r="AB7" s="304"/>
      <c r="AC7" s="305">
        <v>330</v>
      </c>
      <c r="AD7" s="306"/>
      <c r="AE7" s="222">
        <v>3.1</v>
      </c>
      <c r="AF7" s="222"/>
      <c r="AG7" s="222"/>
      <c r="AH7" s="222"/>
      <c r="AI7" s="222">
        <v>0.87</v>
      </c>
      <c r="AJ7" s="304"/>
      <c r="AK7" s="305">
        <v>280</v>
      </c>
      <c r="AL7" s="306"/>
      <c r="AM7" s="222">
        <v>2.6</v>
      </c>
      <c r="AN7" s="222"/>
      <c r="AO7" s="222"/>
      <c r="AP7" s="222"/>
      <c r="AQ7" s="222">
        <v>0.87</v>
      </c>
      <c r="AR7" s="304"/>
    </row>
    <row r="8" spans="1:52" x14ac:dyDescent="0.2">
      <c r="A8" s="307"/>
      <c r="B8" s="308"/>
      <c r="C8" s="308"/>
      <c r="D8" s="309"/>
      <c r="E8" s="302">
        <v>6</v>
      </c>
      <c r="F8" s="242"/>
      <c r="G8" s="243" t="s">
        <v>19</v>
      </c>
      <c r="H8" s="243"/>
      <c r="I8" s="244">
        <f>I6</f>
        <v>0.15299999713897705</v>
      </c>
      <c r="J8" s="244"/>
      <c r="K8" s="244">
        <f>K6</f>
        <v>10.439999580383301</v>
      </c>
      <c r="L8" s="303"/>
      <c r="M8" s="246">
        <v>650</v>
      </c>
      <c r="N8" s="221"/>
      <c r="O8" s="222">
        <v>6.2</v>
      </c>
      <c r="P8" s="222"/>
      <c r="Q8" s="222"/>
      <c r="R8" s="222"/>
      <c r="S8" s="222">
        <v>0.87</v>
      </c>
      <c r="T8" s="304"/>
      <c r="U8" s="305">
        <v>650</v>
      </c>
      <c r="V8" s="306"/>
      <c r="W8" s="222">
        <v>6.2</v>
      </c>
      <c r="X8" s="222"/>
      <c r="Y8" s="222"/>
      <c r="Z8" s="222"/>
      <c r="AA8" s="222">
        <v>0.87</v>
      </c>
      <c r="AB8" s="304"/>
      <c r="AC8" s="305">
        <v>650</v>
      </c>
      <c r="AD8" s="306"/>
      <c r="AE8" s="222">
        <v>6.1</v>
      </c>
      <c r="AF8" s="222"/>
      <c r="AG8" s="222"/>
      <c r="AH8" s="222"/>
      <c r="AI8" s="222">
        <v>0.87</v>
      </c>
      <c r="AJ8" s="304"/>
      <c r="AK8" s="305">
        <v>640</v>
      </c>
      <c r="AL8" s="306"/>
      <c r="AM8" s="222">
        <v>6.1</v>
      </c>
      <c r="AN8" s="222"/>
      <c r="AO8" s="222"/>
      <c r="AP8" s="222"/>
      <c r="AQ8" s="222">
        <v>0.87</v>
      </c>
      <c r="AR8" s="304"/>
    </row>
    <row r="9" spans="1:52" ht="13.5" thickBot="1" x14ac:dyDescent="0.25">
      <c r="A9" s="310"/>
      <c r="B9" s="311"/>
      <c r="C9" s="311"/>
      <c r="D9" s="312"/>
      <c r="E9" s="208" t="s">
        <v>17</v>
      </c>
      <c r="F9" s="209"/>
      <c r="G9" s="209"/>
      <c r="H9" s="209"/>
      <c r="I9" s="209"/>
      <c r="J9" s="209"/>
      <c r="K9" s="209"/>
      <c r="L9" s="313"/>
      <c r="M9" s="314">
        <v>9</v>
      </c>
      <c r="N9" s="206"/>
      <c r="O9" s="206"/>
      <c r="P9" s="193"/>
      <c r="Q9" s="193"/>
      <c r="R9" s="206"/>
      <c r="S9" s="206"/>
      <c r="T9" s="210"/>
      <c r="U9" s="314">
        <v>9</v>
      </c>
      <c r="V9" s="206"/>
      <c r="W9" s="206"/>
      <c r="X9" s="193"/>
      <c r="Y9" s="193"/>
      <c r="Z9" s="206"/>
      <c r="AA9" s="206"/>
      <c r="AB9" s="210"/>
      <c r="AC9" s="314">
        <v>9</v>
      </c>
      <c r="AD9" s="206"/>
      <c r="AE9" s="206"/>
      <c r="AF9" s="193"/>
      <c r="AG9" s="193"/>
      <c r="AH9" s="206"/>
      <c r="AI9" s="206"/>
      <c r="AJ9" s="210"/>
      <c r="AK9" s="314">
        <v>9</v>
      </c>
      <c r="AL9" s="206"/>
      <c r="AM9" s="206"/>
      <c r="AN9" s="193"/>
      <c r="AO9" s="193"/>
      <c r="AP9" s="206"/>
      <c r="AQ9" s="206"/>
      <c r="AR9" s="210"/>
    </row>
    <row r="10" spans="1:52" x14ac:dyDescent="0.2">
      <c r="A10" s="49" t="s">
        <v>18</v>
      </c>
      <c r="B10" s="48">
        <v>40</v>
      </c>
      <c r="C10" s="47">
        <v>2.3000000044703484E-2</v>
      </c>
      <c r="D10" s="5">
        <v>8.7999999523162842E-2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10.609999656677246</v>
      </c>
      <c r="L10" s="297"/>
      <c r="M10" s="227"/>
      <c r="N10" s="228"/>
      <c r="O10" s="229"/>
      <c r="P10" s="229"/>
      <c r="Q10" s="229"/>
      <c r="R10" s="229"/>
      <c r="S10" s="225"/>
      <c r="T10" s="240"/>
      <c r="U10" s="227"/>
      <c r="V10" s="228"/>
      <c r="W10" s="229"/>
      <c r="X10" s="229"/>
      <c r="Y10" s="229"/>
      <c r="Z10" s="229"/>
      <c r="AA10" s="225"/>
      <c r="AB10" s="240"/>
      <c r="AC10" s="227"/>
      <c r="AD10" s="228"/>
      <c r="AE10" s="229"/>
      <c r="AF10" s="229"/>
      <c r="AG10" s="229"/>
      <c r="AH10" s="229"/>
      <c r="AI10" s="225"/>
      <c r="AJ10" s="240"/>
      <c r="AK10" s="227"/>
      <c r="AL10" s="228"/>
      <c r="AM10" s="229"/>
      <c r="AN10" s="229"/>
      <c r="AO10" s="229"/>
      <c r="AP10" s="229"/>
      <c r="AQ10" s="225"/>
      <c r="AR10" s="240"/>
    </row>
    <row r="11" spans="1:52" x14ac:dyDescent="0.2">
      <c r="A11" s="299" t="s">
        <v>85</v>
      </c>
      <c r="B11" s="300"/>
      <c r="C11" s="300"/>
      <c r="D11" s="30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10.609999656677246</v>
      </c>
      <c r="L11" s="303"/>
      <c r="M11" s="315">
        <v>460</v>
      </c>
      <c r="N11" s="246"/>
      <c r="O11" s="316">
        <v>4.3</v>
      </c>
      <c r="P11" s="317"/>
      <c r="Q11" s="222"/>
      <c r="R11" s="222"/>
      <c r="S11" s="222">
        <v>0.87</v>
      </c>
      <c r="T11" s="304"/>
      <c r="U11" s="315">
        <v>470</v>
      </c>
      <c r="V11" s="246"/>
      <c r="W11" s="316">
        <v>4.5</v>
      </c>
      <c r="X11" s="317"/>
      <c r="Y11" s="222"/>
      <c r="Z11" s="222"/>
      <c r="AA11" s="222">
        <v>0.87</v>
      </c>
      <c r="AB11" s="304"/>
      <c r="AC11" s="315">
        <v>480</v>
      </c>
      <c r="AD11" s="246"/>
      <c r="AE11" s="316">
        <v>4.5</v>
      </c>
      <c r="AF11" s="317"/>
      <c r="AG11" s="222"/>
      <c r="AH11" s="222"/>
      <c r="AI11" s="222">
        <v>0.87</v>
      </c>
      <c r="AJ11" s="304"/>
      <c r="AK11" s="315">
        <v>480</v>
      </c>
      <c r="AL11" s="246"/>
      <c r="AM11" s="316">
        <v>4.5999999999999996</v>
      </c>
      <c r="AN11" s="317"/>
      <c r="AO11" s="222"/>
      <c r="AP11" s="222"/>
      <c r="AQ11" s="222">
        <v>0.87</v>
      </c>
      <c r="AR11" s="304"/>
    </row>
    <row r="12" spans="1:52" x14ac:dyDescent="0.2">
      <c r="A12" s="307"/>
      <c r="B12" s="308"/>
      <c r="C12" s="308"/>
      <c r="D12" s="309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10.609999656677246</v>
      </c>
      <c r="L12" s="303"/>
      <c r="M12" s="315">
        <v>100</v>
      </c>
      <c r="N12" s="246"/>
      <c r="O12" s="316">
        <v>1</v>
      </c>
      <c r="P12" s="317"/>
      <c r="Q12" s="222"/>
      <c r="R12" s="222"/>
      <c r="S12" s="222">
        <v>0.87</v>
      </c>
      <c r="T12" s="304"/>
      <c r="U12" s="315">
        <v>100</v>
      </c>
      <c r="V12" s="246"/>
      <c r="W12" s="316">
        <v>1</v>
      </c>
      <c r="X12" s="317"/>
      <c r="Y12" s="222"/>
      <c r="Z12" s="222"/>
      <c r="AA12" s="222">
        <v>0.87</v>
      </c>
      <c r="AB12" s="304"/>
      <c r="AC12" s="315">
        <v>100</v>
      </c>
      <c r="AD12" s="246"/>
      <c r="AE12" s="316">
        <v>1</v>
      </c>
      <c r="AF12" s="317"/>
      <c r="AG12" s="222"/>
      <c r="AH12" s="222"/>
      <c r="AI12" s="222">
        <v>0.87</v>
      </c>
      <c r="AJ12" s="304"/>
      <c r="AK12" s="315">
        <v>90</v>
      </c>
      <c r="AL12" s="246"/>
      <c r="AM12" s="316">
        <v>0.9</v>
      </c>
      <c r="AN12" s="317"/>
      <c r="AO12" s="222"/>
      <c r="AP12" s="222"/>
      <c r="AQ12" s="222">
        <v>0.87</v>
      </c>
      <c r="AR12" s="304"/>
    </row>
    <row r="13" spans="1:52" ht="13.5" thickBot="1" x14ac:dyDescent="0.25">
      <c r="A13" s="310"/>
      <c r="B13" s="311"/>
      <c r="C13" s="311"/>
      <c r="D13" s="312"/>
      <c r="E13" s="208" t="s">
        <v>17</v>
      </c>
      <c r="F13" s="209"/>
      <c r="G13" s="209"/>
      <c r="H13" s="209"/>
      <c r="I13" s="209"/>
      <c r="J13" s="209"/>
      <c r="K13" s="209"/>
      <c r="L13" s="313"/>
      <c r="M13" s="314">
        <v>9</v>
      </c>
      <c r="N13" s="206"/>
      <c r="O13" s="206"/>
      <c r="P13" s="193"/>
      <c r="Q13" s="193"/>
      <c r="R13" s="206"/>
      <c r="S13" s="206"/>
      <c r="T13" s="210"/>
      <c r="U13" s="314">
        <v>9</v>
      </c>
      <c r="V13" s="206"/>
      <c r="W13" s="206"/>
      <c r="X13" s="193"/>
      <c r="Y13" s="193"/>
      <c r="Z13" s="206"/>
      <c r="AA13" s="206"/>
      <c r="AB13" s="210"/>
      <c r="AC13" s="314">
        <v>9</v>
      </c>
      <c r="AD13" s="206"/>
      <c r="AE13" s="206"/>
      <c r="AF13" s="193"/>
      <c r="AG13" s="193"/>
      <c r="AH13" s="206"/>
      <c r="AI13" s="206"/>
      <c r="AJ13" s="210"/>
      <c r="AK13" s="314">
        <v>9</v>
      </c>
      <c r="AL13" s="206"/>
      <c r="AM13" s="206"/>
      <c r="AN13" s="193"/>
      <c r="AO13" s="193"/>
      <c r="AP13" s="206"/>
      <c r="AQ13" s="206"/>
      <c r="AR13" s="210"/>
    </row>
    <row r="14" spans="1:52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213">
        <f>SUM(M6,M10)</f>
        <v>0</v>
      </c>
      <c r="N14" s="196"/>
      <c r="O14" s="195">
        <f>SUM(O6,O10)</f>
        <v>0</v>
      </c>
      <c r="P14" s="196"/>
      <c r="Q14" s="195">
        <f>SUM(Q6,Q10)</f>
        <v>0</v>
      </c>
      <c r="R14" s="196"/>
      <c r="S14" s="196"/>
      <c r="T14" s="214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  <c r="AW14" s="359"/>
      <c r="AX14" s="359"/>
      <c r="AY14" s="359"/>
      <c r="AZ14" s="359"/>
    </row>
    <row r="15" spans="1:52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217">
        <f>SUM(M7,M8,M11,M12)</f>
        <v>1530</v>
      </c>
      <c r="N15" s="201"/>
      <c r="O15" s="90">
        <f>SUM(O7,O8,O11,O12)</f>
        <v>14.5</v>
      </c>
      <c r="P15" s="201"/>
      <c r="Q15" s="90">
        <f>SUM(Q7,Q8,Q11,Q12)</f>
        <v>0</v>
      </c>
      <c r="R15" s="201"/>
      <c r="S15" s="201"/>
      <c r="T15" s="202"/>
      <c r="U15" s="322">
        <f>SUM(U7,U8,U11,U12)</f>
        <v>1540</v>
      </c>
      <c r="V15" s="201"/>
      <c r="W15" s="90">
        <f>SUM(W7,W8,W11,W12)</f>
        <v>14.8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1560</v>
      </c>
      <c r="AD15" s="201"/>
      <c r="AE15" s="90">
        <f>SUM(AE7,AE8,AE11,AE12)</f>
        <v>14.7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1490</v>
      </c>
      <c r="AL15" s="201"/>
      <c r="AM15" s="90">
        <f>SUM(AM7,AM8,AM11,AM12)</f>
        <v>14.2</v>
      </c>
      <c r="AN15" s="201"/>
      <c r="AO15" s="90">
        <f>SUM(AO7,AO8,AO11,AO12)</f>
        <v>0</v>
      </c>
      <c r="AP15" s="201"/>
      <c r="AQ15" s="201"/>
      <c r="AR15" s="202"/>
      <c r="AW15" s="359"/>
      <c r="AX15" s="359"/>
      <c r="AY15" s="359"/>
      <c r="AZ15" s="359"/>
    </row>
    <row r="16" spans="1:52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184">
        <f>I6*(POWER(O7+O8,2)+POWER(Q7+Q8,2))/POWER(B6,2)</f>
        <v>1.2646406013518571E-2</v>
      </c>
      <c r="N16" s="184"/>
      <c r="O16" s="184"/>
      <c r="P16" s="185" t="s">
        <v>25</v>
      </c>
      <c r="Q16" s="185"/>
      <c r="R16" s="199">
        <f>K6*(POWER(O7+O8,2)+POWER(Q7+Q8,2))/(100*B6)</f>
        <v>0.27613798890113828</v>
      </c>
      <c r="S16" s="199"/>
      <c r="T16" s="204"/>
      <c r="U16" s="205">
        <f>I6*(POWER(W7+W8,2)+POWER(Y7+Y8,2))/POWER(B6,2)</f>
        <v>1.2922822023974732E-2</v>
      </c>
      <c r="V16" s="184"/>
      <c r="W16" s="184"/>
      <c r="X16" s="185" t="s">
        <v>25</v>
      </c>
      <c r="Y16" s="185"/>
      <c r="Z16" s="199">
        <f>K6*(POWER(W7+W8,2)+POWER(Y7+Y8,2))/(100*B6)</f>
        <v>0.28217361365854743</v>
      </c>
      <c r="AA16" s="199"/>
      <c r="AB16" s="204"/>
      <c r="AC16" s="205">
        <f>I6*(POWER(AE7+AE8,2)+POWER(AG7+AG8,2))/POWER(B6,2)</f>
        <v>1.2646406013518571E-2</v>
      </c>
      <c r="AD16" s="184"/>
      <c r="AE16" s="184"/>
      <c r="AF16" s="185" t="s">
        <v>25</v>
      </c>
      <c r="AG16" s="185"/>
      <c r="AH16" s="199">
        <f>K6*(POWER(AE7+AE8,2)+POWER(AG7+AG8,2))/(100*B6)</f>
        <v>0.27613798890113828</v>
      </c>
      <c r="AI16" s="199"/>
      <c r="AJ16" s="204"/>
      <c r="AK16" s="205">
        <f>I6*(POWER(AM7+AM8,2)+POWER(AO7+AO8,2))/POWER(B6,2)</f>
        <v>1.1309150179149581E-2</v>
      </c>
      <c r="AL16" s="184"/>
      <c r="AM16" s="184"/>
      <c r="AN16" s="185" t="s">
        <v>25</v>
      </c>
      <c r="AO16" s="185"/>
      <c r="AP16" s="199">
        <f>K6*(POWER(AM7+AM8,2)+POWER(AO7+AO8,2))/(100*B6)</f>
        <v>0.24693861507475373</v>
      </c>
      <c r="AQ16" s="199"/>
      <c r="AR16" s="204"/>
      <c r="AW16" s="359"/>
      <c r="AX16" s="359"/>
      <c r="AY16" s="359"/>
      <c r="AZ16" s="359"/>
    </row>
    <row r="17" spans="1:52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191">
        <f>I10*(POWER(O11+O12,2)+POWER(Q11+Q12,2))/POWER(B10,2)</f>
        <v>2.896781365107745E-3</v>
      </c>
      <c r="N17" s="191"/>
      <c r="O17" s="191"/>
      <c r="P17" s="186" t="s">
        <v>25</v>
      </c>
      <c r="Q17" s="186"/>
      <c r="R17" s="187">
        <f>K10*(POWER(O11+O12,2)+POWER(Q11+Q12,2))/(100*B10)</f>
        <v>7.450872258901596E-2</v>
      </c>
      <c r="S17" s="187"/>
      <c r="T17" s="188"/>
      <c r="U17" s="325">
        <f>I10*(POWER(W11+W12,2)+POWER(Y11+Y12,2))/POWER(B10,2)</f>
        <v>3.1195313739590348E-3</v>
      </c>
      <c r="V17" s="191"/>
      <c r="W17" s="191"/>
      <c r="X17" s="186" t="s">
        <v>25</v>
      </c>
      <c r="Y17" s="186"/>
      <c r="Z17" s="187">
        <f>K10*(POWER(W11+W12,2)+POWER(Y11+Y12,2))/(100*B10)</f>
        <v>8.0238122403621673E-2</v>
      </c>
      <c r="AA17" s="187"/>
      <c r="AB17" s="188"/>
      <c r="AC17" s="325">
        <f>I10*(POWER(AE11+AE12,2)+POWER(AG11+AG12,2))/POWER(B10,2)</f>
        <v>3.1195313739590348E-3</v>
      </c>
      <c r="AD17" s="191"/>
      <c r="AE17" s="191"/>
      <c r="AF17" s="186" t="s">
        <v>25</v>
      </c>
      <c r="AG17" s="186"/>
      <c r="AH17" s="187">
        <f>K10*(POWER(AE11+AE12,2)+POWER(AG11+AG12,2))/(100*B10)</f>
        <v>8.0238122403621673E-2</v>
      </c>
      <c r="AI17" s="187"/>
      <c r="AJ17" s="188"/>
      <c r="AK17" s="325">
        <f>I10*(POWER(AM11+AM12,2)+POWER(AO11+AO12,2))/POWER(B10,2)</f>
        <v>3.1195313739590348E-3</v>
      </c>
      <c r="AL17" s="191"/>
      <c r="AM17" s="191"/>
      <c r="AN17" s="186" t="s">
        <v>25</v>
      </c>
      <c r="AO17" s="186"/>
      <c r="AP17" s="187">
        <f>K10*(POWER(AM11+AM12,2)+POWER(AO11+AO12,2))/(100*B10)</f>
        <v>8.0238122403621673E-2</v>
      </c>
      <c r="AQ17" s="187"/>
      <c r="AR17" s="188"/>
      <c r="AW17" s="359"/>
      <c r="AX17" s="359"/>
      <c r="AY17" s="359"/>
      <c r="AZ17" s="359"/>
    </row>
    <row r="18" spans="1:52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179">
        <f>SUM(O7:P8)+C6+M16</f>
        <v>9.2536464071460056</v>
      </c>
      <c r="N18" s="179"/>
      <c r="O18" s="179"/>
      <c r="P18" s="180" t="s">
        <v>25</v>
      </c>
      <c r="Q18" s="180"/>
      <c r="R18" s="175">
        <f>SUM(Q7:R8)+D6+R16</f>
        <v>0.44213798258304593</v>
      </c>
      <c r="S18" s="175"/>
      <c r="T18" s="177"/>
      <c r="U18" s="178">
        <f>SUM(W7:X8)+C6+U16</f>
        <v>9.3539228231564628</v>
      </c>
      <c r="V18" s="179"/>
      <c r="W18" s="179"/>
      <c r="X18" s="180" t="s">
        <v>25</v>
      </c>
      <c r="Y18" s="180"/>
      <c r="Z18" s="175">
        <f>SUM(Y7:Z8)+D6+Z16</f>
        <v>0.44817360734045508</v>
      </c>
      <c r="AA18" s="175"/>
      <c r="AB18" s="177"/>
      <c r="AC18" s="178">
        <f>SUM(AE7:AF8)+C6+AC16</f>
        <v>9.2536464071460056</v>
      </c>
      <c r="AD18" s="179"/>
      <c r="AE18" s="179"/>
      <c r="AF18" s="180" t="s">
        <v>25</v>
      </c>
      <c r="AG18" s="180"/>
      <c r="AH18" s="175">
        <f>SUM(AG7:AH8)+D6+AH16</f>
        <v>0.44213798258304593</v>
      </c>
      <c r="AI18" s="175"/>
      <c r="AJ18" s="177"/>
      <c r="AK18" s="178">
        <f>SUM(AM7:AN8)+C6+AK16</f>
        <v>8.7523091513116373</v>
      </c>
      <c r="AL18" s="179"/>
      <c r="AM18" s="179"/>
      <c r="AN18" s="180" t="s">
        <v>25</v>
      </c>
      <c r="AO18" s="180"/>
      <c r="AP18" s="175">
        <f>SUM(AO7:AP8)+D6+AP16</f>
        <v>0.41293860875666138</v>
      </c>
      <c r="AQ18" s="175"/>
      <c r="AR18" s="177"/>
    </row>
    <row r="19" spans="1:52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166">
        <f>SUM(O11:P12)+C10+M17</f>
        <v>5.3258967814098108</v>
      </c>
      <c r="N19" s="166"/>
      <c r="O19" s="166"/>
      <c r="P19" s="167" t="s">
        <v>25</v>
      </c>
      <c r="Q19" s="167"/>
      <c r="R19" s="163">
        <f>SUM(Q11:R12)+D10+R17</f>
        <v>0.16250872211217882</v>
      </c>
      <c r="S19" s="163"/>
      <c r="T19" s="164"/>
      <c r="U19" s="165">
        <f>SUM(W11:X12)+C10+U17</f>
        <v>5.5261195314186624</v>
      </c>
      <c r="V19" s="166"/>
      <c r="W19" s="166"/>
      <c r="X19" s="167" t="s">
        <v>25</v>
      </c>
      <c r="Y19" s="167"/>
      <c r="Z19" s="163">
        <f>SUM(Y11:Z12)+D10+Z17</f>
        <v>0.1682381219267845</v>
      </c>
      <c r="AA19" s="163"/>
      <c r="AB19" s="164"/>
      <c r="AC19" s="165">
        <f>SUM(AE11:AF12)+C10+AC17</f>
        <v>5.5261195314186624</v>
      </c>
      <c r="AD19" s="166"/>
      <c r="AE19" s="166"/>
      <c r="AF19" s="167" t="s">
        <v>25</v>
      </c>
      <c r="AG19" s="167"/>
      <c r="AH19" s="163">
        <f>SUM(AG11:AH12)+D10+AH17</f>
        <v>0.1682381219267845</v>
      </c>
      <c r="AI19" s="163"/>
      <c r="AJ19" s="164"/>
      <c r="AK19" s="165">
        <f>SUM(AM11:AN12)+C10+AK17</f>
        <v>5.5261195314186624</v>
      </c>
      <c r="AL19" s="166"/>
      <c r="AM19" s="166"/>
      <c r="AN19" s="167" t="s">
        <v>25</v>
      </c>
      <c r="AO19" s="167"/>
      <c r="AP19" s="163">
        <f>SUM(AO11:AP12)+D10+AP17</f>
        <v>0.1682381219267845</v>
      </c>
      <c r="AQ19" s="163"/>
      <c r="AR19" s="164"/>
    </row>
    <row r="20" spans="1:52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161">
        <f>SUM(M18,M19)</f>
        <v>14.579543188555817</v>
      </c>
      <c r="N20" s="161"/>
      <c r="O20" s="161"/>
      <c r="P20" s="162" t="s">
        <v>25</v>
      </c>
      <c r="Q20" s="162"/>
      <c r="R20" s="147">
        <f>SUM(R18,R19)</f>
        <v>0.60464670469522475</v>
      </c>
      <c r="S20" s="147"/>
      <c r="T20" s="148"/>
      <c r="U20" s="329">
        <f>SUM(U18,U19)</f>
        <v>14.880042354575124</v>
      </c>
      <c r="V20" s="161"/>
      <c r="W20" s="161"/>
      <c r="X20" s="162" t="s">
        <v>25</v>
      </c>
      <c r="Y20" s="162"/>
      <c r="Z20" s="147">
        <f>SUM(Z18,Z19)</f>
        <v>0.61641172926723953</v>
      </c>
      <c r="AA20" s="147"/>
      <c r="AB20" s="148"/>
      <c r="AC20" s="329">
        <f>SUM(AC18,AC19)</f>
        <v>14.779765938564669</v>
      </c>
      <c r="AD20" s="161"/>
      <c r="AE20" s="161"/>
      <c r="AF20" s="162" t="s">
        <v>25</v>
      </c>
      <c r="AG20" s="162"/>
      <c r="AH20" s="147">
        <f>SUM(AH18,AH19)</f>
        <v>0.61037610450983038</v>
      </c>
      <c r="AI20" s="147"/>
      <c r="AJ20" s="148"/>
      <c r="AK20" s="329">
        <f>SUM(AK18,AK19)</f>
        <v>14.278428682730301</v>
      </c>
      <c r="AL20" s="161"/>
      <c r="AM20" s="161"/>
      <c r="AN20" s="162" t="s">
        <v>25</v>
      </c>
      <c r="AO20" s="162"/>
      <c r="AP20" s="147">
        <f>SUM(AP18,AP19)</f>
        <v>0.58117673068344589</v>
      </c>
      <c r="AQ20" s="147"/>
      <c r="AR20" s="148"/>
    </row>
    <row r="21" spans="1:52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52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52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283">
        <v>6.19</v>
      </c>
      <c r="N23" s="145"/>
      <c r="O23" s="145"/>
      <c r="P23" s="145"/>
      <c r="Q23" s="145"/>
      <c r="R23" s="145"/>
      <c r="S23" s="145"/>
      <c r="T23" s="284"/>
      <c r="U23" s="283">
        <v>6.19</v>
      </c>
      <c r="V23" s="145"/>
      <c r="W23" s="145"/>
      <c r="X23" s="145"/>
      <c r="Y23" s="145"/>
      <c r="Z23" s="145"/>
      <c r="AA23" s="145"/>
      <c r="AB23" s="284"/>
      <c r="AC23" s="283">
        <v>6.15</v>
      </c>
      <c r="AD23" s="145"/>
      <c r="AE23" s="145"/>
      <c r="AF23" s="145"/>
      <c r="AG23" s="145"/>
      <c r="AH23" s="145"/>
      <c r="AI23" s="145"/>
      <c r="AJ23" s="284"/>
      <c r="AK23" s="283">
        <v>6.21</v>
      </c>
      <c r="AL23" s="145"/>
      <c r="AM23" s="145"/>
      <c r="AN23" s="145"/>
      <c r="AO23" s="145"/>
      <c r="AP23" s="145"/>
      <c r="AQ23" s="145"/>
      <c r="AR23" s="284"/>
    </row>
    <row r="24" spans="1:52" x14ac:dyDescent="0.2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333">
        <v>6.12</v>
      </c>
      <c r="N24" s="334"/>
      <c r="O24" s="334"/>
      <c r="P24" s="334"/>
      <c r="Q24" s="334"/>
      <c r="R24" s="334"/>
      <c r="S24" s="334"/>
      <c r="T24" s="335"/>
      <c r="U24" s="333">
        <v>6.19</v>
      </c>
      <c r="V24" s="334"/>
      <c r="W24" s="334"/>
      <c r="X24" s="334"/>
      <c r="Y24" s="334"/>
      <c r="Z24" s="334"/>
      <c r="AA24" s="334"/>
      <c r="AB24" s="335"/>
      <c r="AC24" s="333">
        <v>5.74</v>
      </c>
      <c r="AD24" s="334"/>
      <c r="AE24" s="334"/>
      <c r="AF24" s="334"/>
      <c r="AG24" s="334"/>
      <c r="AH24" s="334"/>
      <c r="AI24" s="334"/>
      <c r="AJ24" s="335"/>
      <c r="AK24" s="333">
        <v>6.14</v>
      </c>
      <c r="AL24" s="334"/>
      <c r="AM24" s="334"/>
      <c r="AN24" s="334"/>
      <c r="AO24" s="334"/>
      <c r="AP24" s="334"/>
      <c r="AQ24" s="334"/>
      <c r="AR24" s="335"/>
    </row>
    <row r="25" spans="1:52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333">
        <v>6.08</v>
      </c>
      <c r="N25" s="334"/>
      <c r="O25" s="334"/>
      <c r="P25" s="334"/>
      <c r="Q25" s="334"/>
      <c r="R25" s="334"/>
      <c r="S25" s="334"/>
      <c r="T25" s="335"/>
      <c r="U25" s="333">
        <v>6.15</v>
      </c>
      <c r="V25" s="334"/>
      <c r="W25" s="334"/>
      <c r="X25" s="334"/>
      <c r="Y25" s="334"/>
      <c r="Z25" s="334"/>
      <c r="AA25" s="334"/>
      <c r="AB25" s="335"/>
      <c r="AC25" s="333">
        <v>6.08</v>
      </c>
      <c r="AD25" s="334"/>
      <c r="AE25" s="334"/>
      <c r="AF25" s="334"/>
      <c r="AG25" s="334"/>
      <c r="AH25" s="334"/>
      <c r="AI25" s="334"/>
      <c r="AJ25" s="335"/>
      <c r="AK25" s="333">
        <v>6.12</v>
      </c>
      <c r="AL25" s="334"/>
      <c r="AM25" s="334"/>
      <c r="AN25" s="334"/>
      <c r="AO25" s="334"/>
      <c r="AP25" s="334"/>
      <c r="AQ25" s="334"/>
      <c r="AR25" s="335"/>
    </row>
    <row r="26" spans="1:52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124">
        <v>6.22</v>
      </c>
      <c r="N26" s="125"/>
      <c r="O26" s="125"/>
      <c r="P26" s="125"/>
      <c r="Q26" s="125"/>
      <c r="R26" s="125"/>
      <c r="S26" s="125"/>
      <c r="T26" s="126"/>
      <c r="U26" s="124">
        <v>6.19</v>
      </c>
      <c r="V26" s="125"/>
      <c r="W26" s="125"/>
      <c r="X26" s="125"/>
      <c r="Y26" s="125"/>
      <c r="Z26" s="125"/>
      <c r="AA26" s="125"/>
      <c r="AB26" s="126"/>
      <c r="AC26" s="124">
        <v>6.22</v>
      </c>
      <c r="AD26" s="125"/>
      <c r="AE26" s="125"/>
      <c r="AF26" s="125"/>
      <c r="AG26" s="125"/>
      <c r="AH26" s="125"/>
      <c r="AI26" s="125"/>
      <c r="AJ26" s="126"/>
      <c r="AK26" s="124">
        <v>6.21</v>
      </c>
      <c r="AL26" s="125"/>
      <c r="AM26" s="125"/>
      <c r="AN26" s="125"/>
      <c r="AO26" s="125"/>
      <c r="AP26" s="125"/>
      <c r="AQ26" s="125"/>
      <c r="AR26" s="126"/>
    </row>
    <row r="27" spans="1:52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52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52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52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52" x14ac:dyDescent="0.2">
      <c r="A31" s="81" t="s">
        <v>42</v>
      </c>
      <c r="B31" s="82"/>
      <c r="C31" s="82"/>
      <c r="D31" s="82"/>
      <c r="E31" s="46"/>
      <c r="F31" s="46"/>
      <c r="G31" s="46"/>
      <c r="H31" s="46"/>
      <c r="I31" s="46"/>
      <c r="J31" s="46"/>
      <c r="K31" s="46"/>
      <c r="L31" s="338"/>
      <c r="M31" s="339">
        <f>M32+M33+M34</f>
        <v>320</v>
      </c>
      <c r="N31" s="89"/>
      <c r="O31" s="85"/>
      <c r="P31" s="85"/>
      <c r="Q31" s="85"/>
      <c r="R31" s="85"/>
      <c r="S31" s="85"/>
      <c r="T31" s="86"/>
      <c r="U31" s="339">
        <f>U32+U33+U34</f>
        <v>320</v>
      </c>
      <c r="V31" s="89"/>
      <c r="W31" s="85"/>
      <c r="X31" s="85"/>
      <c r="Y31" s="85"/>
      <c r="Z31" s="85"/>
      <c r="AA31" s="85"/>
      <c r="AB31" s="86"/>
      <c r="AC31" s="339">
        <f>AC32+AC33+AC34</f>
        <v>330</v>
      </c>
      <c r="AD31" s="89"/>
      <c r="AE31" s="85"/>
      <c r="AF31" s="85"/>
      <c r="AG31" s="85"/>
      <c r="AH31" s="85"/>
      <c r="AI31" s="85"/>
      <c r="AJ31" s="86"/>
      <c r="AK31" s="339">
        <f>AK32+AK33+AK34</f>
        <v>280</v>
      </c>
      <c r="AL31" s="89"/>
      <c r="AM31" s="85"/>
      <c r="AN31" s="85"/>
      <c r="AO31" s="85"/>
      <c r="AP31" s="85"/>
      <c r="AQ31" s="85"/>
      <c r="AR31" s="86"/>
    </row>
    <row r="32" spans="1:52" x14ac:dyDescent="0.2">
      <c r="A32" s="81" t="s">
        <v>92</v>
      </c>
      <c r="B32" s="82"/>
      <c r="C32" s="82"/>
      <c r="D32" s="82"/>
      <c r="E32" s="46"/>
      <c r="F32" s="46"/>
      <c r="G32" s="46"/>
      <c r="H32" s="46"/>
      <c r="I32" s="46"/>
      <c r="J32" s="46"/>
      <c r="K32" s="46"/>
      <c r="L32" s="338"/>
      <c r="M32" s="340">
        <v>200</v>
      </c>
      <c r="N32" s="79"/>
      <c r="O32" s="76"/>
      <c r="P32" s="76"/>
      <c r="Q32" s="76"/>
      <c r="R32" s="76"/>
      <c r="S32" s="76"/>
      <c r="T32" s="80"/>
      <c r="U32" s="340">
        <v>200</v>
      </c>
      <c r="V32" s="79"/>
      <c r="W32" s="76"/>
      <c r="X32" s="76"/>
      <c r="Y32" s="76"/>
      <c r="Z32" s="76"/>
      <c r="AA32" s="76"/>
      <c r="AB32" s="80"/>
      <c r="AC32" s="340">
        <v>200</v>
      </c>
      <c r="AD32" s="79"/>
      <c r="AE32" s="76"/>
      <c r="AF32" s="76"/>
      <c r="AG32" s="76"/>
      <c r="AH32" s="76"/>
      <c r="AI32" s="76"/>
      <c r="AJ32" s="80"/>
      <c r="AK32" s="340">
        <v>190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93</v>
      </c>
      <c r="B33" s="82"/>
      <c r="C33" s="82"/>
      <c r="D33" s="82"/>
      <c r="E33" s="46">
        <v>47.8</v>
      </c>
      <c r="F33" s="46">
        <v>0.5</v>
      </c>
      <c r="G33" s="46">
        <v>48.9</v>
      </c>
      <c r="H33" s="46">
        <v>25</v>
      </c>
      <c r="I33" s="46"/>
      <c r="J33" s="46"/>
      <c r="K33" s="46"/>
      <c r="L33" s="338"/>
      <c r="M33" s="340">
        <v>70</v>
      </c>
      <c r="N33" s="79"/>
      <c r="O33" s="76"/>
      <c r="P33" s="76"/>
      <c r="Q33" s="76"/>
      <c r="R33" s="76"/>
      <c r="S33" s="76"/>
      <c r="T33" s="80"/>
      <c r="U33" s="340">
        <v>70</v>
      </c>
      <c r="V33" s="79"/>
      <c r="W33" s="76"/>
      <c r="X33" s="76"/>
      <c r="Y33" s="76"/>
      <c r="Z33" s="76"/>
      <c r="AA33" s="76"/>
      <c r="AB33" s="80"/>
      <c r="AC33" s="340">
        <v>70</v>
      </c>
      <c r="AD33" s="79"/>
      <c r="AE33" s="76"/>
      <c r="AF33" s="76"/>
      <c r="AG33" s="76"/>
      <c r="AH33" s="76"/>
      <c r="AI33" s="76"/>
      <c r="AJ33" s="80"/>
      <c r="AK33" s="340">
        <v>50</v>
      </c>
      <c r="AL33" s="79"/>
      <c r="AM33" s="76"/>
      <c r="AN33" s="76"/>
      <c r="AO33" s="76"/>
      <c r="AP33" s="76"/>
      <c r="AQ33" s="76"/>
      <c r="AR33" s="80"/>
    </row>
    <row r="34" spans="1:44" x14ac:dyDescent="0.2">
      <c r="A34" s="81" t="s">
        <v>94</v>
      </c>
      <c r="B34" s="82"/>
      <c r="C34" s="82"/>
      <c r="D34" s="82"/>
      <c r="E34" s="46">
        <v>47.8</v>
      </c>
      <c r="F34" s="46">
        <v>0.5</v>
      </c>
      <c r="G34" s="46">
        <v>48.9</v>
      </c>
      <c r="H34" s="46">
        <v>25</v>
      </c>
      <c r="I34" s="46"/>
      <c r="J34" s="46"/>
      <c r="K34" s="46"/>
      <c r="L34" s="338"/>
      <c r="M34" s="340">
        <v>50</v>
      </c>
      <c r="N34" s="79"/>
      <c r="O34" s="76"/>
      <c r="P34" s="76"/>
      <c r="Q34" s="76"/>
      <c r="R34" s="76"/>
      <c r="S34" s="76"/>
      <c r="T34" s="80"/>
      <c r="U34" s="340">
        <v>50</v>
      </c>
      <c r="V34" s="79"/>
      <c r="W34" s="76"/>
      <c r="X34" s="76"/>
      <c r="Y34" s="76"/>
      <c r="Z34" s="76"/>
      <c r="AA34" s="76"/>
      <c r="AB34" s="80"/>
      <c r="AC34" s="340">
        <v>60</v>
      </c>
      <c r="AD34" s="79"/>
      <c r="AE34" s="76"/>
      <c r="AF34" s="76"/>
      <c r="AG34" s="76"/>
      <c r="AH34" s="76"/>
      <c r="AI34" s="76"/>
      <c r="AJ34" s="80"/>
      <c r="AK34" s="340">
        <v>40</v>
      </c>
      <c r="AL34" s="79"/>
      <c r="AM34" s="76"/>
      <c r="AN34" s="76"/>
      <c r="AO34" s="76"/>
      <c r="AP34" s="76"/>
      <c r="AQ34" s="76"/>
      <c r="AR34" s="80"/>
    </row>
    <row r="35" spans="1:44" x14ac:dyDescent="0.2">
      <c r="A35" s="81" t="s">
        <v>95</v>
      </c>
      <c r="B35" s="82"/>
      <c r="C35" s="82"/>
      <c r="D35" s="82"/>
      <c r="E35" s="46"/>
      <c r="F35" s="46"/>
      <c r="G35" s="46"/>
      <c r="H35" s="46"/>
      <c r="I35" s="46"/>
      <c r="J35" s="46"/>
      <c r="K35" s="46"/>
      <c r="L35" s="338"/>
      <c r="M35" s="340" t="s">
        <v>77</v>
      </c>
      <c r="N35" s="79"/>
      <c r="O35" s="76"/>
      <c r="P35" s="76"/>
      <c r="Q35" s="76"/>
      <c r="R35" s="76"/>
      <c r="S35" s="76"/>
      <c r="T35" s="80"/>
      <c r="U35" s="340" t="s">
        <v>77</v>
      </c>
      <c r="V35" s="79"/>
      <c r="W35" s="76"/>
      <c r="X35" s="76"/>
      <c r="Y35" s="76"/>
      <c r="Z35" s="76"/>
      <c r="AA35" s="76"/>
      <c r="AB35" s="80"/>
      <c r="AC35" s="340" t="s">
        <v>77</v>
      </c>
      <c r="AD35" s="79"/>
      <c r="AE35" s="76"/>
      <c r="AF35" s="76"/>
      <c r="AG35" s="76"/>
      <c r="AH35" s="76"/>
      <c r="AI35" s="76"/>
      <c r="AJ35" s="80"/>
      <c r="AK35" s="340" t="s">
        <v>77</v>
      </c>
      <c r="AL35" s="79"/>
      <c r="AM35" s="76"/>
      <c r="AN35" s="76"/>
      <c r="AO35" s="76"/>
      <c r="AP35" s="76"/>
      <c r="AQ35" s="76"/>
      <c r="AR35" s="80"/>
    </row>
    <row r="36" spans="1:44" ht="13.5" thickBot="1" x14ac:dyDescent="0.25">
      <c r="A36" s="103" t="s">
        <v>53</v>
      </c>
      <c r="B36" s="104"/>
      <c r="C36" s="104"/>
      <c r="D36" s="104"/>
      <c r="E36" s="105"/>
      <c r="F36" s="105"/>
      <c r="G36" s="105"/>
      <c r="H36" s="105"/>
      <c r="I36" s="105"/>
      <c r="J36" s="105"/>
      <c r="K36" s="105"/>
      <c r="L36" s="341"/>
      <c r="M36" s="342"/>
      <c r="N36" s="343"/>
      <c r="O36" s="90"/>
      <c r="P36" s="90"/>
      <c r="Q36" s="90"/>
      <c r="R36" s="90"/>
      <c r="S36" s="90"/>
      <c r="T36" s="94"/>
      <c r="U36" s="342"/>
      <c r="V36" s="343"/>
      <c r="W36" s="90"/>
      <c r="X36" s="90"/>
      <c r="Y36" s="90"/>
      <c r="Z36" s="90"/>
      <c r="AA36" s="90"/>
      <c r="AB36" s="94"/>
      <c r="AC36" s="342"/>
      <c r="AD36" s="343"/>
      <c r="AE36" s="90"/>
      <c r="AF36" s="90"/>
      <c r="AG36" s="90"/>
      <c r="AH36" s="90"/>
      <c r="AI36" s="90"/>
      <c r="AJ36" s="94"/>
      <c r="AK36" s="342"/>
      <c r="AL36" s="343"/>
      <c r="AM36" s="90"/>
      <c r="AN36" s="90"/>
      <c r="AO36" s="90"/>
      <c r="AP36" s="90"/>
      <c r="AQ36" s="90"/>
      <c r="AR36" s="94"/>
    </row>
    <row r="37" spans="1:44" x14ac:dyDescent="0.2">
      <c r="A37" s="337" t="s">
        <v>54</v>
      </c>
      <c r="B37" s="96"/>
      <c r="C37" s="96"/>
      <c r="D37" s="96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6"/>
      <c r="S37" s="346"/>
      <c r="T37" s="346"/>
      <c r="U37" s="345"/>
      <c r="V37" s="345"/>
      <c r="W37" s="346"/>
      <c r="X37" s="346"/>
      <c r="Y37" s="346"/>
      <c r="Z37" s="346"/>
      <c r="AA37" s="346"/>
      <c r="AB37" s="346"/>
      <c r="AC37" s="345"/>
      <c r="AD37" s="345"/>
      <c r="AE37" s="346"/>
      <c r="AF37" s="346"/>
      <c r="AG37" s="346"/>
      <c r="AH37" s="346"/>
      <c r="AI37" s="346"/>
      <c r="AJ37" s="346"/>
      <c r="AK37" s="345"/>
      <c r="AL37" s="345"/>
      <c r="AM37" s="346"/>
      <c r="AN37" s="346"/>
      <c r="AO37" s="346"/>
      <c r="AP37" s="346"/>
      <c r="AQ37" s="346"/>
      <c r="AR37" s="347"/>
    </row>
    <row r="38" spans="1:44" x14ac:dyDescent="0.2">
      <c r="A38" s="81" t="s">
        <v>96</v>
      </c>
      <c r="B38" s="82"/>
      <c r="C38" s="82"/>
      <c r="D38" s="82"/>
      <c r="E38" s="46"/>
      <c r="F38" s="46"/>
      <c r="G38" s="46"/>
      <c r="H38" s="46"/>
      <c r="I38" s="46"/>
      <c r="J38" s="46"/>
      <c r="K38" s="46"/>
      <c r="L38" s="338"/>
      <c r="M38" s="348">
        <f>M39+M40+M41+M42+M43</f>
        <v>650</v>
      </c>
      <c r="N38" s="349"/>
      <c r="O38" s="85"/>
      <c r="P38" s="85"/>
      <c r="Q38" s="85"/>
      <c r="R38" s="85"/>
      <c r="S38" s="85"/>
      <c r="T38" s="86"/>
      <c r="U38" s="348">
        <f>U39+U40+U41+U42+U43</f>
        <v>650</v>
      </c>
      <c r="V38" s="349"/>
      <c r="W38" s="85"/>
      <c r="X38" s="85"/>
      <c r="Y38" s="85"/>
      <c r="Z38" s="85"/>
      <c r="AA38" s="85"/>
      <c r="AB38" s="86"/>
      <c r="AC38" s="348">
        <f>AC39+AC40+AC41+AC42+AC43</f>
        <v>650</v>
      </c>
      <c r="AD38" s="349"/>
      <c r="AE38" s="85"/>
      <c r="AF38" s="85"/>
      <c r="AG38" s="85"/>
      <c r="AH38" s="85"/>
      <c r="AI38" s="85"/>
      <c r="AJ38" s="86"/>
      <c r="AK38" s="348">
        <f>AK39+AK40+AK41+AK42+AK43</f>
        <v>640</v>
      </c>
      <c r="AL38" s="349"/>
      <c r="AM38" s="85"/>
      <c r="AN38" s="85"/>
      <c r="AO38" s="85"/>
      <c r="AP38" s="85"/>
      <c r="AQ38" s="85"/>
      <c r="AR38" s="86"/>
    </row>
    <row r="39" spans="1:44" x14ac:dyDescent="0.2">
      <c r="A39" s="81" t="s">
        <v>97</v>
      </c>
      <c r="B39" s="82"/>
      <c r="C39" s="82"/>
      <c r="D39" s="82"/>
      <c r="E39" s="46"/>
      <c r="F39" s="46"/>
      <c r="G39" s="46"/>
      <c r="H39" s="46"/>
      <c r="I39" s="46"/>
      <c r="J39" s="46"/>
      <c r="K39" s="46"/>
      <c r="L39" s="338"/>
      <c r="M39" s="340">
        <v>40</v>
      </c>
      <c r="N39" s="79"/>
      <c r="O39" s="76"/>
      <c r="P39" s="76"/>
      <c r="Q39" s="76"/>
      <c r="R39" s="76"/>
      <c r="S39" s="76"/>
      <c r="T39" s="80"/>
      <c r="U39" s="340">
        <v>40</v>
      </c>
      <c r="V39" s="79"/>
      <c r="W39" s="76"/>
      <c r="X39" s="76"/>
      <c r="Y39" s="76"/>
      <c r="Z39" s="76"/>
      <c r="AA39" s="76"/>
      <c r="AB39" s="80"/>
      <c r="AC39" s="340">
        <v>40</v>
      </c>
      <c r="AD39" s="79"/>
      <c r="AE39" s="76"/>
      <c r="AF39" s="76"/>
      <c r="AG39" s="76"/>
      <c r="AH39" s="76"/>
      <c r="AI39" s="76"/>
      <c r="AJ39" s="80"/>
      <c r="AK39" s="340">
        <v>40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98</v>
      </c>
      <c r="B40" s="82"/>
      <c r="C40" s="82"/>
      <c r="D40" s="82"/>
      <c r="E40" s="46"/>
      <c r="F40" s="46"/>
      <c r="G40" s="46"/>
      <c r="H40" s="46"/>
      <c r="I40" s="46"/>
      <c r="J40" s="46"/>
      <c r="K40" s="46"/>
      <c r="L40" s="338"/>
      <c r="M40" s="340">
        <v>50</v>
      </c>
      <c r="N40" s="79"/>
      <c r="O40" s="76"/>
      <c r="P40" s="76"/>
      <c r="Q40" s="76"/>
      <c r="R40" s="76"/>
      <c r="S40" s="76"/>
      <c r="T40" s="80"/>
      <c r="U40" s="340">
        <v>50</v>
      </c>
      <c r="V40" s="79"/>
      <c r="W40" s="76"/>
      <c r="X40" s="76"/>
      <c r="Y40" s="76"/>
      <c r="Z40" s="76"/>
      <c r="AA40" s="76"/>
      <c r="AB40" s="80"/>
      <c r="AC40" s="340">
        <v>50</v>
      </c>
      <c r="AD40" s="79"/>
      <c r="AE40" s="76"/>
      <c r="AF40" s="76"/>
      <c r="AG40" s="76"/>
      <c r="AH40" s="76"/>
      <c r="AI40" s="76"/>
      <c r="AJ40" s="80"/>
      <c r="AK40" s="340">
        <v>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99</v>
      </c>
      <c r="B41" s="82"/>
      <c r="C41" s="82"/>
      <c r="D41" s="82"/>
      <c r="E41" s="46">
        <v>47.8</v>
      </c>
      <c r="F41" s="46">
        <v>0.5</v>
      </c>
      <c r="G41" s="46">
        <v>48.9</v>
      </c>
      <c r="H41" s="46">
        <v>25</v>
      </c>
      <c r="I41" s="46"/>
      <c r="J41" s="46"/>
      <c r="K41" s="46"/>
      <c r="L41" s="338"/>
      <c r="M41" s="340">
        <v>220</v>
      </c>
      <c r="N41" s="79"/>
      <c r="O41" s="76"/>
      <c r="P41" s="76"/>
      <c r="Q41" s="76"/>
      <c r="R41" s="76"/>
      <c r="S41" s="76"/>
      <c r="T41" s="80"/>
      <c r="U41" s="340">
        <v>220</v>
      </c>
      <c r="V41" s="79"/>
      <c r="W41" s="76"/>
      <c r="X41" s="76"/>
      <c r="Y41" s="76"/>
      <c r="Z41" s="76"/>
      <c r="AA41" s="76"/>
      <c r="AB41" s="80"/>
      <c r="AC41" s="340">
        <v>220</v>
      </c>
      <c r="AD41" s="79"/>
      <c r="AE41" s="76"/>
      <c r="AF41" s="76"/>
      <c r="AG41" s="76"/>
      <c r="AH41" s="76"/>
      <c r="AI41" s="76"/>
      <c r="AJ41" s="80"/>
      <c r="AK41" s="340">
        <v>220</v>
      </c>
      <c r="AL41" s="79"/>
      <c r="AM41" s="76"/>
      <c r="AN41" s="76"/>
      <c r="AO41" s="76"/>
      <c r="AP41" s="76"/>
      <c r="AQ41" s="76"/>
      <c r="AR41" s="80"/>
    </row>
    <row r="42" spans="1:44" x14ac:dyDescent="0.2">
      <c r="A42" s="81" t="s">
        <v>100</v>
      </c>
      <c r="B42" s="82"/>
      <c r="C42" s="82"/>
      <c r="D42" s="82"/>
      <c r="E42" s="46"/>
      <c r="F42" s="46"/>
      <c r="G42" s="46"/>
      <c r="H42" s="46"/>
      <c r="I42" s="46"/>
      <c r="J42" s="46"/>
      <c r="K42" s="46"/>
      <c r="L42" s="338"/>
      <c r="M42" s="340">
        <v>300</v>
      </c>
      <c r="N42" s="79"/>
      <c r="O42" s="76"/>
      <c r="P42" s="76"/>
      <c r="Q42" s="76"/>
      <c r="R42" s="76"/>
      <c r="S42" s="76"/>
      <c r="T42" s="80"/>
      <c r="U42" s="340">
        <v>300</v>
      </c>
      <c r="V42" s="79"/>
      <c r="W42" s="76"/>
      <c r="X42" s="76"/>
      <c r="Y42" s="76"/>
      <c r="Z42" s="76"/>
      <c r="AA42" s="76"/>
      <c r="AB42" s="80"/>
      <c r="AC42" s="340">
        <v>300</v>
      </c>
      <c r="AD42" s="79"/>
      <c r="AE42" s="76"/>
      <c r="AF42" s="76"/>
      <c r="AG42" s="76"/>
      <c r="AH42" s="76"/>
      <c r="AI42" s="76"/>
      <c r="AJ42" s="80"/>
      <c r="AK42" s="340">
        <v>300</v>
      </c>
      <c r="AL42" s="79"/>
      <c r="AM42" s="76"/>
      <c r="AN42" s="76"/>
      <c r="AO42" s="76"/>
      <c r="AP42" s="76"/>
      <c r="AQ42" s="76"/>
      <c r="AR42" s="80"/>
    </row>
    <row r="43" spans="1:44" x14ac:dyDescent="0.2">
      <c r="A43" s="81" t="s">
        <v>101</v>
      </c>
      <c r="B43" s="82"/>
      <c r="C43" s="82"/>
      <c r="D43" s="82"/>
      <c r="E43" s="46">
        <v>47.8</v>
      </c>
      <c r="F43" s="46">
        <v>0.5</v>
      </c>
      <c r="G43" s="46">
        <v>48.9</v>
      </c>
      <c r="H43" s="46">
        <v>25</v>
      </c>
      <c r="I43" s="46"/>
      <c r="J43" s="46"/>
      <c r="K43" s="46"/>
      <c r="L43" s="338"/>
      <c r="M43" s="340">
        <v>40</v>
      </c>
      <c r="N43" s="79"/>
      <c r="O43" s="76"/>
      <c r="P43" s="76"/>
      <c r="Q43" s="76"/>
      <c r="R43" s="76"/>
      <c r="S43" s="76"/>
      <c r="T43" s="80"/>
      <c r="U43" s="340">
        <v>40</v>
      </c>
      <c r="V43" s="79"/>
      <c r="W43" s="76"/>
      <c r="X43" s="76"/>
      <c r="Y43" s="76"/>
      <c r="Z43" s="76"/>
      <c r="AA43" s="76"/>
      <c r="AB43" s="80"/>
      <c r="AC43" s="340">
        <v>40</v>
      </c>
      <c r="AD43" s="79"/>
      <c r="AE43" s="76"/>
      <c r="AF43" s="76"/>
      <c r="AG43" s="76"/>
      <c r="AH43" s="76"/>
      <c r="AI43" s="76"/>
      <c r="AJ43" s="80"/>
      <c r="AK43" s="340">
        <v>30</v>
      </c>
      <c r="AL43" s="79"/>
      <c r="AM43" s="76"/>
      <c r="AN43" s="76"/>
      <c r="AO43" s="76"/>
      <c r="AP43" s="76"/>
      <c r="AQ43" s="76"/>
      <c r="AR43" s="80"/>
    </row>
    <row r="44" spans="1:44" x14ac:dyDescent="0.2">
      <c r="A44" s="81" t="s">
        <v>102</v>
      </c>
      <c r="B44" s="82"/>
      <c r="C44" s="82"/>
      <c r="D44" s="82"/>
      <c r="E44" s="46">
        <v>47.8</v>
      </c>
      <c r="F44" s="46">
        <v>0.5</v>
      </c>
      <c r="G44" s="46">
        <v>48.9</v>
      </c>
      <c r="H44" s="46">
        <v>25</v>
      </c>
      <c r="I44" s="46"/>
      <c r="J44" s="46"/>
      <c r="K44" s="46"/>
      <c r="L44" s="338"/>
      <c r="M44" s="340" t="s">
        <v>77</v>
      </c>
      <c r="N44" s="79"/>
      <c r="O44" s="76"/>
      <c r="P44" s="76"/>
      <c r="Q44" s="76"/>
      <c r="R44" s="76"/>
      <c r="S44" s="76"/>
      <c r="T44" s="80"/>
      <c r="U44" s="340" t="s">
        <v>77</v>
      </c>
      <c r="V44" s="79"/>
      <c r="W44" s="76"/>
      <c r="X44" s="76"/>
      <c r="Y44" s="76"/>
      <c r="Z44" s="76"/>
      <c r="AA44" s="76"/>
      <c r="AB44" s="80"/>
      <c r="AC44" s="340" t="s">
        <v>77</v>
      </c>
      <c r="AD44" s="79"/>
      <c r="AE44" s="76"/>
      <c r="AF44" s="76"/>
      <c r="AG44" s="76"/>
      <c r="AH44" s="76"/>
      <c r="AI44" s="76"/>
      <c r="AJ44" s="80"/>
      <c r="AK44" s="340" t="s">
        <v>77</v>
      </c>
      <c r="AL44" s="79"/>
      <c r="AM44" s="76"/>
      <c r="AN44" s="76"/>
      <c r="AO44" s="76"/>
      <c r="AP44" s="76"/>
      <c r="AQ44" s="76"/>
      <c r="AR44" s="80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342"/>
      <c r="N45" s="343"/>
      <c r="O45" s="90"/>
      <c r="P45" s="90"/>
      <c r="Q45" s="90"/>
      <c r="R45" s="90"/>
      <c r="S45" s="90"/>
      <c r="T45" s="94"/>
      <c r="U45" s="342"/>
      <c r="V45" s="343"/>
      <c r="W45" s="90"/>
      <c r="X45" s="90"/>
      <c r="Y45" s="90"/>
      <c r="Z45" s="90"/>
      <c r="AA45" s="90"/>
      <c r="AB45" s="94"/>
      <c r="AC45" s="342"/>
      <c r="AD45" s="343"/>
      <c r="AE45" s="90"/>
      <c r="AF45" s="90"/>
      <c r="AG45" s="90"/>
      <c r="AH45" s="90"/>
      <c r="AI45" s="90"/>
      <c r="AJ45" s="94"/>
      <c r="AK45" s="342"/>
      <c r="AL45" s="34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6"/>
      <c r="P46" s="346"/>
      <c r="Q46" s="346"/>
      <c r="R46" s="346"/>
      <c r="S46" s="346"/>
      <c r="T46" s="346"/>
      <c r="U46" s="345"/>
      <c r="V46" s="345"/>
      <c r="W46" s="346"/>
      <c r="X46" s="346"/>
      <c r="Y46" s="346"/>
      <c r="Z46" s="346"/>
      <c r="AA46" s="346"/>
      <c r="AB46" s="346"/>
      <c r="AC46" s="345"/>
      <c r="AD46" s="345"/>
      <c r="AE46" s="346"/>
      <c r="AF46" s="346"/>
      <c r="AG46" s="346"/>
      <c r="AH46" s="346"/>
      <c r="AI46" s="346"/>
      <c r="AJ46" s="346"/>
      <c r="AK46" s="345"/>
      <c r="AL46" s="345"/>
      <c r="AM46" s="346"/>
      <c r="AN46" s="346"/>
      <c r="AO46" s="346"/>
      <c r="AP46" s="346"/>
      <c r="AQ46" s="346"/>
      <c r="AR46" s="347"/>
    </row>
    <row r="47" spans="1:44" x14ac:dyDescent="0.2">
      <c r="A47" s="81" t="s">
        <v>104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348">
        <f>M49+M50+M51+M52+M53+M54+M48</f>
        <v>460</v>
      </c>
      <c r="N47" s="349"/>
      <c r="O47" s="85"/>
      <c r="P47" s="85"/>
      <c r="Q47" s="85"/>
      <c r="R47" s="85"/>
      <c r="S47" s="85"/>
      <c r="T47" s="86"/>
      <c r="U47" s="348">
        <f>U49+U50+U51+U52+U53+U54+U48</f>
        <v>470</v>
      </c>
      <c r="V47" s="349"/>
      <c r="W47" s="85"/>
      <c r="X47" s="85"/>
      <c r="Y47" s="85"/>
      <c r="Z47" s="85"/>
      <c r="AA47" s="85"/>
      <c r="AB47" s="86"/>
      <c r="AC47" s="348">
        <f>AC49+AC50+AC51+AC52+AC53+AC54+AC48</f>
        <v>480</v>
      </c>
      <c r="AD47" s="349"/>
      <c r="AE47" s="85"/>
      <c r="AF47" s="85"/>
      <c r="AG47" s="85"/>
      <c r="AH47" s="85"/>
      <c r="AI47" s="85"/>
      <c r="AJ47" s="86"/>
      <c r="AK47" s="348">
        <f>AK49+AK50+AK51+AK52+AK53+AK54+AK48</f>
        <v>480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105</v>
      </c>
      <c r="B48" s="82"/>
      <c r="C48" s="82"/>
      <c r="D48" s="82"/>
      <c r="E48" s="46">
        <v>47.8</v>
      </c>
      <c r="F48" s="46">
        <v>0.5</v>
      </c>
      <c r="G48" s="46">
        <v>48.9</v>
      </c>
      <c r="H48" s="46">
        <v>25</v>
      </c>
      <c r="I48" s="46"/>
      <c r="J48" s="46"/>
      <c r="K48" s="46"/>
      <c r="L48" s="338"/>
      <c r="M48" s="83">
        <v>70</v>
      </c>
      <c r="N48" s="350"/>
      <c r="O48" s="110"/>
      <c r="P48" s="111"/>
      <c r="Q48" s="112"/>
      <c r="R48" s="110"/>
      <c r="S48" s="111"/>
      <c r="T48" s="113"/>
      <c r="U48" s="83">
        <v>70</v>
      </c>
      <c r="V48" s="350"/>
      <c r="W48" s="110"/>
      <c r="X48" s="111"/>
      <c r="Y48" s="112"/>
      <c r="Z48" s="110"/>
      <c r="AA48" s="111"/>
      <c r="AB48" s="113"/>
      <c r="AC48" s="83">
        <v>70</v>
      </c>
      <c r="AD48" s="350"/>
      <c r="AE48" s="110"/>
      <c r="AF48" s="111"/>
      <c r="AG48" s="112"/>
      <c r="AH48" s="110"/>
      <c r="AI48" s="111"/>
      <c r="AJ48" s="113"/>
      <c r="AK48" s="83">
        <v>70</v>
      </c>
      <c r="AL48" s="350"/>
      <c r="AM48" s="76"/>
      <c r="AN48" s="76"/>
      <c r="AO48" s="76"/>
      <c r="AP48" s="76"/>
      <c r="AQ48" s="76"/>
      <c r="AR48" s="80"/>
    </row>
    <row r="49" spans="1:44" x14ac:dyDescent="0.2">
      <c r="A49" s="81" t="s">
        <v>106</v>
      </c>
      <c r="B49" s="82"/>
      <c r="C49" s="82"/>
      <c r="D49" s="82"/>
      <c r="E49" s="46"/>
      <c r="F49" s="46"/>
      <c r="G49" s="46"/>
      <c r="H49" s="46"/>
      <c r="I49" s="46"/>
      <c r="J49" s="46"/>
      <c r="K49" s="46"/>
      <c r="L49" s="338"/>
      <c r="M49" s="340">
        <v>125</v>
      </c>
      <c r="N49" s="79"/>
      <c r="O49" s="76"/>
      <c r="P49" s="76"/>
      <c r="Q49" s="76"/>
      <c r="R49" s="76"/>
      <c r="S49" s="76"/>
      <c r="T49" s="80"/>
      <c r="U49" s="340">
        <v>130</v>
      </c>
      <c r="V49" s="79"/>
      <c r="W49" s="76"/>
      <c r="X49" s="76"/>
      <c r="Y49" s="76"/>
      <c r="Z49" s="76"/>
      <c r="AA49" s="76"/>
      <c r="AB49" s="80"/>
      <c r="AC49" s="340">
        <v>140</v>
      </c>
      <c r="AD49" s="79"/>
      <c r="AE49" s="76"/>
      <c r="AF49" s="76"/>
      <c r="AG49" s="76"/>
      <c r="AH49" s="76"/>
      <c r="AI49" s="76"/>
      <c r="AJ49" s="80"/>
      <c r="AK49" s="340">
        <v>140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107</v>
      </c>
      <c r="B50" s="82"/>
      <c r="C50" s="82"/>
      <c r="D50" s="82"/>
      <c r="E50" s="46">
        <v>47.8</v>
      </c>
      <c r="F50" s="46">
        <v>0.5</v>
      </c>
      <c r="G50" s="46">
        <v>48.9</v>
      </c>
      <c r="H50" s="46">
        <v>25</v>
      </c>
      <c r="I50" s="46"/>
      <c r="J50" s="46"/>
      <c r="K50" s="46"/>
      <c r="L50" s="338"/>
      <c r="M50" s="340">
        <v>5</v>
      </c>
      <c r="N50" s="79"/>
      <c r="O50" s="76"/>
      <c r="P50" s="76"/>
      <c r="Q50" s="76"/>
      <c r="R50" s="76"/>
      <c r="S50" s="76"/>
      <c r="T50" s="80"/>
      <c r="U50" s="340">
        <v>5</v>
      </c>
      <c r="V50" s="79"/>
      <c r="W50" s="76"/>
      <c r="X50" s="76"/>
      <c r="Y50" s="76"/>
      <c r="Z50" s="76"/>
      <c r="AA50" s="76"/>
      <c r="AB50" s="80"/>
      <c r="AC50" s="340">
        <v>5</v>
      </c>
      <c r="AD50" s="79"/>
      <c r="AE50" s="76"/>
      <c r="AF50" s="76"/>
      <c r="AG50" s="76"/>
      <c r="AH50" s="76"/>
      <c r="AI50" s="76"/>
      <c r="AJ50" s="80"/>
      <c r="AK50" s="340">
        <v>5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108</v>
      </c>
      <c r="B51" s="82"/>
      <c r="C51" s="82"/>
      <c r="D51" s="82"/>
      <c r="E51" s="46"/>
      <c r="F51" s="46"/>
      <c r="G51" s="46"/>
      <c r="H51" s="46"/>
      <c r="I51" s="46"/>
      <c r="J51" s="46"/>
      <c r="K51" s="46"/>
      <c r="L51" s="338"/>
      <c r="M51" s="340">
        <v>200</v>
      </c>
      <c r="N51" s="79"/>
      <c r="O51" s="76"/>
      <c r="P51" s="76"/>
      <c r="Q51" s="76"/>
      <c r="R51" s="76"/>
      <c r="S51" s="76"/>
      <c r="T51" s="80"/>
      <c r="U51" s="340">
        <v>200</v>
      </c>
      <c r="V51" s="79"/>
      <c r="W51" s="76"/>
      <c r="X51" s="76"/>
      <c r="Y51" s="76"/>
      <c r="Z51" s="76"/>
      <c r="AA51" s="76"/>
      <c r="AB51" s="80"/>
      <c r="AC51" s="340">
        <v>200</v>
      </c>
      <c r="AD51" s="79"/>
      <c r="AE51" s="76"/>
      <c r="AF51" s="76"/>
      <c r="AG51" s="76"/>
      <c r="AH51" s="76"/>
      <c r="AI51" s="76"/>
      <c r="AJ51" s="80"/>
      <c r="AK51" s="340">
        <v>200</v>
      </c>
      <c r="AL51" s="79"/>
      <c r="AM51" s="76"/>
      <c r="AN51" s="76"/>
      <c r="AO51" s="76"/>
      <c r="AP51" s="76"/>
      <c r="AQ51" s="76"/>
      <c r="AR51" s="80"/>
    </row>
    <row r="52" spans="1:44" x14ac:dyDescent="0.2">
      <c r="A52" s="81" t="s">
        <v>109</v>
      </c>
      <c r="B52" s="82"/>
      <c r="C52" s="82"/>
      <c r="D52" s="82"/>
      <c r="E52" s="46"/>
      <c r="F52" s="46"/>
      <c r="G52" s="46"/>
      <c r="H52" s="46"/>
      <c r="I52" s="46"/>
      <c r="J52" s="46"/>
      <c r="K52" s="46"/>
      <c r="L52" s="338"/>
      <c r="M52" s="340">
        <v>0</v>
      </c>
      <c r="N52" s="79"/>
      <c r="O52" s="76"/>
      <c r="P52" s="76"/>
      <c r="Q52" s="76"/>
      <c r="R52" s="76"/>
      <c r="S52" s="76"/>
      <c r="T52" s="80"/>
      <c r="U52" s="340">
        <v>0</v>
      </c>
      <c r="V52" s="79"/>
      <c r="W52" s="76"/>
      <c r="X52" s="76"/>
      <c r="Y52" s="76"/>
      <c r="Z52" s="76"/>
      <c r="AA52" s="76"/>
      <c r="AB52" s="80"/>
      <c r="AC52" s="340">
        <v>0</v>
      </c>
      <c r="AD52" s="79"/>
      <c r="AE52" s="76"/>
      <c r="AF52" s="76"/>
      <c r="AG52" s="76"/>
      <c r="AH52" s="76"/>
      <c r="AI52" s="76"/>
      <c r="AJ52" s="80"/>
      <c r="AK52" s="340">
        <v>0</v>
      </c>
      <c r="AL52" s="79"/>
      <c r="AM52" s="76"/>
      <c r="AN52" s="76"/>
      <c r="AO52" s="76"/>
      <c r="AP52" s="76"/>
      <c r="AQ52" s="76"/>
      <c r="AR52" s="80"/>
    </row>
    <row r="53" spans="1:44" x14ac:dyDescent="0.2">
      <c r="A53" s="81" t="s">
        <v>110</v>
      </c>
      <c r="B53" s="82"/>
      <c r="C53" s="82"/>
      <c r="D53" s="82"/>
      <c r="E53" s="46">
        <v>47.8</v>
      </c>
      <c r="F53" s="46">
        <v>0.5</v>
      </c>
      <c r="G53" s="46">
        <v>48.9</v>
      </c>
      <c r="H53" s="46">
        <v>25</v>
      </c>
      <c r="I53" s="46"/>
      <c r="J53" s="46"/>
      <c r="K53" s="46"/>
      <c r="L53" s="338"/>
      <c r="M53" s="340">
        <v>40</v>
      </c>
      <c r="N53" s="79"/>
      <c r="O53" s="76"/>
      <c r="P53" s="76"/>
      <c r="Q53" s="76"/>
      <c r="R53" s="76"/>
      <c r="S53" s="76"/>
      <c r="T53" s="80"/>
      <c r="U53" s="340">
        <v>45</v>
      </c>
      <c r="V53" s="79"/>
      <c r="W53" s="76"/>
      <c r="X53" s="76"/>
      <c r="Y53" s="76"/>
      <c r="Z53" s="76"/>
      <c r="AA53" s="76"/>
      <c r="AB53" s="80"/>
      <c r="AC53" s="340">
        <v>45</v>
      </c>
      <c r="AD53" s="79"/>
      <c r="AE53" s="76"/>
      <c r="AF53" s="76"/>
      <c r="AG53" s="76"/>
      <c r="AH53" s="76"/>
      <c r="AI53" s="76"/>
      <c r="AJ53" s="80"/>
      <c r="AK53" s="340">
        <v>45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111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83">
        <v>20</v>
      </c>
      <c r="N54" s="350"/>
      <c r="O54" s="76"/>
      <c r="P54" s="76"/>
      <c r="Q54" s="76"/>
      <c r="R54" s="76"/>
      <c r="S54" s="76"/>
      <c r="T54" s="80"/>
      <c r="U54" s="83">
        <v>20</v>
      </c>
      <c r="V54" s="350"/>
      <c r="W54" s="76"/>
      <c r="X54" s="76"/>
      <c r="Y54" s="76"/>
      <c r="Z54" s="76"/>
      <c r="AA54" s="76"/>
      <c r="AB54" s="80"/>
      <c r="AC54" s="83">
        <v>20</v>
      </c>
      <c r="AD54" s="350"/>
      <c r="AE54" s="76"/>
      <c r="AF54" s="76"/>
      <c r="AG54" s="76"/>
      <c r="AH54" s="76"/>
      <c r="AI54" s="76"/>
      <c r="AJ54" s="80"/>
      <c r="AK54" s="83">
        <v>20</v>
      </c>
      <c r="AL54" s="350"/>
      <c r="AM54" s="76"/>
      <c r="AN54" s="76"/>
      <c r="AO54" s="76"/>
      <c r="AP54" s="76"/>
      <c r="AQ54" s="76"/>
      <c r="AR54" s="80"/>
    </row>
    <row r="55" spans="1:44" ht="13.5" thickBot="1" x14ac:dyDescent="0.25">
      <c r="A55" s="103" t="s">
        <v>112</v>
      </c>
      <c r="B55" s="104"/>
      <c r="C55" s="104"/>
      <c r="D55" s="104"/>
      <c r="E55" s="105"/>
      <c r="F55" s="105"/>
      <c r="G55" s="105"/>
      <c r="H55" s="105"/>
      <c r="I55" s="105"/>
      <c r="J55" s="105"/>
      <c r="K55" s="105"/>
      <c r="L55" s="341"/>
      <c r="M55" s="342"/>
      <c r="N55" s="343"/>
      <c r="O55" s="90"/>
      <c r="P55" s="90"/>
      <c r="Q55" s="90"/>
      <c r="R55" s="90"/>
      <c r="S55" s="90"/>
      <c r="T55" s="94"/>
      <c r="U55" s="342"/>
      <c r="V55" s="343"/>
      <c r="W55" s="90"/>
      <c r="X55" s="90"/>
      <c r="Y55" s="90"/>
      <c r="Z55" s="90"/>
      <c r="AA55" s="90"/>
      <c r="AB55" s="94"/>
      <c r="AC55" s="342"/>
      <c r="AD55" s="343"/>
      <c r="AE55" s="90"/>
      <c r="AF55" s="90"/>
      <c r="AG55" s="90"/>
      <c r="AH55" s="90"/>
      <c r="AI55" s="90"/>
      <c r="AJ55" s="94"/>
      <c r="AK55" s="342"/>
      <c r="AL55" s="343"/>
      <c r="AM55" s="90"/>
      <c r="AN55" s="90"/>
      <c r="AO55" s="90"/>
      <c r="AP55" s="90"/>
      <c r="AQ55" s="90"/>
      <c r="AR55" s="94"/>
    </row>
    <row r="56" spans="1:44" x14ac:dyDescent="0.2">
      <c r="A56" s="337" t="s">
        <v>113</v>
      </c>
      <c r="B56" s="96"/>
      <c r="C56" s="96"/>
      <c r="D56" s="96"/>
      <c r="E56" s="344"/>
      <c r="F56" s="344"/>
      <c r="G56" s="344"/>
      <c r="H56" s="344"/>
      <c r="I56" s="344"/>
      <c r="J56" s="344"/>
      <c r="K56" s="344"/>
      <c r="L56" s="344"/>
      <c r="M56" s="345"/>
      <c r="N56" s="345"/>
      <c r="O56" s="346"/>
      <c r="P56" s="346"/>
      <c r="Q56" s="346"/>
      <c r="R56" s="346"/>
      <c r="S56" s="346"/>
      <c r="T56" s="346"/>
      <c r="U56" s="351"/>
      <c r="V56" s="351"/>
      <c r="W56" s="346"/>
      <c r="X56" s="346"/>
      <c r="Y56" s="346"/>
      <c r="Z56" s="346"/>
      <c r="AA56" s="346"/>
      <c r="AB56" s="346"/>
      <c r="AC56" s="351"/>
      <c r="AD56" s="351"/>
      <c r="AE56" s="346"/>
      <c r="AF56" s="346"/>
      <c r="AG56" s="346"/>
      <c r="AH56" s="346"/>
      <c r="AI56" s="346"/>
      <c r="AJ56" s="346"/>
      <c r="AK56" s="345"/>
      <c r="AL56" s="345"/>
      <c r="AM56" s="346"/>
      <c r="AN56" s="346"/>
      <c r="AO56" s="346"/>
      <c r="AP56" s="346"/>
      <c r="AQ56" s="346"/>
      <c r="AR56" s="347"/>
    </row>
    <row r="57" spans="1:44" x14ac:dyDescent="0.2">
      <c r="A57" s="81" t="s">
        <v>114</v>
      </c>
      <c r="B57" s="82"/>
      <c r="C57" s="82"/>
      <c r="D57" s="82"/>
      <c r="E57" s="46"/>
      <c r="F57" s="46"/>
      <c r="G57" s="46"/>
      <c r="H57" s="46"/>
      <c r="I57" s="46"/>
      <c r="J57" s="46"/>
      <c r="K57" s="46"/>
      <c r="L57" s="338"/>
      <c r="M57" s="348">
        <f>M59+M60</f>
        <v>100</v>
      </c>
      <c r="N57" s="349"/>
      <c r="O57" s="85"/>
      <c r="P57" s="85"/>
      <c r="Q57" s="85"/>
      <c r="R57" s="85"/>
      <c r="S57" s="85"/>
      <c r="T57" s="86"/>
      <c r="U57" s="339">
        <f>U59+U60</f>
        <v>100</v>
      </c>
      <c r="V57" s="89"/>
      <c r="W57" s="85"/>
      <c r="X57" s="85"/>
      <c r="Y57" s="85"/>
      <c r="Z57" s="85"/>
      <c r="AA57" s="85"/>
      <c r="AB57" s="86"/>
      <c r="AC57" s="339">
        <f>AC59+AC60</f>
        <v>100</v>
      </c>
      <c r="AD57" s="89"/>
      <c r="AE57" s="85"/>
      <c r="AF57" s="85"/>
      <c r="AG57" s="85"/>
      <c r="AH57" s="85"/>
      <c r="AI57" s="85"/>
      <c r="AJ57" s="86"/>
      <c r="AK57" s="348">
        <f>AK59+AK60</f>
        <v>90</v>
      </c>
      <c r="AL57" s="349"/>
      <c r="AM57" s="85"/>
      <c r="AN57" s="85"/>
      <c r="AO57" s="85"/>
      <c r="AP57" s="85"/>
      <c r="AQ57" s="85"/>
      <c r="AR57" s="86"/>
    </row>
    <row r="58" spans="1:44" x14ac:dyDescent="0.2">
      <c r="A58" s="81" t="s">
        <v>115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83" t="s">
        <v>77</v>
      </c>
      <c r="N58" s="350"/>
      <c r="O58" s="76"/>
      <c r="P58" s="76"/>
      <c r="Q58" s="76"/>
      <c r="R58" s="76"/>
      <c r="S58" s="76"/>
      <c r="T58" s="80"/>
      <c r="U58" s="83" t="s">
        <v>77</v>
      </c>
      <c r="V58" s="350"/>
      <c r="W58" s="76"/>
      <c r="X58" s="76"/>
      <c r="Y58" s="76"/>
      <c r="Z58" s="76"/>
      <c r="AA58" s="76"/>
      <c r="AB58" s="80"/>
      <c r="AC58" s="83" t="s">
        <v>77</v>
      </c>
      <c r="AD58" s="350"/>
      <c r="AE58" s="76"/>
      <c r="AF58" s="76"/>
      <c r="AG58" s="76"/>
      <c r="AH58" s="76"/>
      <c r="AI58" s="76"/>
      <c r="AJ58" s="80"/>
      <c r="AK58" s="83" t="s">
        <v>77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116</v>
      </c>
      <c r="B59" s="82"/>
      <c r="C59" s="82"/>
      <c r="D59" s="82"/>
      <c r="E59" s="46">
        <v>47.8</v>
      </c>
      <c r="F59" s="46">
        <v>0.5</v>
      </c>
      <c r="G59" s="46">
        <v>48.9</v>
      </c>
      <c r="H59" s="46">
        <v>25</v>
      </c>
      <c r="I59" s="46"/>
      <c r="J59" s="46"/>
      <c r="K59" s="46"/>
      <c r="L59" s="338"/>
      <c r="M59" s="340">
        <v>95</v>
      </c>
      <c r="N59" s="79"/>
      <c r="O59" s="76"/>
      <c r="P59" s="76"/>
      <c r="Q59" s="76"/>
      <c r="R59" s="76"/>
      <c r="S59" s="76"/>
      <c r="T59" s="80"/>
      <c r="U59" s="340">
        <v>95</v>
      </c>
      <c r="V59" s="79"/>
      <c r="W59" s="76"/>
      <c r="X59" s="76"/>
      <c r="Y59" s="76"/>
      <c r="Z59" s="76"/>
      <c r="AA59" s="76"/>
      <c r="AB59" s="80"/>
      <c r="AC59" s="340">
        <v>95</v>
      </c>
      <c r="AD59" s="79"/>
      <c r="AE59" s="76"/>
      <c r="AF59" s="76"/>
      <c r="AG59" s="76"/>
      <c r="AH59" s="76"/>
      <c r="AI59" s="76"/>
      <c r="AJ59" s="80"/>
      <c r="AK59" s="340">
        <v>85</v>
      </c>
      <c r="AL59" s="79"/>
      <c r="AM59" s="76"/>
      <c r="AN59" s="76"/>
      <c r="AO59" s="76"/>
      <c r="AP59" s="76"/>
      <c r="AQ59" s="76"/>
      <c r="AR59" s="80"/>
    </row>
    <row r="60" spans="1:44" x14ac:dyDescent="0.2">
      <c r="A60" s="81" t="s">
        <v>117</v>
      </c>
      <c r="B60" s="82"/>
      <c r="C60" s="82"/>
      <c r="D60" s="82"/>
      <c r="E60" s="46"/>
      <c r="F60" s="46"/>
      <c r="G60" s="46"/>
      <c r="H60" s="46"/>
      <c r="I60" s="46"/>
      <c r="J60" s="46"/>
      <c r="K60" s="46"/>
      <c r="L60" s="338"/>
      <c r="M60" s="83">
        <v>5</v>
      </c>
      <c r="N60" s="350"/>
      <c r="O60" s="76"/>
      <c r="P60" s="76"/>
      <c r="Q60" s="76"/>
      <c r="R60" s="76"/>
      <c r="S60" s="76"/>
      <c r="T60" s="80"/>
      <c r="U60" s="83">
        <v>5</v>
      </c>
      <c r="V60" s="350"/>
      <c r="W60" s="76"/>
      <c r="X60" s="76"/>
      <c r="Y60" s="76"/>
      <c r="Z60" s="76"/>
      <c r="AA60" s="76"/>
      <c r="AB60" s="80"/>
      <c r="AC60" s="83">
        <v>5</v>
      </c>
      <c r="AD60" s="350"/>
      <c r="AE60" s="76"/>
      <c r="AF60" s="76"/>
      <c r="AG60" s="76"/>
      <c r="AH60" s="76"/>
      <c r="AI60" s="76"/>
      <c r="AJ60" s="80"/>
      <c r="AK60" s="83">
        <v>5</v>
      </c>
      <c r="AL60" s="350"/>
      <c r="AM60" s="76"/>
      <c r="AN60" s="76"/>
      <c r="AO60" s="76"/>
      <c r="AP60" s="76"/>
      <c r="AQ60" s="76"/>
      <c r="AR60" s="80"/>
    </row>
    <row r="61" spans="1:44" ht="13.5" thickBot="1" x14ac:dyDescent="0.25">
      <c r="A61" s="352" t="s">
        <v>118</v>
      </c>
      <c r="B61" s="68"/>
      <c r="C61" s="68"/>
      <c r="D61" s="68"/>
      <c r="E61" s="69"/>
      <c r="F61" s="69"/>
      <c r="G61" s="69"/>
      <c r="H61" s="69"/>
      <c r="I61" s="69"/>
      <c r="J61" s="69"/>
      <c r="K61" s="69"/>
      <c r="L61" s="70"/>
      <c r="M61" s="71"/>
      <c r="N61" s="72"/>
      <c r="O61" s="73"/>
      <c r="P61" s="73"/>
      <c r="Q61" s="73"/>
      <c r="R61" s="73"/>
      <c r="S61" s="73"/>
      <c r="T61" s="74"/>
      <c r="U61" s="71"/>
      <c r="V61" s="72"/>
      <c r="W61" s="73"/>
      <c r="X61" s="73"/>
      <c r="Y61" s="73"/>
      <c r="Z61" s="73"/>
      <c r="AA61" s="73"/>
      <c r="AB61" s="74"/>
      <c r="AC61" s="71"/>
      <c r="AD61" s="72"/>
      <c r="AE61" s="73"/>
      <c r="AF61" s="73"/>
      <c r="AG61" s="73"/>
      <c r="AH61" s="73"/>
      <c r="AI61" s="73"/>
      <c r="AJ61" s="74"/>
      <c r="AK61" s="71"/>
      <c r="AL61" s="72"/>
      <c r="AM61" s="73"/>
      <c r="AN61" s="73"/>
      <c r="AO61" s="73"/>
      <c r="AP61" s="73"/>
      <c r="AQ61" s="73"/>
      <c r="AR61" s="74"/>
    </row>
    <row r="62" spans="1:44" ht="13.5" thickBot="1" x14ac:dyDescent="0.25">
      <c r="A62" s="353" t="s">
        <v>64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1"/>
      <c r="N62" s="62"/>
      <c r="O62" s="59"/>
      <c r="P62" s="59"/>
      <c r="Q62" s="59"/>
      <c r="R62" s="59"/>
      <c r="S62" s="59"/>
      <c r="T62" s="60"/>
      <c r="U62" s="61"/>
      <c r="V62" s="62"/>
      <c r="W62" s="59"/>
      <c r="X62" s="59"/>
      <c r="Y62" s="59"/>
      <c r="Z62" s="59"/>
      <c r="AA62" s="59"/>
      <c r="AB62" s="60"/>
      <c r="AC62" s="61"/>
      <c r="AD62" s="62"/>
      <c r="AE62" s="59"/>
      <c r="AF62" s="59"/>
      <c r="AG62" s="59"/>
      <c r="AH62" s="59"/>
      <c r="AI62" s="59"/>
      <c r="AJ62" s="60"/>
      <c r="AK62" s="61"/>
      <c r="AL62" s="62"/>
      <c r="AM62" s="59"/>
      <c r="AN62" s="59"/>
      <c r="AO62" s="59"/>
      <c r="AP62" s="59"/>
      <c r="AQ62" s="59"/>
      <c r="AR62" s="60"/>
    </row>
    <row r="63" spans="1:44" ht="13.5" thickBo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3.5" thickBot="1" x14ac:dyDescent="0.25">
      <c r="A64" s="53" t="s">
        <v>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6" t="s">
        <v>120</v>
      </c>
      <c r="N64" s="57"/>
      <c r="O64" s="57"/>
      <c r="P64" s="57"/>
      <c r="Q64" s="57"/>
      <c r="R64" s="57"/>
      <c r="S64" s="57"/>
      <c r="T64" s="58"/>
      <c r="U64" s="56" t="s">
        <v>120</v>
      </c>
      <c r="V64" s="57"/>
      <c r="W64" s="57"/>
      <c r="X64" s="57"/>
      <c r="Y64" s="57"/>
      <c r="Z64" s="57"/>
      <c r="AA64" s="57"/>
      <c r="AB64" s="58"/>
      <c r="AC64" s="56" t="s">
        <v>120</v>
      </c>
      <c r="AD64" s="57"/>
      <c r="AE64" s="57"/>
      <c r="AF64" s="57"/>
      <c r="AG64" s="57"/>
      <c r="AH64" s="57"/>
      <c r="AI64" s="57"/>
      <c r="AJ64" s="58"/>
      <c r="AK64" s="56" t="s">
        <v>120</v>
      </c>
      <c r="AL64" s="57"/>
      <c r="AM64" s="57"/>
      <c r="AN64" s="57"/>
      <c r="AO64" s="57"/>
      <c r="AP64" s="57"/>
      <c r="AQ64" s="57"/>
      <c r="AR64" s="58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16" zoomScale="84" zoomScaleNormal="84" workbookViewId="0">
      <selection activeCell="AK59" sqref="AK59:AL60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3.85546875" style="11" customWidth="1"/>
    <col min="15" max="21" width="3.28515625" style="11" customWidth="1"/>
    <col min="22" max="22" width="3.7109375" style="11" customWidth="1"/>
    <col min="23" max="23" width="3.140625" style="11" customWidth="1"/>
    <col min="24" max="29" width="3.28515625" style="11" customWidth="1"/>
    <col min="30" max="30" width="3.85546875" style="11" customWidth="1"/>
    <col min="31" max="37" width="3.28515625" style="11" customWidth="1"/>
    <col min="38" max="38" width="4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0.70833333333333337</v>
      </c>
      <c r="N3" s="261"/>
      <c r="O3" s="261"/>
      <c r="P3" s="261"/>
      <c r="Q3" s="261"/>
      <c r="R3" s="261"/>
      <c r="S3" s="261"/>
      <c r="T3" s="261"/>
      <c r="U3" s="260">
        <v>0.75</v>
      </c>
      <c r="V3" s="261"/>
      <c r="W3" s="261"/>
      <c r="X3" s="261"/>
      <c r="Y3" s="261"/>
      <c r="Z3" s="261"/>
      <c r="AA3" s="261"/>
      <c r="AB3" s="261"/>
      <c r="AC3" s="260">
        <v>0.79166666666666663</v>
      </c>
      <c r="AD3" s="261"/>
      <c r="AE3" s="261"/>
      <c r="AF3" s="261"/>
      <c r="AG3" s="261"/>
      <c r="AH3" s="261"/>
      <c r="AI3" s="261"/>
      <c r="AJ3" s="261"/>
      <c r="AK3" s="260">
        <v>0.83333333333333337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x14ac:dyDescent="0.2">
      <c r="A6" s="49" t="s">
        <v>14</v>
      </c>
      <c r="B6" s="48">
        <v>32</v>
      </c>
      <c r="C6" s="47">
        <v>4.1000001132488251E-2</v>
      </c>
      <c r="D6" s="5">
        <v>0.16599999368190765</v>
      </c>
      <c r="E6" s="140">
        <v>110</v>
      </c>
      <c r="F6" s="141"/>
      <c r="G6" s="237" t="s">
        <v>15</v>
      </c>
      <c r="H6" s="237"/>
      <c r="I6" s="238">
        <v>0.15299999713897705</v>
      </c>
      <c r="J6" s="238"/>
      <c r="K6" s="238">
        <v>10.439999580383301</v>
      </c>
      <c r="L6" s="297"/>
      <c r="M6" s="227"/>
      <c r="N6" s="228"/>
      <c r="O6" s="229"/>
      <c r="P6" s="229"/>
      <c r="Q6" s="229"/>
      <c r="R6" s="229"/>
      <c r="S6" s="225"/>
      <c r="T6" s="240"/>
      <c r="U6" s="298"/>
      <c r="V6" s="228"/>
      <c r="W6" s="229"/>
      <c r="X6" s="229"/>
      <c r="Y6" s="229"/>
      <c r="Z6" s="229"/>
      <c r="AA6" s="225"/>
      <c r="AB6" s="240"/>
      <c r="AC6" s="298"/>
      <c r="AD6" s="228"/>
      <c r="AE6" s="229"/>
      <c r="AF6" s="229"/>
      <c r="AG6" s="229"/>
      <c r="AH6" s="229"/>
      <c r="AI6" s="225"/>
      <c r="AJ6" s="240"/>
      <c r="AK6" s="298"/>
      <c r="AL6" s="228"/>
      <c r="AM6" s="229"/>
      <c r="AN6" s="229"/>
      <c r="AO6" s="229"/>
      <c r="AP6" s="229"/>
      <c r="AQ6" s="225"/>
      <c r="AR6" s="240"/>
    </row>
    <row r="7" spans="1:44" x14ac:dyDescent="0.2">
      <c r="A7" s="299" t="s">
        <v>84</v>
      </c>
      <c r="B7" s="300"/>
      <c r="C7" s="300"/>
      <c r="D7" s="301"/>
      <c r="E7" s="302">
        <v>6</v>
      </c>
      <c r="F7" s="242"/>
      <c r="G7" s="243" t="s">
        <v>16</v>
      </c>
      <c r="H7" s="243"/>
      <c r="I7" s="244">
        <f>I6</f>
        <v>0.15299999713897705</v>
      </c>
      <c r="J7" s="244"/>
      <c r="K7" s="244">
        <f>K6</f>
        <v>10.439999580383301</v>
      </c>
      <c r="L7" s="303"/>
      <c r="M7" s="246">
        <v>320</v>
      </c>
      <c r="N7" s="221"/>
      <c r="O7" s="222">
        <v>3.1</v>
      </c>
      <c r="P7" s="222"/>
      <c r="Q7" s="222"/>
      <c r="R7" s="222"/>
      <c r="S7" s="222">
        <v>0.87</v>
      </c>
      <c r="T7" s="304"/>
      <c r="U7" s="305">
        <v>340</v>
      </c>
      <c r="V7" s="306"/>
      <c r="W7" s="222">
        <v>3.3</v>
      </c>
      <c r="X7" s="222"/>
      <c r="Y7" s="222"/>
      <c r="Z7" s="222"/>
      <c r="AA7" s="222">
        <v>0.87</v>
      </c>
      <c r="AB7" s="304"/>
      <c r="AC7" s="305">
        <v>330</v>
      </c>
      <c r="AD7" s="306"/>
      <c r="AE7" s="222">
        <v>3.2</v>
      </c>
      <c r="AF7" s="222"/>
      <c r="AG7" s="222"/>
      <c r="AH7" s="222"/>
      <c r="AI7" s="222">
        <v>0.87</v>
      </c>
      <c r="AJ7" s="304"/>
      <c r="AK7" s="305">
        <v>310</v>
      </c>
      <c r="AL7" s="306"/>
      <c r="AM7" s="222">
        <v>2.9</v>
      </c>
      <c r="AN7" s="222"/>
      <c r="AO7" s="222"/>
      <c r="AP7" s="222"/>
      <c r="AQ7" s="222">
        <v>0.87</v>
      </c>
      <c r="AR7" s="304"/>
    </row>
    <row r="8" spans="1:44" x14ac:dyDescent="0.2">
      <c r="A8" s="307"/>
      <c r="B8" s="308"/>
      <c r="C8" s="308"/>
      <c r="D8" s="309"/>
      <c r="E8" s="302">
        <v>6</v>
      </c>
      <c r="F8" s="242"/>
      <c r="G8" s="243" t="s">
        <v>19</v>
      </c>
      <c r="H8" s="243"/>
      <c r="I8" s="244">
        <f>I6</f>
        <v>0.15299999713897705</v>
      </c>
      <c r="J8" s="244"/>
      <c r="K8" s="244">
        <f>K6</f>
        <v>10.439999580383301</v>
      </c>
      <c r="L8" s="303"/>
      <c r="M8" s="246">
        <v>650</v>
      </c>
      <c r="N8" s="221"/>
      <c r="O8" s="222">
        <v>6.1</v>
      </c>
      <c r="P8" s="222"/>
      <c r="Q8" s="222"/>
      <c r="R8" s="222"/>
      <c r="S8" s="222">
        <v>0.87</v>
      </c>
      <c r="T8" s="304"/>
      <c r="U8" s="305">
        <v>660</v>
      </c>
      <c r="V8" s="306"/>
      <c r="W8" s="222">
        <v>6.3</v>
      </c>
      <c r="X8" s="222"/>
      <c r="Y8" s="222"/>
      <c r="Z8" s="222"/>
      <c r="AA8" s="222">
        <v>0.87</v>
      </c>
      <c r="AB8" s="304"/>
      <c r="AC8" s="305">
        <v>670</v>
      </c>
      <c r="AD8" s="306"/>
      <c r="AE8" s="222">
        <v>6.3</v>
      </c>
      <c r="AF8" s="222"/>
      <c r="AG8" s="222"/>
      <c r="AH8" s="222"/>
      <c r="AI8" s="222">
        <v>0.87</v>
      </c>
      <c r="AJ8" s="304"/>
      <c r="AK8" s="305">
        <v>670</v>
      </c>
      <c r="AL8" s="306"/>
      <c r="AM8" s="222">
        <v>6.4</v>
      </c>
      <c r="AN8" s="222"/>
      <c r="AO8" s="222"/>
      <c r="AP8" s="222"/>
      <c r="AQ8" s="222">
        <v>0.87</v>
      </c>
      <c r="AR8" s="304"/>
    </row>
    <row r="9" spans="1:44" ht="13.5" thickBot="1" x14ac:dyDescent="0.25">
      <c r="A9" s="310"/>
      <c r="B9" s="311"/>
      <c r="C9" s="311"/>
      <c r="D9" s="312"/>
      <c r="E9" s="208" t="s">
        <v>17</v>
      </c>
      <c r="F9" s="209"/>
      <c r="G9" s="209"/>
      <c r="H9" s="209"/>
      <c r="I9" s="209"/>
      <c r="J9" s="209"/>
      <c r="K9" s="209"/>
      <c r="L9" s="313"/>
      <c r="M9" s="314">
        <v>9</v>
      </c>
      <c r="N9" s="206"/>
      <c r="O9" s="206"/>
      <c r="P9" s="193"/>
      <c r="Q9" s="193"/>
      <c r="R9" s="206"/>
      <c r="S9" s="206"/>
      <c r="T9" s="210"/>
      <c r="U9" s="314">
        <v>9</v>
      </c>
      <c r="V9" s="206"/>
      <c r="W9" s="206"/>
      <c r="X9" s="193"/>
      <c r="Y9" s="193"/>
      <c r="Z9" s="206"/>
      <c r="AA9" s="206"/>
      <c r="AB9" s="210"/>
      <c r="AC9" s="314">
        <v>9</v>
      </c>
      <c r="AD9" s="206"/>
      <c r="AE9" s="206"/>
      <c r="AF9" s="193"/>
      <c r="AG9" s="193"/>
      <c r="AH9" s="206"/>
      <c r="AI9" s="206"/>
      <c r="AJ9" s="210"/>
      <c r="AK9" s="314">
        <v>9</v>
      </c>
      <c r="AL9" s="206"/>
      <c r="AM9" s="206"/>
      <c r="AN9" s="193"/>
      <c r="AO9" s="193"/>
      <c r="AP9" s="206"/>
      <c r="AQ9" s="206"/>
      <c r="AR9" s="210"/>
    </row>
    <row r="10" spans="1:44" x14ac:dyDescent="0.2">
      <c r="A10" s="49" t="s">
        <v>18</v>
      </c>
      <c r="B10" s="48">
        <v>40</v>
      </c>
      <c r="C10" s="47">
        <v>2.3000000044703484E-2</v>
      </c>
      <c r="D10" s="5">
        <v>8.7999999523162842E-2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10.609999656677246</v>
      </c>
      <c r="L10" s="297"/>
      <c r="M10" s="227"/>
      <c r="N10" s="228"/>
      <c r="O10" s="229"/>
      <c r="P10" s="229"/>
      <c r="Q10" s="229"/>
      <c r="R10" s="229"/>
      <c r="S10" s="225"/>
      <c r="T10" s="240"/>
      <c r="U10" s="227"/>
      <c r="V10" s="228"/>
      <c r="W10" s="229"/>
      <c r="X10" s="229"/>
      <c r="Y10" s="229"/>
      <c r="Z10" s="229"/>
      <c r="AA10" s="225"/>
      <c r="AB10" s="240"/>
      <c r="AC10" s="227"/>
      <c r="AD10" s="228"/>
      <c r="AE10" s="229"/>
      <c r="AF10" s="229"/>
      <c r="AG10" s="229"/>
      <c r="AH10" s="229"/>
      <c r="AI10" s="225"/>
      <c r="AJ10" s="240"/>
      <c r="AK10" s="227"/>
      <c r="AL10" s="228"/>
      <c r="AM10" s="229"/>
      <c r="AN10" s="229"/>
      <c r="AO10" s="229"/>
      <c r="AP10" s="229"/>
      <c r="AQ10" s="225"/>
      <c r="AR10" s="240"/>
    </row>
    <row r="11" spans="1:44" x14ac:dyDescent="0.2">
      <c r="A11" s="299" t="s">
        <v>85</v>
      </c>
      <c r="B11" s="300"/>
      <c r="C11" s="300"/>
      <c r="D11" s="30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10.609999656677246</v>
      </c>
      <c r="L11" s="303"/>
      <c r="M11" s="315">
        <v>490</v>
      </c>
      <c r="N11" s="246"/>
      <c r="O11" s="316">
        <v>4.5999999999999996</v>
      </c>
      <c r="P11" s="317"/>
      <c r="Q11" s="222"/>
      <c r="R11" s="222"/>
      <c r="S11" s="222">
        <v>0.87</v>
      </c>
      <c r="T11" s="304"/>
      <c r="U11" s="315">
        <v>500</v>
      </c>
      <c r="V11" s="246"/>
      <c r="W11" s="316">
        <v>4.7</v>
      </c>
      <c r="X11" s="317"/>
      <c r="Y11" s="222"/>
      <c r="Z11" s="222"/>
      <c r="AA11" s="222">
        <v>0.87</v>
      </c>
      <c r="AB11" s="304"/>
      <c r="AC11" s="315">
        <v>510</v>
      </c>
      <c r="AD11" s="246"/>
      <c r="AE11" s="316">
        <v>4.8</v>
      </c>
      <c r="AF11" s="317"/>
      <c r="AG11" s="222"/>
      <c r="AH11" s="222"/>
      <c r="AI11" s="222">
        <v>0.87</v>
      </c>
      <c r="AJ11" s="304"/>
      <c r="AK11" s="315">
        <v>480</v>
      </c>
      <c r="AL11" s="246"/>
      <c r="AM11" s="316">
        <v>4.5999999999999996</v>
      </c>
      <c r="AN11" s="317"/>
      <c r="AO11" s="222"/>
      <c r="AP11" s="222"/>
      <c r="AQ11" s="222">
        <v>0.87</v>
      </c>
      <c r="AR11" s="304"/>
    </row>
    <row r="12" spans="1:44" x14ac:dyDescent="0.2">
      <c r="A12" s="307"/>
      <c r="B12" s="308"/>
      <c r="C12" s="308"/>
      <c r="D12" s="309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10.609999656677246</v>
      </c>
      <c r="L12" s="303"/>
      <c r="M12" s="315">
        <v>100</v>
      </c>
      <c r="N12" s="246"/>
      <c r="O12" s="316">
        <v>1</v>
      </c>
      <c r="P12" s="317"/>
      <c r="Q12" s="222"/>
      <c r="R12" s="222"/>
      <c r="S12" s="222">
        <v>0.87</v>
      </c>
      <c r="T12" s="304"/>
      <c r="U12" s="315">
        <v>100</v>
      </c>
      <c r="V12" s="246"/>
      <c r="W12" s="316">
        <v>1</v>
      </c>
      <c r="X12" s="317"/>
      <c r="Y12" s="222"/>
      <c r="Z12" s="222"/>
      <c r="AA12" s="222">
        <v>0.87</v>
      </c>
      <c r="AB12" s="304"/>
      <c r="AC12" s="315">
        <v>110</v>
      </c>
      <c r="AD12" s="246"/>
      <c r="AE12" s="316">
        <v>1</v>
      </c>
      <c r="AF12" s="317"/>
      <c r="AG12" s="222"/>
      <c r="AH12" s="222"/>
      <c r="AI12" s="222">
        <v>0.87</v>
      </c>
      <c r="AJ12" s="304"/>
      <c r="AK12" s="315">
        <v>110</v>
      </c>
      <c r="AL12" s="246"/>
      <c r="AM12" s="316">
        <v>1</v>
      </c>
      <c r="AN12" s="317"/>
      <c r="AO12" s="222"/>
      <c r="AP12" s="222"/>
      <c r="AQ12" s="222">
        <v>0.87</v>
      </c>
      <c r="AR12" s="304"/>
    </row>
    <row r="13" spans="1:44" ht="13.5" thickBot="1" x14ac:dyDescent="0.25">
      <c r="A13" s="310"/>
      <c r="B13" s="311"/>
      <c r="C13" s="311"/>
      <c r="D13" s="312"/>
      <c r="E13" s="208" t="s">
        <v>17</v>
      </c>
      <c r="F13" s="209"/>
      <c r="G13" s="209"/>
      <c r="H13" s="209"/>
      <c r="I13" s="209"/>
      <c r="J13" s="209"/>
      <c r="K13" s="209"/>
      <c r="L13" s="313"/>
      <c r="M13" s="314">
        <v>9</v>
      </c>
      <c r="N13" s="206"/>
      <c r="O13" s="206"/>
      <c r="P13" s="193"/>
      <c r="Q13" s="193"/>
      <c r="R13" s="206"/>
      <c r="S13" s="206"/>
      <c r="T13" s="210"/>
      <c r="U13" s="314">
        <v>9</v>
      </c>
      <c r="V13" s="206"/>
      <c r="W13" s="206"/>
      <c r="X13" s="193"/>
      <c r="Y13" s="193"/>
      <c r="Z13" s="206"/>
      <c r="AA13" s="206"/>
      <c r="AB13" s="210"/>
      <c r="AC13" s="314">
        <v>9</v>
      </c>
      <c r="AD13" s="206"/>
      <c r="AE13" s="206"/>
      <c r="AF13" s="193"/>
      <c r="AG13" s="193"/>
      <c r="AH13" s="206"/>
      <c r="AI13" s="206"/>
      <c r="AJ13" s="210"/>
      <c r="AK13" s="314">
        <v>9</v>
      </c>
      <c r="AL13" s="206"/>
      <c r="AM13" s="206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213">
        <f>SUM(M6,M10)</f>
        <v>0</v>
      </c>
      <c r="N14" s="196"/>
      <c r="O14" s="195">
        <f>SUM(O6,O10)</f>
        <v>0</v>
      </c>
      <c r="P14" s="196"/>
      <c r="Q14" s="195">
        <f>SUM(Q6,Q10)</f>
        <v>0</v>
      </c>
      <c r="R14" s="196"/>
      <c r="S14" s="196"/>
      <c r="T14" s="214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217">
        <f>SUM(M7,M8,M11,M12)</f>
        <v>1560</v>
      </c>
      <c r="N15" s="201"/>
      <c r="O15" s="90">
        <f>SUM(O7,O8,O11,O12)</f>
        <v>14.799999999999999</v>
      </c>
      <c r="P15" s="201"/>
      <c r="Q15" s="90">
        <f>SUM(Q7,Q8,Q11,Q12)</f>
        <v>0</v>
      </c>
      <c r="R15" s="201"/>
      <c r="S15" s="201"/>
      <c r="T15" s="202"/>
      <c r="U15" s="322">
        <f>SUM(U7,U8,U11,U12)</f>
        <v>1600</v>
      </c>
      <c r="V15" s="201"/>
      <c r="W15" s="90">
        <f>SUM(W7,W8,W11,W12)</f>
        <v>15.3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1620</v>
      </c>
      <c r="AD15" s="201"/>
      <c r="AE15" s="90">
        <f>SUM(AE7,AE8,AE11,AE12)</f>
        <v>15.3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1570</v>
      </c>
      <c r="AL15" s="201"/>
      <c r="AM15" s="90">
        <f>SUM(AM7,AM8,AM11,AM12)</f>
        <v>14.9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184">
        <f>I6*(POWER(O7+O8,2)+POWER(Q7+Q8,2))/POWER(B6,2)</f>
        <v>1.2646406013518571E-2</v>
      </c>
      <c r="N16" s="184"/>
      <c r="O16" s="184"/>
      <c r="P16" s="185" t="s">
        <v>25</v>
      </c>
      <c r="Q16" s="185"/>
      <c r="R16" s="199">
        <f>K6*(POWER(O7+O8,2)+POWER(Q7+Q8,2))/(100*B6)</f>
        <v>0.27613798890113828</v>
      </c>
      <c r="S16" s="199"/>
      <c r="T16" s="204"/>
      <c r="U16" s="205">
        <f>I6*(POWER(W7+W8,2)+POWER(Y7+Y8,2))/POWER(B6,2)</f>
        <v>1.3769999742507933E-2</v>
      </c>
      <c r="V16" s="184"/>
      <c r="W16" s="184"/>
      <c r="X16" s="185" t="s">
        <v>25</v>
      </c>
      <c r="Y16" s="185"/>
      <c r="Z16" s="199">
        <f>K6*(POWER(W7+W8,2)+POWER(Y7+Y8,2))/(100*B6)</f>
        <v>0.30067198791503907</v>
      </c>
      <c r="AA16" s="199"/>
      <c r="AB16" s="204"/>
      <c r="AC16" s="205">
        <f>I6*(POWER(AE7+AE8,2)+POWER(AG7+AG8,2))/POWER(B6,2)</f>
        <v>1.3484618888469413E-2</v>
      </c>
      <c r="AD16" s="184"/>
      <c r="AE16" s="184"/>
      <c r="AF16" s="185" t="s">
        <v>25</v>
      </c>
      <c r="AG16" s="185"/>
      <c r="AH16" s="199">
        <f>K6*(POWER(AE7+AE8,2)+POWER(AG7+AG8,2))/(100*B6)</f>
        <v>0.2944406131654978</v>
      </c>
      <c r="AI16" s="199"/>
      <c r="AJ16" s="204"/>
      <c r="AK16" s="205">
        <f>I6*(POWER(AM7+AM8,2)+POWER(AO7+AO8,2))/POWER(B6,2)</f>
        <v>1.2922822023974732E-2</v>
      </c>
      <c r="AL16" s="184"/>
      <c r="AM16" s="184"/>
      <c r="AN16" s="185" t="s">
        <v>25</v>
      </c>
      <c r="AO16" s="185"/>
      <c r="AP16" s="199">
        <f>K6*(POWER(AM7+AM8,2)+POWER(AO7+AO8,2))/(100*B6)</f>
        <v>0.28217361365854743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191">
        <f>I10*(POWER(O11+O12,2)+POWER(Q11+Q12,2))/POWER(B10,2)</f>
        <v>3.2340001285076137E-3</v>
      </c>
      <c r="N17" s="191"/>
      <c r="O17" s="191"/>
      <c r="P17" s="186" t="s">
        <v>25</v>
      </c>
      <c r="Q17" s="186"/>
      <c r="R17" s="187">
        <f>K10*(POWER(O11+O12,2)+POWER(Q11+Q12,2))/(100*B10)</f>
        <v>8.3182397308349587E-2</v>
      </c>
      <c r="S17" s="187"/>
      <c r="T17" s="188"/>
      <c r="U17" s="325">
        <f>I10*(POWER(W11+W12,2)+POWER(Y11+Y12,2))/POWER(B10,2)</f>
        <v>3.35053138313815E-3</v>
      </c>
      <c r="V17" s="191"/>
      <c r="W17" s="191"/>
      <c r="X17" s="186" t="s">
        <v>25</v>
      </c>
      <c r="Y17" s="186"/>
      <c r="Z17" s="187">
        <f>K10*(POWER(W11+W12,2)+POWER(Y11+Y12,2))/(100*B10)</f>
        <v>8.6179722211360943E-2</v>
      </c>
      <c r="AA17" s="187"/>
      <c r="AB17" s="188"/>
      <c r="AC17" s="325">
        <f>I10*(POWER(AE11+AE12,2)+POWER(AG11+AG12,2))/POWER(B10,2)</f>
        <v>3.4691251378506423E-3</v>
      </c>
      <c r="AD17" s="191"/>
      <c r="AE17" s="191"/>
      <c r="AF17" s="186" t="s">
        <v>25</v>
      </c>
      <c r="AG17" s="186"/>
      <c r="AH17" s="187">
        <f>K10*(POWER(AE11+AE12,2)+POWER(AG11+AG12,2))/(100*B10)</f>
        <v>8.9230097112655643E-2</v>
      </c>
      <c r="AI17" s="187"/>
      <c r="AJ17" s="188"/>
      <c r="AK17" s="325">
        <f>I10*(POWER(AM11+AM12,2)+POWER(AO11+AO12,2))/POWER(B10,2)</f>
        <v>3.2340001285076137E-3</v>
      </c>
      <c r="AL17" s="191"/>
      <c r="AM17" s="191"/>
      <c r="AN17" s="186" t="s">
        <v>25</v>
      </c>
      <c r="AO17" s="186"/>
      <c r="AP17" s="187">
        <f>K10*(POWER(AM11+AM12,2)+POWER(AO11+AO12,2))/(100*B10)</f>
        <v>8.3182397308349587E-2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179">
        <f>SUM(O7:P8)+C6+M16</f>
        <v>9.2536464071460056</v>
      </c>
      <c r="N18" s="179"/>
      <c r="O18" s="179"/>
      <c r="P18" s="180" t="s">
        <v>25</v>
      </c>
      <c r="Q18" s="180"/>
      <c r="R18" s="175">
        <f>SUM(Q7:R8)+D6+R16</f>
        <v>0.44213798258304593</v>
      </c>
      <c r="S18" s="175"/>
      <c r="T18" s="177"/>
      <c r="U18" s="178">
        <f>SUM(W7:X8)+C6+U16</f>
        <v>9.6547700008749953</v>
      </c>
      <c r="V18" s="179"/>
      <c r="W18" s="179"/>
      <c r="X18" s="180" t="s">
        <v>25</v>
      </c>
      <c r="Y18" s="180"/>
      <c r="Z18" s="175">
        <f>SUM(Y7:Z8)+D6+Z16</f>
        <v>0.46667198159694673</v>
      </c>
      <c r="AA18" s="175"/>
      <c r="AB18" s="177"/>
      <c r="AC18" s="178">
        <f>SUM(AE7:AF8)+C6+AC16</f>
        <v>9.5544846200209577</v>
      </c>
      <c r="AD18" s="179"/>
      <c r="AE18" s="179"/>
      <c r="AF18" s="180" t="s">
        <v>25</v>
      </c>
      <c r="AG18" s="180"/>
      <c r="AH18" s="175">
        <f>SUM(AG7:AH8)+D6+AH16</f>
        <v>0.46044060684740545</v>
      </c>
      <c r="AI18" s="175"/>
      <c r="AJ18" s="177"/>
      <c r="AK18" s="178">
        <f>SUM(AM7:AN8)+C6+AK16</f>
        <v>9.3539228231564628</v>
      </c>
      <c r="AL18" s="179"/>
      <c r="AM18" s="179"/>
      <c r="AN18" s="180" t="s">
        <v>25</v>
      </c>
      <c r="AO18" s="180"/>
      <c r="AP18" s="175">
        <f>SUM(AO7:AP8)+D6+AP16</f>
        <v>0.44817360734045508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166">
        <f>SUM(O11:P12)+C10+M17</f>
        <v>5.626234000173211</v>
      </c>
      <c r="N19" s="166"/>
      <c r="O19" s="166"/>
      <c r="P19" s="167" t="s">
        <v>25</v>
      </c>
      <c r="Q19" s="167"/>
      <c r="R19" s="163">
        <f>SUM(Q11:R12)+D10+R17</f>
        <v>0.17118239683151243</v>
      </c>
      <c r="S19" s="163"/>
      <c r="T19" s="164"/>
      <c r="U19" s="165">
        <f>SUM(W11:X12)+C10+U17</f>
        <v>5.7263505314278422</v>
      </c>
      <c r="V19" s="166"/>
      <c r="W19" s="166"/>
      <c r="X19" s="167" t="s">
        <v>25</v>
      </c>
      <c r="Y19" s="167"/>
      <c r="Z19" s="163">
        <f>SUM(Y11:Z12)+D10+Z17</f>
        <v>0.17417972173452378</v>
      </c>
      <c r="AA19" s="163"/>
      <c r="AB19" s="164"/>
      <c r="AC19" s="165">
        <f>SUM(AE11:AF12)+C10+AC17</f>
        <v>5.8264691251825536</v>
      </c>
      <c r="AD19" s="166"/>
      <c r="AE19" s="166"/>
      <c r="AF19" s="167" t="s">
        <v>25</v>
      </c>
      <c r="AG19" s="167"/>
      <c r="AH19" s="163">
        <f>SUM(AG11:AH12)+D10+AH17</f>
        <v>0.17723009663581848</v>
      </c>
      <c r="AI19" s="163"/>
      <c r="AJ19" s="164"/>
      <c r="AK19" s="165">
        <f>SUM(AM11:AN12)+C10+AK17</f>
        <v>5.626234000173211</v>
      </c>
      <c r="AL19" s="166"/>
      <c r="AM19" s="166"/>
      <c r="AN19" s="167" t="s">
        <v>25</v>
      </c>
      <c r="AO19" s="167"/>
      <c r="AP19" s="163">
        <f>SUM(AO11:AP12)+D10+AP17</f>
        <v>0.17118239683151243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161">
        <f>SUM(M18,M19)</f>
        <v>14.879880407319217</v>
      </c>
      <c r="N20" s="161"/>
      <c r="O20" s="161"/>
      <c r="P20" s="162" t="s">
        <v>25</v>
      </c>
      <c r="Q20" s="162"/>
      <c r="R20" s="147">
        <f>SUM(R18,R19)</f>
        <v>0.6133203794145583</v>
      </c>
      <c r="S20" s="147"/>
      <c r="T20" s="148"/>
      <c r="U20" s="329">
        <f>SUM(U18,U19)</f>
        <v>15.381120532302837</v>
      </c>
      <c r="V20" s="161"/>
      <c r="W20" s="161"/>
      <c r="X20" s="162" t="s">
        <v>25</v>
      </c>
      <c r="Y20" s="162"/>
      <c r="Z20" s="147">
        <f>SUM(Z18,Z19)</f>
        <v>0.64085170333147046</v>
      </c>
      <c r="AA20" s="147"/>
      <c r="AB20" s="148"/>
      <c r="AC20" s="329">
        <f>SUM(AC18,AC19)</f>
        <v>15.380953745203511</v>
      </c>
      <c r="AD20" s="161"/>
      <c r="AE20" s="161"/>
      <c r="AF20" s="162" t="s">
        <v>25</v>
      </c>
      <c r="AG20" s="162"/>
      <c r="AH20" s="147">
        <f>SUM(AH18,AH19)</f>
        <v>0.63767070348322397</v>
      </c>
      <c r="AI20" s="147"/>
      <c r="AJ20" s="148"/>
      <c r="AK20" s="329">
        <f>SUM(AK18,AK19)</f>
        <v>14.980156823329674</v>
      </c>
      <c r="AL20" s="161"/>
      <c r="AM20" s="161"/>
      <c r="AN20" s="162" t="s">
        <v>25</v>
      </c>
      <c r="AO20" s="162"/>
      <c r="AP20" s="147">
        <f>SUM(AP18,AP19)</f>
        <v>0.61935600417196746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283">
        <v>6.2</v>
      </c>
      <c r="N23" s="145"/>
      <c r="O23" s="145"/>
      <c r="P23" s="145"/>
      <c r="Q23" s="145"/>
      <c r="R23" s="145"/>
      <c r="S23" s="145"/>
      <c r="T23" s="284"/>
      <c r="U23" s="283">
        <v>6.2</v>
      </c>
      <c r="V23" s="145"/>
      <c r="W23" s="145"/>
      <c r="X23" s="145"/>
      <c r="Y23" s="145"/>
      <c r="Z23" s="145"/>
      <c r="AA23" s="145"/>
      <c r="AB23" s="284"/>
      <c r="AC23" s="283">
        <v>6.22</v>
      </c>
      <c r="AD23" s="145"/>
      <c r="AE23" s="145"/>
      <c r="AF23" s="145"/>
      <c r="AG23" s="145"/>
      <c r="AH23" s="145"/>
      <c r="AI23" s="145"/>
      <c r="AJ23" s="284"/>
      <c r="AK23" s="283">
        <v>6.24</v>
      </c>
      <c r="AL23" s="145"/>
      <c r="AM23" s="145"/>
      <c r="AN23" s="145"/>
      <c r="AO23" s="145"/>
      <c r="AP23" s="145"/>
      <c r="AQ23" s="145"/>
      <c r="AR23" s="284"/>
    </row>
    <row r="24" spans="1:44" x14ac:dyDescent="0.2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333">
        <v>6.14</v>
      </c>
      <c r="N24" s="334"/>
      <c r="O24" s="334"/>
      <c r="P24" s="334"/>
      <c r="Q24" s="334"/>
      <c r="R24" s="334"/>
      <c r="S24" s="334"/>
      <c r="T24" s="335"/>
      <c r="U24" s="333">
        <v>6.1</v>
      </c>
      <c r="V24" s="334"/>
      <c r="W24" s="334"/>
      <c r="X24" s="334"/>
      <c r="Y24" s="334"/>
      <c r="Z24" s="334"/>
      <c r="AA24" s="334"/>
      <c r="AB24" s="335"/>
      <c r="AC24" s="333">
        <v>6.15</v>
      </c>
      <c r="AD24" s="334"/>
      <c r="AE24" s="334"/>
      <c r="AF24" s="334"/>
      <c r="AG24" s="334"/>
      <c r="AH24" s="334"/>
      <c r="AI24" s="334"/>
      <c r="AJ24" s="335"/>
      <c r="AK24" s="333">
        <v>6.19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333">
        <v>6.15</v>
      </c>
      <c r="N25" s="334"/>
      <c r="O25" s="334"/>
      <c r="P25" s="334"/>
      <c r="Q25" s="334"/>
      <c r="R25" s="334"/>
      <c r="S25" s="334"/>
      <c r="T25" s="335"/>
      <c r="U25" s="333">
        <v>6.1</v>
      </c>
      <c r="V25" s="334"/>
      <c r="W25" s="334"/>
      <c r="X25" s="334"/>
      <c r="Y25" s="334"/>
      <c r="Z25" s="334"/>
      <c r="AA25" s="334"/>
      <c r="AB25" s="335"/>
      <c r="AC25" s="333">
        <v>6.15</v>
      </c>
      <c r="AD25" s="334"/>
      <c r="AE25" s="334"/>
      <c r="AF25" s="334"/>
      <c r="AG25" s="334"/>
      <c r="AH25" s="334"/>
      <c r="AI25" s="334"/>
      <c r="AJ25" s="335"/>
      <c r="AK25" s="333">
        <v>6.19</v>
      </c>
      <c r="AL25" s="334"/>
      <c r="AM25" s="334"/>
      <c r="AN25" s="334"/>
      <c r="AO25" s="334"/>
      <c r="AP25" s="334"/>
      <c r="AQ25" s="334"/>
      <c r="AR25" s="335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124">
        <v>6.21</v>
      </c>
      <c r="N26" s="125"/>
      <c r="O26" s="125"/>
      <c r="P26" s="125"/>
      <c r="Q26" s="125"/>
      <c r="R26" s="125"/>
      <c r="S26" s="125"/>
      <c r="T26" s="126"/>
      <c r="U26" s="124">
        <v>6.21</v>
      </c>
      <c r="V26" s="125"/>
      <c r="W26" s="125"/>
      <c r="X26" s="125"/>
      <c r="Y26" s="125"/>
      <c r="Z26" s="125"/>
      <c r="AA26" s="125"/>
      <c r="AB26" s="126"/>
      <c r="AC26" s="124">
        <v>6.25</v>
      </c>
      <c r="AD26" s="125"/>
      <c r="AE26" s="125"/>
      <c r="AF26" s="125"/>
      <c r="AG26" s="125"/>
      <c r="AH26" s="125"/>
      <c r="AI26" s="125"/>
      <c r="AJ26" s="126"/>
      <c r="AK26" s="124">
        <v>6.3</v>
      </c>
      <c r="AL26" s="125"/>
      <c r="AM26" s="125"/>
      <c r="AN26" s="125"/>
      <c r="AO26" s="125"/>
      <c r="AP26" s="125"/>
      <c r="AQ26" s="125"/>
      <c r="AR26" s="126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81" t="s">
        <v>42</v>
      </c>
      <c r="B31" s="82"/>
      <c r="C31" s="82"/>
      <c r="D31" s="82"/>
      <c r="E31" s="46"/>
      <c r="F31" s="46"/>
      <c r="G31" s="46"/>
      <c r="H31" s="46"/>
      <c r="I31" s="46"/>
      <c r="J31" s="46"/>
      <c r="K31" s="46"/>
      <c r="L31" s="338"/>
      <c r="M31" s="339">
        <f>M32+M33+M34</f>
        <v>320</v>
      </c>
      <c r="N31" s="89"/>
      <c r="O31" s="85"/>
      <c r="P31" s="85"/>
      <c r="Q31" s="85"/>
      <c r="R31" s="85"/>
      <c r="S31" s="85"/>
      <c r="T31" s="86"/>
      <c r="U31" s="339">
        <f>U32+U33+U34</f>
        <v>340</v>
      </c>
      <c r="V31" s="89"/>
      <c r="W31" s="85"/>
      <c r="X31" s="85"/>
      <c r="Y31" s="85"/>
      <c r="Z31" s="85"/>
      <c r="AA31" s="85"/>
      <c r="AB31" s="86"/>
      <c r="AC31" s="339">
        <f>AC32+AC33+AC34</f>
        <v>330</v>
      </c>
      <c r="AD31" s="89"/>
      <c r="AE31" s="85"/>
      <c r="AF31" s="85"/>
      <c r="AG31" s="85"/>
      <c r="AH31" s="85"/>
      <c r="AI31" s="85"/>
      <c r="AJ31" s="86"/>
      <c r="AK31" s="339">
        <f>AK32+AK33+AK34</f>
        <v>310</v>
      </c>
      <c r="AL31" s="89"/>
      <c r="AM31" s="85"/>
      <c r="AN31" s="85"/>
      <c r="AO31" s="85"/>
      <c r="AP31" s="85"/>
      <c r="AQ31" s="85"/>
      <c r="AR31" s="86"/>
    </row>
    <row r="32" spans="1:44" x14ac:dyDescent="0.2">
      <c r="A32" s="81" t="s">
        <v>92</v>
      </c>
      <c r="B32" s="82"/>
      <c r="C32" s="82"/>
      <c r="D32" s="82"/>
      <c r="E32" s="46"/>
      <c r="F32" s="46"/>
      <c r="G32" s="46"/>
      <c r="H32" s="46"/>
      <c r="I32" s="46"/>
      <c r="J32" s="46"/>
      <c r="K32" s="46"/>
      <c r="L32" s="338"/>
      <c r="M32" s="340">
        <v>200</v>
      </c>
      <c r="N32" s="79"/>
      <c r="O32" s="76"/>
      <c r="P32" s="76"/>
      <c r="Q32" s="76"/>
      <c r="R32" s="76"/>
      <c r="S32" s="76"/>
      <c r="T32" s="80"/>
      <c r="U32" s="340">
        <v>220</v>
      </c>
      <c r="V32" s="79"/>
      <c r="W32" s="76"/>
      <c r="X32" s="76"/>
      <c r="Y32" s="76"/>
      <c r="Z32" s="76"/>
      <c r="AA32" s="76"/>
      <c r="AB32" s="80"/>
      <c r="AC32" s="340">
        <v>210</v>
      </c>
      <c r="AD32" s="79"/>
      <c r="AE32" s="76"/>
      <c r="AF32" s="76"/>
      <c r="AG32" s="76"/>
      <c r="AH32" s="76"/>
      <c r="AI32" s="76"/>
      <c r="AJ32" s="80"/>
      <c r="AK32" s="340">
        <v>200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93</v>
      </c>
      <c r="B33" s="82"/>
      <c r="C33" s="82"/>
      <c r="D33" s="82"/>
      <c r="E33" s="46">
        <v>47.8</v>
      </c>
      <c r="F33" s="46">
        <v>0.5</v>
      </c>
      <c r="G33" s="46">
        <v>48.9</v>
      </c>
      <c r="H33" s="46">
        <v>25</v>
      </c>
      <c r="I33" s="46"/>
      <c r="J33" s="46"/>
      <c r="K33" s="46"/>
      <c r="L33" s="338"/>
      <c r="M33" s="340">
        <v>70</v>
      </c>
      <c r="N33" s="79"/>
      <c r="O33" s="76"/>
      <c r="P33" s="76"/>
      <c r="Q33" s="76"/>
      <c r="R33" s="76"/>
      <c r="S33" s="76"/>
      <c r="T33" s="80"/>
      <c r="U33" s="340">
        <v>70</v>
      </c>
      <c r="V33" s="79"/>
      <c r="W33" s="76"/>
      <c r="X33" s="76"/>
      <c r="Y33" s="76"/>
      <c r="Z33" s="76"/>
      <c r="AA33" s="76"/>
      <c r="AB33" s="80"/>
      <c r="AC33" s="340">
        <v>70</v>
      </c>
      <c r="AD33" s="79"/>
      <c r="AE33" s="76"/>
      <c r="AF33" s="76"/>
      <c r="AG33" s="76"/>
      <c r="AH33" s="76"/>
      <c r="AI33" s="76"/>
      <c r="AJ33" s="80"/>
      <c r="AK33" s="340">
        <v>70</v>
      </c>
      <c r="AL33" s="79"/>
      <c r="AM33" s="76"/>
      <c r="AN33" s="76"/>
      <c r="AO33" s="76"/>
      <c r="AP33" s="76"/>
      <c r="AQ33" s="76"/>
      <c r="AR33" s="80"/>
    </row>
    <row r="34" spans="1:44" x14ac:dyDescent="0.2">
      <c r="A34" s="81" t="s">
        <v>94</v>
      </c>
      <c r="B34" s="82"/>
      <c r="C34" s="82"/>
      <c r="D34" s="82"/>
      <c r="E34" s="46">
        <v>47.8</v>
      </c>
      <c r="F34" s="46">
        <v>0.5</v>
      </c>
      <c r="G34" s="46">
        <v>48.9</v>
      </c>
      <c r="H34" s="46">
        <v>25</v>
      </c>
      <c r="I34" s="46"/>
      <c r="J34" s="46"/>
      <c r="K34" s="46"/>
      <c r="L34" s="338"/>
      <c r="M34" s="340">
        <v>50</v>
      </c>
      <c r="N34" s="79"/>
      <c r="O34" s="76"/>
      <c r="P34" s="76"/>
      <c r="Q34" s="76"/>
      <c r="R34" s="76"/>
      <c r="S34" s="76"/>
      <c r="T34" s="80"/>
      <c r="U34" s="340">
        <v>50</v>
      </c>
      <c r="V34" s="79"/>
      <c r="W34" s="76"/>
      <c r="X34" s="76"/>
      <c r="Y34" s="76"/>
      <c r="Z34" s="76"/>
      <c r="AA34" s="76"/>
      <c r="AB34" s="80"/>
      <c r="AC34" s="340">
        <v>50</v>
      </c>
      <c r="AD34" s="79"/>
      <c r="AE34" s="76"/>
      <c r="AF34" s="76"/>
      <c r="AG34" s="76"/>
      <c r="AH34" s="76"/>
      <c r="AI34" s="76"/>
      <c r="AJ34" s="80"/>
      <c r="AK34" s="340">
        <v>40</v>
      </c>
      <c r="AL34" s="79"/>
      <c r="AM34" s="76"/>
      <c r="AN34" s="76"/>
      <c r="AO34" s="76"/>
      <c r="AP34" s="76"/>
      <c r="AQ34" s="76"/>
      <c r="AR34" s="80"/>
    </row>
    <row r="35" spans="1:44" x14ac:dyDescent="0.2">
      <c r="A35" s="81" t="s">
        <v>95</v>
      </c>
      <c r="B35" s="82"/>
      <c r="C35" s="82"/>
      <c r="D35" s="82"/>
      <c r="E35" s="46"/>
      <c r="F35" s="46"/>
      <c r="G35" s="46"/>
      <c r="H35" s="46"/>
      <c r="I35" s="46"/>
      <c r="J35" s="46"/>
      <c r="K35" s="46"/>
      <c r="L35" s="338"/>
      <c r="M35" s="340" t="s">
        <v>77</v>
      </c>
      <c r="N35" s="79"/>
      <c r="O35" s="76"/>
      <c r="P35" s="76"/>
      <c r="Q35" s="76"/>
      <c r="R35" s="76"/>
      <c r="S35" s="76"/>
      <c r="T35" s="80"/>
      <c r="U35" s="340" t="s">
        <v>77</v>
      </c>
      <c r="V35" s="79"/>
      <c r="W35" s="76"/>
      <c r="X35" s="76"/>
      <c r="Y35" s="76"/>
      <c r="Z35" s="76"/>
      <c r="AA35" s="76"/>
      <c r="AB35" s="80"/>
      <c r="AC35" s="340" t="s">
        <v>77</v>
      </c>
      <c r="AD35" s="79"/>
      <c r="AE35" s="76"/>
      <c r="AF35" s="76"/>
      <c r="AG35" s="76"/>
      <c r="AH35" s="76"/>
      <c r="AI35" s="76"/>
      <c r="AJ35" s="80"/>
      <c r="AK35" s="340" t="s">
        <v>77</v>
      </c>
      <c r="AL35" s="79"/>
      <c r="AM35" s="76"/>
      <c r="AN35" s="76"/>
      <c r="AO35" s="76"/>
      <c r="AP35" s="76"/>
      <c r="AQ35" s="76"/>
      <c r="AR35" s="80"/>
    </row>
    <row r="36" spans="1:44" ht="13.5" thickBot="1" x14ac:dyDescent="0.25">
      <c r="A36" s="103" t="s">
        <v>53</v>
      </c>
      <c r="B36" s="104"/>
      <c r="C36" s="104"/>
      <c r="D36" s="104"/>
      <c r="E36" s="105"/>
      <c r="F36" s="105"/>
      <c r="G36" s="105"/>
      <c r="H36" s="105"/>
      <c r="I36" s="105"/>
      <c r="J36" s="105"/>
      <c r="K36" s="105"/>
      <c r="L36" s="341"/>
      <c r="M36" s="342"/>
      <c r="N36" s="343"/>
      <c r="O36" s="90"/>
      <c r="P36" s="90"/>
      <c r="Q36" s="90"/>
      <c r="R36" s="90"/>
      <c r="S36" s="90"/>
      <c r="T36" s="94"/>
      <c r="U36" s="342"/>
      <c r="V36" s="343"/>
      <c r="W36" s="90"/>
      <c r="X36" s="90"/>
      <c r="Y36" s="90"/>
      <c r="Z36" s="90"/>
      <c r="AA36" s="90"/>
      <c r="AB36" s="94"/>
      <c r="AC36" s="342"/>
      <c r="AD36" s="343"/>
      <c r="AE36" s="90"/>
      <c r="AF36" s="90"/>
      <c r="AG36" s="90"/>
      <c r="AH36" s="90"/>
      <c r="AI36" s="90"/>
      <c r="AJ36" s="94"/>
      <c r="AK36" s="342"/>
      <c r="AL36" s="343"/>
      <c r="AM36" s="90"/>
      <c r="AN36" s="90"/>
      <c r="AO36" s="90"/>
      <c r="AP36" s="90"/>
      <c r="AQ36" s="90"/>
      <c r="AR36" s="94"/>
    </row>
    <row r="37" spans="1:44" x14ac:dyDescent="0.2">
      <c r="A37" s="337" t="s">
        <v>54</v>
      </c>
      <c r="B37" s="96"/>
      <c r="C37" s="96"/>
      <c r="D37" s="96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6"/>
      <c r="S37" s="346"/>
      <c r="T37" s="346"/>
      <c r="U37" s="345"/>
      <c r="V37" s="345"/>
      <c r="W37" s="346"/>
      <c r="X37" s="346"/>
      <c r="Y37" s="346"/>
      <c r="Z37" s="346"/>
      <c r="AA37" s="346"/>
      <c r="AB37" s="346"/>
      <c r="AC37" s="345"/>
      <c r="AD37" s="345"/>
      <c r="AE37" s="346"/>
      <c r="AF37" s="346"/>
      <c r="AG37" s="346"/>
      <c r="AH37" s="346"/>
      <c r="AI37" s="346"/>
      <c r="AJ37" s="346"/>
      <c r="AK37" s="345"/>
      <c r="AL37" s="345"/>
      <c r="AM37" s="346"/>
      <c r="AN37" s="346"/>
      <c r="AO37" s="346"/>
      <c r="AP37" s="346"/>
      <c r="AQ37" s="346"/>
      <c r="AR37" s="347"/>
    </row>
    <row r="38" spans="1:44" x14ac:dyDescent="0.2">
      <c r="A38" s="81" t="s">
        <v>96</v>
      </c>
      <c r="B38" s="82"/>
      <c r="C38" s="82"/>
      <c r="D38" s="82"/>
      <c r="E38" s="46"/>
      <c r="F38" s="46"/>
      <c r="G38" s="46"/>
      <c r="H38" s="46"/>
      <c r="I38" s="46"/>
      <c r="J38" s="46"/>
      <c r="K38" s="46"/>
      <c r="L38" s="338"/>
      <c r="M38" s="348">
        <f>M39+M40+M41+M42+M43</f>
        <v>650</v>
      </c>
      <c r="N38" s="349"/>
      <c r="O38" s="85"/>
      <c r="P38" s="85"/>
      <c r="Q38" s="85"/>
      <c r="R38" s="85"/>
      <c r="S38" s="85"/>
      <c r="T38" s="86"/>
      <c r="U38" s="348">
        <f>U39+U40+U41+U42+U43</f>
        <v>660</v>
      </c>
      <c r="V38" s="349"/>
      <c r="W38" s="85"/>
      <c r="X38" s="85"/>
      <c r="Y38" s="85"/>
      <c r="Z38" s="85"/>
      <c r="AA38" s="85"/>
      <c r="AB38" s="86"/>
      <c r="AC38" s="348">
        <f>AC39+AC40+AC41+AC42+AC43</f>
        <v>670</v>
      </c>
      <c r="AD38" s="349"/>
      <c r="AE38" s="85"/>
      <c r="AF38" s="85"/>
      <c r="AG38" s="85"/>
      <c r="AH38" s="85"/>
      <c r="AI38" s="85"/>
      <c r="AJ38" s="86"/>
      <c r="AK38" s="348">
        <f>AK39+AK40+AK41+AK42+AK43</f>
        <v>670</v>
      </c>
      <c r="AL38" s="349"/>
      <c r="AM38" s="85"/>
      <c r="AN38" s="85"/>
      <c r="AO38" s="85"/>
      <c r="AP38" s="85"/>
      <c r="AQ38" s="85"/>
      <c r="AR38" s="86"/>
    </row>
    <row r="39" spans="1:44" x14ac:dyDescent="0.2">
      <c r="A39" s="81" t="s">
        <v>97</v>
      </c>
      <c r="B39" s="82"/>
      <c r="C39" s="82"/>
      <c r="D39" s="82"/>
      <c r="E39" s="46"/>
      <c r="F39" s="46"/>
      <c r="G39" s="46"/>
      <c r="H39" s="46"/>
      <c r="I39" s="46"/>
      <c r="J39" s="46"/>
      <c r="K39" s="46"/>
      <c r="L39" s="338"/>
      <c r="M39" s="340">
        <v>40</v>
      </c>
      <c r="N39" s="79"/>
      <c r="O39" s="76"/>
      <c r="P39" s="76"/>
      <c r="Q39" s="76"/>
      <c r="R39" s="76"/>
      <c r="S39" s="76"/>
      <c r="T39" s="80"/>
      <c r="U39" s="340">
        <v>45</v>
      </c>
      <c r="V39" s="79"/>
      <c r="W39" s="76"/>
      <c r="X39" s="76"/>
      <c r="Y39" s="76"/>
      <c r="Z39" s="76"/>
      <c r="AA39" s="76"/>
      <c r="AB39" s="80"/>
      <c r="AC39" s="340">
        <v>60</v>
      </c>
      <c r="AD39" s="79"/>
      <c r="AE39" s="76"/>
      <c r="AF39" s="76"/>
      <c r="AG39" s="76"/>
      <c r="AH39" s="76"/>
      <c r="AI39" s="76"/>
      <c r="AJ39" s="80"/>
      <c r="AK39" s="340">
        <v>60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98</v>
      </c>
      <c r="B40" s="82"/>
      <c r="C40" s="82"/>
      <c r="D40" s="82"/>
      <c r="E40" s="46"/>
      <c r="F40" s="46"/>
      <c r="G40" s="46"/>
      <c r="H40" s="46"/>
      <c r="I40" s="46"/>
      <c r="J40" s="46"/>
      <c r="K40" s="46"/>
      <c r="L40" s="338"/>
      <c r="M40" s="340">
        <v>50</v>
      </c>
      <c r="N40" s="79"/>
      <c r="O40" s="76"/>
      <c r="P40" s="76"/>
      <c r="Q40" s="76"/>
      <c r="R40" s="76"/>
      <c r="S40" s="76"/>
      <c r="T40" s="80"/>
      <c r="U40" s="340">
        <v>55</v>
      </c>
      <c r="V40" s="79"/>
      <c r="W40" s="76"/>
      <c r="X40" s="76"/>
      <c r="Y40" s="76"/>
      <c r="Z40" s="76"/>
      <c r="AA40" s="76"/>
      <c r="AB40" s="80"/>
      <c r="AC40" s="340">
        <v>50</v>
      </c>
      <c r="AD40" s="79"/>
      <c r="AE40" s="76"/>
      <c r="AF40" s="76"/>
      <c r="AG40" s="76"/>
      <c r="AH40" s="76"/>
      <c r="AI40" s="76"/>
      <c r="AJ40" s="80"/>
      <c r="AK40" s="340">
        <v>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99</v>
      </c>
      <c r="B41" s="82"/>
      <c r="C41" s="82"/>
      <c r="D41" s="82"/>
      <c r="E41" s="46">
        <v>47.8</v>
      </c>
      <c r="F41" s="46">
        <v>0.5</v>
      </c>
      <c r="G41" s="46">
        <v>48.9</v>
      </c>
      <c r="H41" s="46">
        <v>25</v>
      </c>
      <c r="I41" s="46"/>
      <c r="J41" s="46"/>
      <c r="K41" s="46"/>
      <c r="L41" s="338"/>
      <c r="M41" s="340">
        <v>220</v>
      </c>
      <c r="N41" s="79"/>
      <c r="O41" s="76"/>
      <c r="P41" s="76"/>
      <c r="Q41" s="76"/>
      <c r="R41" s="76"/>
      <c r="S41" s="76"/>
      <c r="T41" s="80"/>
      <c r="U41" s="340">
        <v>220</v>
      </c>
      <c r="V41" s="79"/>
      <c r="W41" s="76"/>
      <c r="X41" s="76"/>
      <c r="Y41" s="76"/>
      <c r="Z41" s="76"/>
      <c r="AA41" s="76"/>
      <c r="AB41" s="80"/>
      <c r="AC41" s="340">
        <v>220</v>
      </c>
      <c r="AD41" s="79"/>
      <c r="AE41" s="76"/>
      <c r="AF41" s="76"/>
      <c r="AG41" s="76"/>
      <c r="AH41" s="76"/>
      <c r="AI41" s="76"/>
      <c r="AJ41" s="80"/>
      <c r="AK41" s="340">
        <v>220</v>
      </c>
      <c r="AL41" s="79"/>
      <c r="AM41" s="76"/>
      <c r="AN41" s="76"/>
      <c r="AO41" s="76"/>
      <c r="AP41" s="76"/>
      <c r="AQ41" s="76"/>
      <c r="AR41" s="80"/>
    </row>
    <row r="42" spans="1:44" x14ac:dyDescent="0.2">
      <c r="A42" s="81" t="s">
        <v>100</v>
      </c>
      <c r="B42" s="82"/>
      <c r="C42" s="82"/>
      <c r="D42" s="82"/>
      <c r="E42" s="46"/>
      <c r="F42" s="46"/>
      <c r="G42" s="46"/>
      <c r="H42" s="46"/>
      <c r="I42" s="46"/>
      <c r="J42" s="46"/>
      <c r="K42" s="46"/>
      <c r="L42" s="338"/>
      <c r="M42" s="340">
        <v>300</v>
      </c>
      <c r="N42" s="79"/>
      <c r="O42" s="76"/>
      <c r="P42" s="76"/>
      <c r="Q42" s="76"/>
      <c r="R42" s="76"/>
      <c r="S42" s="76"/>
      <c r="T42" s="80"/>
      <c r="U42" s="340">
        <v>300</v>
      </c>
      <c r="V42" s="79"/>
      <c r="W42" s="76"/>
      <c r="X42" s="76"/>
      <c r="Y42" s="76"/>
      <c r="Z42" s="76"/>
      <c r="AA42" s="76"/>
      <c r="AB42" s="80"/>
      <c r="AC42" s="340">
        <v>300</v>
      </c>
      <c r="AD42" s="79"/>
      <c r="AE42" s="76"/>
      <c r="AF42" s="76"/>
      <c r="AG42" s="76"/>
      <c r="AH42" s="76"/>
      <c r="AI42" s="76"/>
      <c r="AJ42" s="80"/>
      <c r="AK42" s="340">
        <v>300</v>
      </c>
      <c r="AL42" s="79"/>
      <c r="AM42" s="76"/>
      <c r="AN42" s="76"/>
      <c r="AO42" s="76"/>
      <c r="AP42" s="76"/>
      <c r="AQ42" s="76"/>
      <c r="AR42" s="80"/>
    </row>
    <row r="43" spans="1:44" x14ac:dyDescent="0.2">
      <c r="A43" s="81" t="s">
        <v>101</v>
      </c>
      <c r="B43" s="82"/>
      <c r="C43" s="82"/>
      <c r="D43" s="82"/>
      <c r="E43" s="46">
        <v>47.8</v>
      </c>
      <c r="F43" s="46">
        <v>0.5</v>
      </c>
      <c r="G43" s="46">
        <v>48.9</v>
      </c>
      <c r="H43" s="46">
        <v>25</v>
      </c>
      <c r="I43" s="46"/>
      <c r="J43" s="46"/>
      <c r="K43" s="46"/>
      <c r="L43" s="338"/>
      <c r="M43" s="340">
        <v>40</v>
      </c>
      <c r="N43" s="79"/>
      <c r="O43" s="76"/>
      <c r="P43" s="76"/>
      <c r="Q43" s="76"/>
      <c r="R43" s="76"/>
      <c r="S43" s="76"/>
      <c r="T43" s="80"/>
      <c r="U43" s="340">
        <v>40</v>
      </c>
      <c r="V43" s="79"/>
      <c r="W43" s="76"/>
      <c r="X43" s="76"/>
      <c r="Y43" s="76"/>
      <c r="Z43" s="76"/>
      <c r="AA43" s="76"/>
      <c r="AB43" s="80"/>
      <c r="AC43" s="340">
        <v>40</v>
      </c>
      <c r="AD43" s="79"/>
      <c r="AE43" s="76"/>
      <c r="AF43" s="76"/>
      <c r="AG43" s="76"/>
      <c r="AH43" s="76"/>
      <c r="AI43" s="76"/>
      <c r="AJ43" s="80"/>
      <c r="AK43" s="340">
        <v>40</v>
      </c>
      <c r="AL43" s="79"/>
      <c r="AM43" s="76"/>
      <c r="AN43" s="76"/>
      <c r="AO43" s="76"/>
      <c r="AP43" s="76"/>
      <c r="AQ43" s="76"/>
      <c r="AR43" s="80"/>
    </row>
    <row r="44" spans="1:44" x14ac:dyDescent="0.2">
      <c r="A44" s="81" t="s">
        <v>102</v>
      </c>
      <c r="B44" s="82"/>
      <c r="C44" s="82"/>
      <c r="D44" s="82"/>
      <c r="E44" s="46">
        <v>47.8</v>
      </c>
      <c r="F44" s="46">
        <v>0.5</v>
      </c>
      <c r="G44" s="46">
        <v>48.9</v>
      </c>
      <c r="H44" s="46">
        <v>25</v>
      </c>
      <c r="I44" s="46"/>
      <c r="J44" s="46"/>
      <c r="K44" s="46"/>
      <c r="L44" s="338"/>
      <c r="M44" s="340" t="s">
        <v>77</v>
      </c>
      <c r="N44" s="79"/>
      <c r="O44" s="76"/>
      <c r="P44" s="76"/>
      <c r="Q44" s="76"/>
      <c r="R44" s="76"/>
      <c r="S44" s="76"/>
      <c r="T44" s="80"/>
      <c r="U44" s="340" t="s">
        <v>77</v>
      </c>
      <c r="V44" s="79"/>
      <c r="W44" s="76"/>
      <c r="X44" s="76"/>
      <c r="Y44" s="76"/>
      <c r="Z44" s="76"/>
      <c r="AA44" s="76"/>
      <c r="AB44" s="80"/>
      <c r="AC44" s="340" t="s">
        <v>77</v>
      </c>
      <c r="AD44" s="79"/>
      <c r="AE44" s="76"/>
      <c r="AF44" s="76"/>
      <c r="AG44" s="76"/>
      <c r="AH44" s="76"/>
      <c r="AI44" s="76"/>
      <c r="AJ44" s="80"/>
      <c r="AK44" s="340" t="s">
        <v>77</v>
      </c>
      <c r="AL44" s="79"/>
      <c r="AM44" s="76"/>
      <c r="AN44" s="76"/>
      <c r="AO44" s="76"/>
      <c r="AP44" s="76"/>
      <c r="AQ44" s="76"/>
      <c r="AR44" s="80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342"/>
      <c r="N45" s="343"/>
      <c r="O45" s="90"/>
      <c r="P45" s="90"/>
      <c r="Q45" s="90"/>
      <c r="R45" s="90"/>
      <c r="S45" s="90"/>
      <c r="T45" s="94"/>
      <c r="U45" s="342"/>
      <c r="V45" s="343"/>
      <c r="W45" s="90"/>
      <c r="X45" s="90"/>
      <c r="Y45" s="90"/>
      <c r="Z45" s="90"/>
      <c r="AA45" s="90"/>
      <c r="AB45" s="94"/>
      <c r="AC45" s="342"/>
      <c r="AD45" s="343"/>
      <c r="AE45" s="90"/>
      <c r="AF45" s="90"/>
      <c r="AG45" s="90"/>
      <c r="AH45" s="90"/>
      <c r="AI45" s="90"/>
      <c r="AJ45" s="94"/>
      <c r="AK45" s="342"/>
      <c r="AL45" s="34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6"/>
      <c r="P46" s="346"/>
      <c r="Q46" s="346"/>
      <c r="R46" s="346"/>
      <c r="S46" s="346"/>
      <c r="T46" s="346"/>
      <c r="U46" s="345"/>
      <c r="V46" s="345"/>
      <c r="W46" s="346"/>
      <c r="X46" s="346"/>
      <c r="Y46" s="346"/>
      <c r="Z46" s="346"/>
      <c r="AA46" s="346"/>
      <c r="AB46" s="346"/>
      <c r="AC46" s="345"/>
      <c r="AD46" s="345"/>
      <c r="AE46" s="346"/>
      <c r="AF46" s="346"/>
      <c r="AG46" s="346"/>
      <c r="AH46" s="346"/>
      <c r="AI46" s="346"/>
      <c r="AJ46" s="346"/>
      <c r="AK46" s="345"/>
      <c r="AL46" s="345"/>
      <c r="AM46" s="346"/>
      <c r="AN46" s="346"/>
      <c r="AO46" s="346"/>
      <c r="AP46" s="346"/>
      <c r="AQ46" s="346"/>
      <c r="AR46" s="347"/>
    </row>
    <row r="47" spans="1:44" x14ac:dyDescent="0.2">
      <c r="A47" s="81" t="s">
        <v>104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348">
        <f>M49+M50+M51+M52+M53+M54+M48</f>
        <v>490</v>
      </c>
      <c r="N47" s="349"/>
      <c r="O47" s="85"/>
      <c r="P47" s="85"/>
      <c r="Q47" s="85"/>
      <c r="R47" s="85"/>
      <c r="S47" s="85"/>
      <c r="T47" s="86"/>
      <c r="U47" s="348">
        <f>U49+U50+U51+U52+U53+U54+U48</f>
        <v>500</v>
      </c>
      <c r="V47" s="349"/>
      <c r="W47" s="85"/>
      <c r="X47" s="85"/>
      <c r="Y47" s="85"/>
      <c r="Z47" s="85"/>
      <c r="AA47" s="85"/>
      <c r="AB47" s="86"/>
      <c r="AC47" s="348">
        <f>AC49+AC50+AC51+AC52+AC53+AC54+AC48</f>
        <v>510</v>
      </c>
      <c r="AD47" s="349"/>
      <c r="AE47" s="85"/>
      <c r="AF47" s="85"/>
      <c r="AG47" s="85"/>
      <c r="AH47" s="85"/>
      <c r="AI47" s="85"/>
      <c r="AJ47" s="86"/>
      <c r="AK47" s="348">
        <f>AK49+AK50+AK51+AK52+AK53+AK54+AK48</f>
        <v>480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105</v>
      </c>
      <c r="B48" s="82"/>
      <c r="C48" s="82"/>
      <c r="D48" s="82"/>
      <c r="E48" s="46">
        <v>47.8</v>
      </c>
      <c r="F48" s="46">
        <v>0.5</v>
      </c>
      <c r="G48" s="46">
        <v>48.9</v>
      </c>
      <c r="H48" s="46">
        <v>25</v>
      </c>
      <c r="I48" s="46"/>
      <c r="J48" s="46"/>
      <c r="K48" s="46"/>
      <c r="L48" s="338"/>
      <c r="M48" s="83">
        <v>70</v>
      </c>
      <c r="N48" s="350"/>
      <c r="O48" s="110"/>
      <c r="P48" s="111"/>
      <c r="Q48" s="112"/>
      <c r="R48" s="110"/>
      <c r="S48" s="111"/>
      <c r="T48" s="113"/>
      <c r="U48" s="83">
        <v>70</v>
      </c>
      <c r="V48" s="350"/>
      <c r="W48" s="110"/>
      <c r="X48" s="111"/>
      <c r="Y48" s="112"/>
      <c r="Z48" s="110"/>
      <c r="AA48" s="111"/>
      <c r="AB48" s="113"/>
      <c r="AC48" s="83">
        <v>70</v>
      </c>
      <c r="AD48" s="350"/>
      <c r="AE48" s="110"/>
      <c r="AF48" s="111"/>
      <c r="AG48" s="112"/>
      <c r="AH48" s="110"/>
      <c r="AI48" s="111"/>
      <c r="AJ48" s="113"/>
      <c r="AK48" s="83">
        <v>70</v>
      </c>
      <c r="AL48" s="350"/>
      <c r="AM48" s="76"/>
      <c r="AN48" s="76"/>
      <c r="AO48" s="76"/>
      <c r="AP48" s="76"/>
      <c r="AQ48" s="76"/>
      <c r="AR48" s="80"/>
    </row>
    <row r="49" spans="1:44" x14ac:dyDescent="0.2">
      <c r="A49" s="81" t="s">
        <v>106</v>
      </c>
      <c r="B49" s="82"/>
      <c r="C49" s="82"/>
      <c r="D49" s="82"/>
      <c r="E49" s="46"/>
      <c r="F49" s="46"/>
      <c r="G49" s="46"/>
      <c r="H49" s="46"/>
      <c r="I49" s="46"/>
      <c r="J49" s="46"/>
      <c r="K49" s="46"/>
      <c r="L49" s="338"/>
      <c r="M49" s="340">
        <v>140</v>
      </c>
      <c r="N49" s="79"/>
      <c r="O49" s="76"/>
      <c r="P49" s="76"/>
      <c r="Q49" s="76"/>
      <c r="R49" s="76"/>
      <c r="S49" s="76"/>
      <c r="T49" s="80"/>
      <c r="U49" s="340">
        <v>140</v>
      </c>
      <c r="V49" s="79"/>
      <c r="W49" s="76"/>
      <c r="X49" s="76"/>
      <c r="Y49" s="76"/>
      <c r="Z49" s="76"/>
      <c r="AA49" s="76"/>
      <c r="AB49" s="80"/>
      <c r="AC49" s="340">
        <v>145</v>
      </c>
      <c r="AD49" s="79"/>
      <c r="AE49" s="76"/>
      <c r="AF49" s="76"/>
      <c r="AG49" s="76"/>
      <c r="AH49" s="76"/>
      <c r="AI49" s="76"/>
      <c r="AJ49" s="80"/>
      <c r="AK49" s="340">
        <v>130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107</v>
      </c>
      <c r="B50" s="82"/>
      <c r="C50" s="82"/>
      <c r="D50" s="82"/>
      <c r="E50" s="46">
        <v>47.8</v>
      </c>
      <c r="F50" s="46">
        <v>0.5</v>
      </c>
      <c r="G50" s="46">
        <v>48.9</v>
      </c>
      <c r="H50" s="46">
        <v>25</v>
      </c>
      <c r="I50" s="46"/>
      <c r="J50" s="46"/>
      <c r="K50" s="46"/>
      <c r="L50" s="338"/>
      <c r="M50" s="340">
        <v>10</v>
      </c>
      <c r="N50" s="79"/>
      <c r="O50" s="76"/>
      <c r="P50" s="76"/>
      <c r="Q50" s="76"/>
      <c r="R50" s="76"/>
      <c r="S50" s="76"/>
      <c r="T50" s="80"/>
      <c r="U50" s="340">
        <v>10</v>
      </c>
      <c r="V50" s="79"/>
      <c r="W50" s="76"/>
      <c r="X50" s="76"/>
      <c r="Y50" s="76"/>
      <c r="Z50" s="76"/>
      <c r="AA50" s="76"/>
      <c r="AB50" s="80"/>
      <c r="AC50" s="340">
        <v>10</v>
      </c>
      <c r="AD50" s="79"/>
      <c r="AE50" s="76"/>
      <c r="AF50" s="76"/>
      <c r="AG50" s="76"/>
      <c r="AH50" s="76"/>
      <c r="AI50" s="76"/>
      <c r="AJ50" s="80"/>
      <c r="AK50" s="340">
        <v>10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108</v>
      </c>
      <c r="B51" s="82"/>
      <c r="C51" s="82"/>
      <c r="D51" s="82"/>
      <c r="E51" s="46"/>
      <c r="F51" s="46"/>
      <c r="G51" s="46"/>
      <c r="H51" s="46"/>
      <c r="I51" s="46"/>
      <c r="J51" s="46"/>
      <c r="K51" s="46"/>
      <c r="L51" s="338"/>
      <c r="M51" s="340">
        <v>200</v>
      </c>
      <c r="N51" s="79"/>
      <c r="O51" s="76"/>
      <c r="P51" s="76"/>
      <c r="Q51" s="76"/>
      <c r="R51" s="76"/>
      <c r="S51" s="76"/>
      <c r="T51" s="80"/>
      <c r="U51" s="340">
        <v>210</v>
      </c>
      <c r="V51" s="79"/>
      <c r="W51" s="76"/>
      <c r="X51" s="76"/>
      <c r="Y51" s="76"/>
      <c r="Z51" s="76"/>
      <c r="AA51" s="76"/>
      <c r="AB51" s="80"/>
      <c r="AC51" s="340">
        <v>210</v>
      </c>
      <c r="AD51" s="79"/>
      <c r="AE51" s="76"/>
      <c r="AF51" s="76"/>
      <c r="AG51" s="76"/>
      <c r="AH51" s="76"/>
      <c r="AI51" s="76"/>
      <c r="AJ51" s="80"/>
      <c r="AK51" s="340">
        <v>200</v>
      </c>
      <c r="AL51" s="79"/>
      <c r="AM51" s="76"/>
      <c r="AN51" s="76"/>
      <c r="AO51" s="76"/>
      <c r="AP51" s="76"/>
      <c r="AQ51" s="76"/>
      <c r="AR51" s="80"/>
    </row>
    <row r="52" spans="1:44" x14ac:dyDescent="0.2">
      <c r="A52" s="81" t="s">
        <v>109</v>
      </c>
      <c r="B52" s="82"/>
      <c r="C52" s="82"/>
      <c r="D52" s="82"/>
      <c r="E52" s="46"/>
      <c r="F52" s="46"/>
      <c r="G52" s="46"/>
      <c r="H52" s="46"/>
      <c r="I52" s="46"/>
      <c r="J52" s="46"/>
      <c r="K52" s="46"/>
      <c r="L52" s="338"/>
      <c r="M52" s="340">
        <v>0</v>
      </c>
      <c r="N52" s="79"/>
      <c r="O52" s="76"/>
      <c r="P52" s="76"/>
      <c r="Q52" s="76"/>
      <c r="R52" s="76"/>
      <c r="S52" s="76"/>
      <c r="T52" s="80"/>
      <c r="U52" s="340">
        <v>0</v>
      </c>
      <c r="V52" s="79"/>
      <c r="W52" s="76"/>
      <c r="X52" s="76"/>
      <c r="Y52" s="76"/>
      <c r="Z52" s="76"/>
      <c r="AA52" s="76"/>
      <c r="AB52" s="80"/>
      <c r="AC52" s="340">
        <v>0</v>
      </c>
      <c r="AD52" s="79"/>
      <c r="AE52" s="76"/>
      <c r="AF52" s="76"/>
      <c r="AG52" s="76"/>
      <c r="AH52" s="76"/>
      <c r="AI52" s="76"/>
      <c r="AJ52" s="80"/>
      <c r="AK52" s="340">
        <v>0</v>
      </c>
      <c r="AL52" s="79"/>
      <c r="AM52" s="76"/>
      <c r="AN52" s="76"/>
      <c r="AO52" s="76"/>
      <c r="AP52" s="76"/>
      <c r="AQ52" s="76"/>
      <c r="AR52" s="80"/>
    </row>
    <row r="53" spans="1:44" x14ac:dyDescent="0.2">
      <c r="A53" s="81" t="s">
        <v>110</v>
      </c>
      <c r="B53" s="82"/>
      <c r="C53" s="82"/>
      <c r="D53" s="82"/>
      <c r="E53" s="46">
        <v>47.8</v>
      </c>
      <c r="F53" s="46">
        <v>0.5</v>
      </c>
      <c r="G53" s="46">
        <v>48.9</v>
      </c>
      <c r="H53" s="46">
        <v>25</v>
      </c>
      <c r="I53" s="46"/>
      <c r="J53" s="46"/>
      <c r="K53" s="46"/>
      <c r="L53" s="338"/>
      <c r="M53" s="340">
        <v>50</v>
      </c>
      <c r="N53" s="79"/>
      <c r="O53" s="76"/>
      <c r="P53" s="76"/>
      <c r="Q53" s="76"/>
      <c r="R53" s="76"/>
      <c r="S53" s="76"/>
      <c r="T53" s="80"/>
      <c r="U53" s="340">
        <v>50</v>
      </c>
      <c r="V53" s="79"/>
      <c r="W53" s="76"/>
      <c r="X53" s="76"/>
      <c r="Y53" s="76"/>
      <c r="Z53" s="76"/>
      <c r="AA53" s="76"/>
      <c r="AB53" s="80"/>
      <c r="AC53" s="340">
        <v>55</v>
      </c>
      <c r="AD53" s="79"/>
      <c r="AE53" s="76"/>
      <c r="AF53" s="76"/>
      <c r="AG53" s="76"/>
      <c r="AH53" s="76"/>
      <c r="AI53" s="76"/>
      <c r="AJ53" s="80"/>
      <c r="AK53" s="340">
        <v>50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111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83">
        <v>20</v>
      </c>
      <c r="N54" s="350"/>
      <c r="O54" s="76"/>
      <c r="P54" s="76"/>
      <c r="Q54" s="76"/>
      <c r="R54" s="76"/>
      <c r="S54" s="76"/>
      <c r="T54" s="80"/>
      <c r="U54" s="83">
        <v>20</v>
      </c>
      <c r="V54" s="350"/>
      <c r="W54" s="76"/>
      <c r="X54" s="76"/>
      <c r="Y54" s="76"/>
      <c r="Z54" s="76"/>
      <c r="AA54" s="76"/>
      <c r="AB54" s="80"/>
      <c r="AC54" s="83">
        <v>20</v>
      </c>
      <c r="AD54" s="350"/>
      <c r="AE54" s="76"/>
      <c r="AF54" s="76"/>
      <c r="AG54" s="76"/>
      <c r="AH54" s="76"/>
      <c r="AI54" s="76"/>
      <c r="AJ54" s="80"/>
      <c r="AK54" s="83">
        <v>20</v>
      </c>
      <c r="AL54" s="350"/>
      <c r="AM54" s="76"/>
      <c r="AN54" s="76"/>
      <c r="AO54" s="76"/>
      <c r="AP54" s="76"/>
      <c r="AQ54" s="76"/>
      <c r="AR54" s="80"/>
    </row>
    <row r="55" spans="1:44" ht="13.5" thickBot="1" x14ac:dyDescent="0.25">
      <c r="A55" s="103" t="s">
        <v>112</v>
      </c>
      <c r="B55" s="104"/>
      <c r="C55" s="104"/>
      <c r="D55" s="104"/>
      <c r="E55" s="105"/>
      <c r="F55" s="105"/>
      <c r="G55" s="105"/>
      <c r="H55" s="105"/>
      <c r="I55" s="105"/>
      <c r="J55" s="105"/>
      <c r="K55" s="105"/>
      <c r="L55" s="341"/>
      <c r="M55" s="342"/>
      <c r="N55" s="343"/>
      <c r="O55" s="90"/>
      <c r="P55" s="90"/>
      <c r="Q55" s="90"/>
      <c r="R55" s="90"/>
      <c r="S55" s="90"/>
      <c r="T55" s="94"/>
      <c r="U55" s="342"/>
      <c r="V55" s="343"/>
      <c r="W55" s="90"/>
      <c r="X55" s="90"/>
      <c r="Y55" s="90"/>
      <c r="Z55" s="90"/>
      <c r="AA55" s="90"/>
      <c r="AB55" s="94"/>
      <c r="AC55" s="342"/>
      <c r="AD55" s="343"/>
      <c r="AE55" s="90"/>
      <c r="AF55" s="90"/>
      <c r="AG55" s="90"/>
      <c r="AH55" s="90"/>
      <c r="AI55" s="90"/>
      <c r="AJ55" s="94"/>
      <c r="AK55" s="342"/>
      <c r="AL55" s="343"/>
      <c r="AM55" s="90"/>
      <c r="AN55" s="90"/>
      <c r="AO55" s="90"/>
      <c r="AP55" s="90"/>
      <c r="AQ55" s="90"/>
      <c r="AR55" s="94"/>
    </row>
    <row r="56" spans="1:44" x14ac:dyDescent="0.2">
      <c r="A56" s="337" t="s">
        <v>113</v>
      </c>
      <c r="B56" s="96"/>
      <c r="C56" s="96"/>
      <c r="D56" s="96"/>
      <c r="E56" s="344"/>
      <c r="F56" s="344"/>
      <c r="G56" s="344"/>
      <c r="H56" s="344"/>
      <c r="I56" s="344"/>
      <c r="J56" s="344"/>
      <c r="K56" s="344"/>
      <c r="L56" s="344"/>
      <c r="M56" s="345"/>
      <c r="N56" s="345"/>
      <c r="O56" s="346"/>
      <c r="P56" s="346"/>
      <c r="Q56" s="346"/>
      <c r="R56" s="346"/>
      <c r="S56" s="346"/>
      <c r="T56" s="346"/>
      <c r="U56" s="351"/>
      <c r="V56" s="351"/>
      <c r="W56" s="346"/>
      <c r="X56" s="346"/>
      <c r="Y56" s="346"/>
      <c r="Z56" s="346"/>
      <c r="AA56" s="346"/>
      <c r="AB56" s="346"/>
      <c r="AC56" s="351"/>
      <c r="AD56" s="351"/>
      <c r="AE56" s="346"/>
      <c r="AF56" s="346"/>
      <c r="AG56" s="346"/>
      <c r="AH56" s="346"/>
      <c r="AI56" s="346"/>
      <c r="AJ56" s="346"/>
      <c r="AK56" s="345"/>
      <c r="AL56" s="345"/>
      <c r="AM56" s="346"/>
      <c r="AN56" s="346"/>
      <c r="AO56" s="346"/>
      <c r="AP56" s="346"/>
      <c r="AQ56" s="346"/>
      <c r="AR56" s="347"/>
    </row>
    <row r="57" spans="1:44" x14ac:dyDescent="0.2">
      <c r="A57" s="81" t="s">
        <v>114</v>
      </c>
      <c r="B57" s="82"/>
      <c r="C57" s="82"/>
      <c r="D57" s="82"/>
      <c r="E57" s="46"/>
      <c r="F57" s="46"/>
      <c r="G57" s="46"/>
      <c r="H57" s="46"/>
      <c r="I57" s="46"/>
      <c r="J57" s="46"/>
      <c r="K57" s="46"/>
      <c r="L57" s="338"/>
      <c r="M57" s="348">
        <f>M59+M60</f>
        <v>100</v>
      </c>
      <c r="N57" s="349"/>
      <c r="O57" s="85"/>
      <c r="P57" s="85"/>
      <c r="Q57" s="85"/>
      <c r="R57" s="85"/>
      <c r="S57" s="85"/>
      <c r="T57" s="86"/>
      <c r="U57" s="339">
        <f>U59+U60</f>
        <v>100</v>
      </c>
      <c r="V57" s="89"/>
      <c r="W57" s="85"/>
      <c r="X57" s="85"/>
      <c r="Y57" s="85"/>
      <c r="Z57" s="85"/>
      <c r="AA57" s="85"/>
      <c r="AB57" s="86"/>
      <c r="AC57" s="339">
        <f>AC59+AC60</f>
        <v>110</v>
      </c>
      <c r="AD57" s="89"/>
      <c r="AE57" s="85"/>
      <c r="AF57" s="85"/>
      <c r="AG57" s="85"/>
      <c r="AH57" s="85"/>
      <c r="AI57" s="85"/>
      <c r="AJ57" s="86"/>
      <c r="AK57" s="348">
        <f>AK59+AK60</f>
        <v>110</v>
      </c>
      <c r="AL57" s="349"/>
      <c r="AM57" s="85"/>
      <c r="AN57" s="85"/>
      <c r="AO57" s="85"/>
      <c r="AP57" s="85"/>
      <c r="AQ57" s="85"/>
      <c r="AR57" s="86"/>
    </row>
    <row r="58" spans="1:44" x14ac:dyDescent="0.2">
      <c r="A58" s="81" t="s">
        <v>115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83" t="s">
        <v>77</v>
      </c>
      <c r="N58" s="350"/>
      <c r="O58" s="76"/>
      <c r="P58" s="76"/>
      <c r="Q58" s="76"/>
      <c r="R58" s="76"/>
      <c r="S58" s="76"/>
      <c r="T58" s="80"/>
      <c r="U58" s="83" t="s">
        <v>77</v>
      </c>
      <c r="V58" s="350"/>
      <c r="W58" s="76"/>
      <c r="X58" s="76"/>
      <c r="Y58" s="76"/>
      <c r="Z58" s="76"/>
      <c r="AA58" s="76"/>
      <c r="AB58" s="80"/>
      <c r="AC58" s="83" t="s">
        <v>77</v>
      </c>
      <c r="AD58" s="350"/>
      <c r="AE58" s="76"/>
      <c r="AF58" s="76"/>
      <c r="AG58" s="76"/>
      <c r="AH58" s="76"/>
      <c r="AI58" s="76"/>
      <c r="AJ58" s="80"/>
      <c r="AK58" s="83" t="s">
        <v>77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116</v>
      </c>
      <c r="B59" s="82"/>
      <c r="C59" s="82"/>
      <c r="D59" s="82"/>
      <c r="E59" s="46">
        <v>47.8</v>
      </c>
      <c r="F59" s="46">
        <v>0.5</v>
      </c>
      <c r="G59" s="46">
        <v>48.9</v>
      </c>
      <c r="H59" s="46">
        <v>25</v>
      </c>
      <c r="I59" s="46"/>
      <c r="J59" s="46"/>
      <c r="K59" s="46"/>
      <c r="L59" s="338"/>
      <c r="M59" s="340">
        <v>95</v>
      </c>
      <c r="N59" s="79"/>
      <c r="O59" s="76"/>
      <c r="P59" s="76"/>
      <c r="Q59" s="76"/>
      <c r="R59" s="76"/>
      <c r="S59" s="76"/>
      <c r="T59" s="80"/>
      <c r="U59" s="340">
        <v>95</v>
      </c>
      <c r="V59" s="79"/>
      <c r="W59" s="76"/>
      <c r="X59" s="76"/>
      <c r="Y59" s="76"/>
      <c r="Z59" s="76"/>
      <c r="AA59" s="76"/>
      <c r="AB59" s="80"/>
      <c r="AC59" s="340">
        <v>105</v>
      </c>
      <c r="AD59" s="79"/>
      <c r="AE59" s="76"/>
      <c r="AF59" s="76"/>
      <c r="AG59" s="76"/>
      <c r="AH59" s="76"/>
      <c r="AI59" s="76"/>
      <c r="AJ59" s="80"/>
      <c r="AK59" s="340">
        <v>105</v>
      </c>
      <c r="AL59" s="79"/>
      <c r="AM59" s="76"/>
      <c r="AN59" s="76"/>
      <c r="AO59" s="76"/>
      <c r="AP59" s="76"/>
      <c r="AQ59" s="76"/>
      <c r="AR59" s="80"/>
    </row>
    <row r="60" spans="1:44" x14ac:dyDescent="0.2">
      <c r="A60" s="81" t="s">
        <v>117</v>
      </c>
      <c r="B60" s="82"/>
      <c r="C60" s="82"/>
      <c r="D60" s="82"/>
      <c r="E60" s="46"/>
      <c r="F60" s="46"/>
      <c r="G60" s="46"/>
      <c r="H60" s="46"/>
      <c r="I60" s="46"/>
      <c r="J60" s="46"/>
      <c r="K60" s="46"/>
      <c r="L60" s="338"/>
      <c r="M60" s="83">
        <v>5</v>
      </c>
      <c r="N60" s="350"/>
      <c r="O60" s="76"/>
      <c r="P60" s="76"/>
      <c r="Q60" s="76"/>
      <c r="R60" s="76"/>
      <c r="S60" s="76"/>
      <c r="T60" s="80"/>
      <c r="U60" s="83">
        <v>5</v>
      </c>
      <c r="V60" s="350"/>
      <c r="W60" s="76"/>
      <c r="X60" s="76"/>
      <c r="Y60" s="76"/>
      <c r="Z60" s="76"/>
      <c r="AA60" s="76"/>
      <c r="AB60" s="80"/>
      <c r="AC60" s="83">
        <v>5</v>
      </c>
      <c r="AD60" s="350"/>
      <c r="AE60" s="76"/>
      <c r="AF60" s="76"/>
      <c r="AG60" s="76"/>
      <c r="AH60" s="76"/>
      <c r="AI60" s="76"/>
      <c r="AJ60" s="80"/>
      <c r="AK60" s="83">
        <v>5</v>
      </c>
      <c r="AL60" s="350"/>
      <c r="AM60" s="76"/>
      <c r="AN60" s="76"/>
      <c r="AO60" s="76"/>
      <c r="AP60" s="76"/>
      <c r="AQ60" s="76"/>
      <c r="AR60" s="80"/>
    </row>
    <row r="61" spans="1:44" ht="13.5" thickBot="1" x14ac:dyDescent="0.25">
      <c r="A61" s="352" t="s">
        <v>118</v>
      </c>
      <c r="B61" s="68"/>
      <c r="C61" s="68"/>
      <c r="D61" s="68"/>
      <c r="E61" s="69"/>
      <c r="F61" s="69"/>
      <c r="G61" s="69"/>
      <c r="H61" s="69"/>
      <c r="I61" s="69"/>
      <c r="J61" s="69"/>
      <c r="K61" s="69"/>
      <c r="L61" s="70"/>
      <c r="M61" s="71"/>
      <c r="N61" s="72"/>
      <c r="O61" s="73"/>
      <c r="P61" s="73"/>
      <c r="Q61" s="73"/>
      <c r="R61" s="73"/>
      <c r="S61" s="73"/>
      <c r="T61" s="74"/>
      <c r="U61" s="71"/>
      <c r="V61" s="72"/>
      <c r="W61" s="73"/>
      <c r="X61" s="73"/>
      <c r="Y61" s="73"/>
      <c r="Z61" s="73"/>
      <c r="AA61" s="73"/>
      <c r="AB61" s="74"/>
      <c r="AC61" s="71"/>
      <c r="AD61" s="72"/>
      <c r="AE61" s="73"/>
      <c r="AF61" s="73"/>
      <c r="AG61" s="73"/>
      <c r="AH61" s="73"/>
      <c r="AI61" s="73"/>
      <c r="AJ61" s="74"/>
      <c r="AK61" s="71"/>
      <c r="AL61" s="72"/>
      <c r="AM61" s="73"/>
      <c r="AN61" s="73"/>
      <c r="AO61" s="73"/>
      <c r="AP61" s="73"/>
      <c r="AQ61" s="73"/>
      <c r="AR61" s="74"/>
    </row>
    <row r="62" spans="1:44" ht="13.5" thickBot="1" x14ac:dyDescent="0.25">
      <c r="A62" s="353" t="s">
        <v>64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1"/>
      <c r="N62" s="62"/>
      <c r="O62" s="59"/>
      <c r="P62" s="59"/>
      <c r="Q62" s="59"/>
      <c r="R62" s="59"/>
      <c r="S62" s="59"/>
      <c r="T62" s="60"/>
      <c r="U62" s="61"/>
      <c r="V62" s="62"/>
      <c r="W62" s="59"/>
      <c r="X62" s="59"/>
      <c r="Y62" s="59"/>
      <c r="Z62" s="59"/>
      <c r="AA62" s="59"/>
      <c r="AB62" s="60"/>
      <c r="AC62" s="61"/>
      <c r="AD62" s="62"/>
      <c r="AE62" s="59"/>
      <c r="AF62" s="59"/>
      <c r="AG62" s="59"/>
      <c r="AH62" s="59"/>
      <c r="AI62" s="59"/>
      <c r="AJ62" s="60"/>
      <c r="AK62" s="61"/>
      <c r="AL62" s="62"/>
      <c r="AM62" s="59"/>
      <c r="AN62" s="59"/>
      <c r="AO62" s="59"/>
      <c r="AP62" s="59"/>
      <c r="AQ62" s="59"/>
      <c r="AR62" s="60"/>
    </row>
    <row r="63" spans="1:44" ht="13.5" thickBo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3.5" thickBot="1" x14ac:dyDescent="0.25">
      <c r="A64" s="53" t="s">
        <v>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6" t="s">
        <v>120</v>
      </c>
      <c r="N64" s="57"/>
      <c r="O64" s="57"/>
      <c r="P64" s="57"/>
      <c r="Q64" s="57"/>
      <c r="R64" s="57"/>
      <c r="S64" s="57"/>
      <c r="T64" s="58"/>
      <c r="U64" s="56" t="s">
        <v>120</v>
      </c>
      <c r="V64" s="57"/>
      <c r="W64" s="57"/>
      <c r="X64" s="57"/>
      <c r="Y64" s="57"/>
      <c r="Z64" s="57"/>
      <c r="AA64" s="57"/>
      <c r="AB64" s="58"/>
      <c r="AC64" s="56" t="s">
        <v>120</v>
      </c>
      <c r="AD64" s="57"/>
      <c r="AE64" s="57"/>
      <c r="AF64" s="57"/>
      <c r="AG64" s="57"/>
      <c r="AH64" s="57"/>
      <c r="AI64" s="57"/>
      <c r="AJ64" s="58"/>
      <c r="AK64" s="56" t="s">
        <v>120</v>
      </c>
      <c r="AL64" s="57"/>
      <c r="AM64" s="57"/>
      <c r="AN64" s="57"/>
      <c r="AO64" s="57"/>
      <c r="AP64" s="57"/>
      <c r="AQ64" s="57"/>
      <c r="AR64" s="58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zoomScale="82" zoomScaleNormal="82" workbookViewId="0">
      <selection activeCell="AK59" sqref="AK59:AL60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3.85546875" style="11" customWidth="1"/>
    <col min="15" max="21" width="3.28515625" style="11" customWidth="1"/>
    <col min="22" max="22" width="3.85546875" style="11" customWidth="1"/>
    <col min="23" max="29" width="3.28515625" style="11" customWidth="1"/>
    <col min="30" max="30" width="3.7109375" style="11" customWidth="1"/>
    <col min="31" max="37" width="3.28515625" style="11" customWidth="1"/>
    <col min="38" max="38" width="4.14062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0.875</v>
      </c>
      <c r="N3" s="261"/>
      <c r="O3" s="261"/>
      <c r="P3" s="261"/>
      <c r="Q3" s="261"/>
      <c r="R3" s="261"/>
      <c r="S3" s="261"/>
      <c r="T3" s="261"/>
      <c r="U3" s="260">
        <v>0.91666666666666663</v>
      </c>
      <c r="V3" s="261"/>
      <c r="W3" s="261"/>
      <c r="X3" s="261"/>
      <c r="Y3" s="261"/>
      <c r="Z3" s="261"/>
      <c r="AA3" s="261"/>
      <c r="AB3" s="261"/>
      <c r="AC3" s="260">
        <v>0.95833333333333337</v>
      </c>
      <c r="AD3" s="261"/>
      <c r="AE3" s="261"/>
      <c r="AF3" s="261"/>
      <c r="AG3" s="261"/>
      <c r="AH3" s="261"/>
      <c r="AI3" s="261"/>
      <c r="AJ3" s="261"/>
      <c r="AK3" s="260">
        <v>1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x14ac:dyDescent="0.2">
      <c r="A6" s="49" t="s">
        <v>14</v>
      </c>
      <c r="B6" s="48">
        <v>32</v>
      </c>
      <c r="C6" s="47">
        <v>4.1000001132488251E-2</v>
      </c>
      <c r="D6" s="5">
        <v>0.16599999368190765</v>
      </c>
      <c r="E6" s="140">
        <v>110</v>
      </c>
      <c r="F6" s="141"/>
      <c r="G6" s="237" t="s">
        <v>15</v>
      </c>
      <c r="H6" s="237"/>
      <c r="I6" s="238">
        <v>0.15299999713897705</v>
      </c>
      <c r="J6" s="238"/>
      <c r="K6" s="238">
        <v>10.439999580383301</v>
      </c>
      <c r="L6" s="297"/>
      <c r="M6" s="227"/>
      <c r="N6" s="228"/>
      <c r="O6" s="229"/>
      <c r="P6" s="229"/>
      <c r="Q6" s="229"/>
      <c r="R6" s="229"/>
      <c r="S6" s="360"/>
      <c r="T6" s="361"/>
      <c r="U6" s="298"/>
      <c r="V6" s="228"/>
      <c r="W6" s="229"/>
      <c r="X6" s="229"/>
      <c r="Y6" s="229"/>
      <c r="Z6" s="229"/>
      <c r="AA6" s="225"/>
      <c r="AB6" s="240"/>
      <c r="AC6" s="298"/>
      <c r="AD6" s="228"/>
      <c r="AE6" s="229"/>
      <c r="AF6" s="229"/>
      <c r="AG6" s="229"/>
      <c r="AH6" s="229"/>
      <c r="AI6" s="225"/>
      <c r="AJ6" s="240"/>
      <c r="AK6" s="298"/>
      <c r="AL6" s="228"/>
      <c r="AM6" s="229"/>
      <c r="AN6" s="229"/>
      <c r="AO6" s="229"/>
      <c r="AP6" s="229"/>
      <c r="AQ6" s="225"/>
      <c r="AR6" s="240"/>
    </row>
    <row r="7" spans="1:44" x14ac:dyDescent="0.2">
      <c r="A7" s="299" t="s">
        <v>84</v>
      </c>
      <c r="B7" s="300"/>
      <c r="C7" s="300"/>
      <c r="D7" s="301"/>
      <c r="E7" s="302">
        <v>6</v>
      </c>
      <c r="F7" s="242"/>
      <c r="G7" s="243" t="s">
        <v>16</v>
      </c>
      <c r="H7" s="243"/>
      <c r="I7" s="244">
        <f>I6</f>
        <v>0.15299999713897705</v>
      </c>
      <c r="J7" s="244"/>
      <c r="K7" s="244">
        <f>K6</f>
        <v>10.439999580383301</v>
      </c>
      <c r="L7" s="303"/>
      <c r="M7" s="246">
        <v>300</v>
      </c>
      <c r="N7" s="221"/>
      <c r="O7" s="222">
        <v>2.8</v>
      </c>
      <c r="P7" s="222"/>
      <c r="Q7" s="222"/>
      <c r="R7" s="222"/>
      <c r="S7" s="222">
        <v>0.87</v>
      </c>
      <c r="T7" s="304"/>
      <c r="U7" s="305">
        <v>320</v>
      </c>
      <c r="V7" s="306"/>
      <c r="W7" s="222">
        <v>3</v>
      </c>
      <c r="X7" s="222"/>
      <c r="Y7" s="222"/>
      <c r="Z7" s="222"/>
      <c r="AA7" s="222">
        <v>0.87</v>
      </c>
      <c r="AB7" s="304"/>
      <c r="AC7" s="305">
        <v>320</v>
      </c>
      <c r="AD7" s="306"/>
      <c r="AE7" s="222">
        <v>3</v>
      </c>
      <c r="AF7" s="222"/>
      <c r="AG7" s="222"/>
      <c r="AH7" s="222"/>
      <c r="AI7" s="222">
        <v>0.87</v>
      </c>
      <c r="AJ7" s="304"/>
      <c r="AK7" s="305">
        <v>330</v>
      </c>
      <c r="AL7" s="306"/>
      <c r="AM7" s="222">
        <v>3.1</v>
      </c>
      <c r="AN7" s="222"/>
      <c r="AO7" s="222"/>
      <c r="AP7" s="222"/>
      <c r="AQ7" s="222">
        <v>0.87</v>
      </c>
      <c r="AR7" s="304"/>
    </row>
    <row r="8" spans="1:44" x14ac:dyDescent="0.2">
      <c r="A8" s="307"/>
      <c r="B8" s="308"/>
      <c r="C8" s="308"/>
      <c r="D8" s="309"/>
      <c r="E8" s="302">
        <v>6</v>
      </c>
      <c r="F8" s="242"/>
      <c r="G8" s="243" t="s">
        <v>19</v>
      </c>
      <c r="H8" s="243"/>
      <c r="I8" s="244">
        <f>I6</f>
        <v>0.15299999713897705</v>
      </c>
      <c r="J8" s="244"/>
      <c r="K8" s="244">
        <f>K6</f>
        <v>10.439999580383301</v>
      </c>
      <c r="L8" s="303"/>
      <c r="M8" s="246">
        <v>670</v>
      </c>
      <c r="N8" s="221"/>
      <c r="O8" s="222">
        <v>6.4</v>
      </c>
      <c r="P8" s="222"/>
      <c r="Q8" s="222"/>
      <c r="R8" s="222"/>
      <c r="S8" s="222">
        <v>0.87</v>
      </c>
      <c r="T8" s="304"/>
      <c r="U8" s="305">
        <v>670</v>
      </c>
      <c r="V8" s="306"/>
      <c r="W8" s="222">
        <v>6.4</v>
      </c>
      <c r="X8" s="222"/>
      <c r="Y8" s="222"/>
      <c r="Z8" s="222"/>
      <c r="AA8" s="222">
        <v>0.87</v>
      </c>
      <c r="AB8" s="304"/>
      <c r="AC8" s="305">
        <v>680</v>
      </c>
      <c r="AD8" s="306"/>
      <c r="AE8" s="222">
        <v>6.4</v>
      </c>
      <c r="AF8" s="222"/>
      <c r="AG8" s="222"/>
      <c r="AH8" s="222"/>
      <c r="AI8" s="222">
        <v>0.87</v>
      </c>
      <c r="AJ8" s="304"/>
      <c r="AK8" s="305">
        <v>680</v>
      </c>
      <c r="AL8" s="306"/>
      <c r="AM8" s="222">
        <v>6.5</v>
      </c>
      <c r="AN8" s="222"/>
      <c r="AO8" s="222"/>
      <c r="AP8" s="222"/>
      <c r="AQ8" s="222">
        <v>0.87</v>
      </c>
      <c r="AR8" s="304"/>
    </row>
    <row r="9" spans="1:44" ht="13.5" thickBot="1" x14ac:dyDescent="0.25">
      <c r="A9" s="310"/>
      <c r="B9" s="311"/>
      <c r="C9" s="311"/>
      <c r="D9" s="312"/>
      <c r="E9" s="208" t="s">
        <v>17</v>
      </c>
      <c r="F9" s="209"/>
      <c r="G9" s="209"/>
      <c r="H9" s="209"/>
      <c r="I9" s="209"/>
      <c r="J9" s="209"/>
      <c r="K9" s="209"/>
      <c r="L9" s="313"/>
      <c r="M9" s="314">
        <v>9</v>
      </c>
      <c r="N9" s="206"/>
      <c r="O9" s="206"/>
      <c r="P9" s="193"/>
      <c r="Q9" s="193"/>
      <c r="R9" s="206"/>
      <c r="S9" s="206"/>
      <c r="T9" s="210"/>
      <c r="U9" s="314">
        <v>9</v>
      </c>
      <c r="V9" s="206"/>
      <c r="W9" s="206"/>
      <c r="X9" s="193"/>
      <c r="Y9" s="193"/>
      <c r="Z9" s="206"/>
      <c r="AA9" s="206"/>
      <c r="AB9" s="210"/>
      <c r="AC9" s="314">
        <v>9</v>
      </c>
      <c r="AD9" s="206"/>
      <c r="AE9" s="206"/>
      <c r="AF9" s="193"/>
      <c r="AG9" s="193"/>
      <c r="AH9" s="206"/>
      <c r="AI9" s="206"/>
      <c r="AJ9" s="210"/>
      <c r="AK9" s="314">
        <v>9</v>
      </c>
      <c r="AL9" s="206"/>
      <c r="AM9" s="206"/>
      <c r="AN9" s="193"/>
      <c r="AO9" s="193"/>
      <c r="AP9" s="206"/>
      <c r="AQ9" s="206"/>
      <c r="AR9" s="210"/>
    </row>
    <row r="10" spans="1:44" x14ac:dyDescent="0.2">
      <c r="A10" s="49" t="s">
        <v>18</v>
      </c>
      <c r="B10" s="48">
        <v>40</v>
      </c>
      <c r="C10" s="47">
        <v>2.3000000044703484E-2</v>
      </c>
      <c r="D10" s="5">
        <v>8.7999999523162842E-2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10.609999656677246</v>
      </c>
      <c r="L10" s="297"/>
      <c r="M10" s="227"/>
      <c r="N10" s="228"/>
      <c r="O10" s="229"/>
      <c r="P10" s="229"/>
      <c r="Q10" s="229"/>
      <c r="R10" s="229"/>
      <c r="S10" s="225"/>
      <c r="T10" s="240"/>
      <c r="U10" s="227"/>
      <c r="V10" s="228"/>
      <c r="W10" s="229"/>
      <c r="X10" s="229"/>
      <c r="Y10" s="229"/>
      <c r="Z10" s="229"/>
      <c r="AA10" s="225"/>
      <c r="AB10" s="240"/>
      <c r="AC10" s="227"/>
      <c r="AD10" s="228"/>
      <c r="AE10" s="229"/>
      <c r="AF10" s="229"/>
      <c r="AG10" s="229"/>
      <c r="AH10" s="229"/>
      <c r="AI10" s="225"/>
      <c r="AJ10" s="240"/>
      <c r="AK10" s="227"/>
      <c r="AL10" s="228"/>
      <c r="AM10" s="229"/>
      <c r="AN10" s="229"/>
      <c r="AO10" s="229"/>
      <c r="AP10" s="229"/>
      <c r="AQ10" s="225"/>
      <c r="AR10" s="240"/>
    </row>
    <row r="11" spans="1:44" x14ac:dyDescent="0.2">
      <c r="A11" s="299" t="s">
        <v>85</v>
      </c>
      <c r="B11" s="300"/>
      <c r="C11" s="300"/>
      <c r="D11" s="30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10.609999656677246</v>
      </c>
      <c r="L11" s="303"/>
      <c r="M11" s="315">
        <v>500</v>
      </c>
      <c r="N11" s="246"/>
      <c r="O11" s="316">
        <v>4.7</v>
      </c>
      <c r="P11" s="317"/>
      <c r="Q11" s="222"/>
      <c r="R11" s="222"/>
      <c r="S11" s="222">
        <v>0.87</v>
      </c>
      <c r="T11" s="304"/>
      <c r="U11" s="315">
        <v>530</v>
      </c>
      <c r="V11" s="246"/>
      <c r="W11" s="316">
        <v>5</v>
      </c>
      <c r="X11" s="317"/>
      <c r="Y11" s="222"/>
      <c r="Z11" s="222"/>
      <c r="AA11" s="222">
        <v>0.87</v>
      </c>
      <c r="AB11" s="304"/>
      <c r="AC11" s="315">
        <v>530</v>
      </c>
      <c r="AD11" s="246"/>
      <c r="AE11" s="316">
        <v>5</v>
      </c>
      <c r="AF11" s="317"/>
      <c r="AG11" s="222"/>
      <c r="AH11" s="222"/>
      <c r="AI11" s="222">
        <v>0.87</v>
      </c>
      <c r="AJ11" s="304"/>
      <c r="AK11" s="315">
        <v>520</v>
      </c>
      <c r="AL11" s="246"/>
      <c r="AM11" s="316">
        <v>5</v>
      </c>
      <c r="AN11" s="317"/>
      <c r="AO11" s="222"/>
      <c r="AP11" s="222"/>
      <c r="AQ11" s="222">
        <v>0.87</v>
      </c>
      <c r="AR11" s="304"/>
    </row>
    <row r="12" spans="1:44" x14ac:dyDescent="0.2">
      <c r="A12" s="307"/>
      <c r="B12" s="308"/>
      <c r="C12" s="308"/>
      <c r="D12" s="309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10.609999656677246</v>
      </c>
      <c r="L12" s="303"/>
      <c r="M12" s="315">
        <v>110</v>
      </c>
      <c r="N12" s="246"/>
      <c r="O12" s="316">
        <v>1</v>
      </c>
      <c r="P12" s="317"/>
      <c r="Q12" s="222"/>
      <c r="R12" s="222"/>
      <c r="S12" s="222">
        <v>0.87</v>
      </c>
      <c r="T12" s="304"/>
      <c r="U12" s="315">
        <v>110</v>
      </c>
      <c r="V12" s="246"/>
      <c r="W12" s="316">
        <v>1</v>
      </c>
      <c r="X12" s="317"/>
      <c r="Y12" s="222"/>
      <c r="Z12" s="222"/>
      <c r="AA12" s="222">
        <v>0.87</v>
      </c>
      <c r="AB12" s="304"/>
      <c r="AC12" s="315">
        <v>110</v>
      </c>
      <c r="AD12" s="246"/>
      <c r="AE12" s="316">
        <v>1</v>
      </c>
      <c r="AF12" s="317"/>
      <c r="AG12" s="222"/>
      <c r="AH12" s="222"/>
      <c r="AI12" s="222">
        <v>0.87</v>
      </c>
      <c r="AJ12" s="304"/>
      <c r="AK12" s="315">
        <v>110</v>
      </c>
      <c r="AL12" s="246"/>
      <c r="AM12" s="316">
        <v>1</v>
      </c>
      <c r="AN12" s="317"/>
      <c r="AO12" s="222"/>
      <c r="AP12" s="222"/>
      <c r="AQ12" s="222">
        <v>0.87</v>
      </c>
      <c r="AR12" s="304"/>
    </row>
    <row r="13" spans="1:44" ht="13.5" thickBot="1" x14ac:dyDescent="0.25">
      <c r="A13" s="310"/>
      <c r="B13" s="311"/>
      <c r="C13" s="311"/>
      <c r="D13" s="312"/>
      <c r="E13" s="208" t="s">
        <v>17</v>
      </c>
      <c r="F13" s="209"/>
      <c r="G13" s="209"/>
      <c r="H13" s="209"/>
      <c r="I13" s="209"/>
      <c r="J13" s="209"/>
      <c r="K13" s="209"/>
      <c r="L13" s="313"/>
      <c r="M13" s="314">
        <v>9</v>
      </c>
      <c r="N13" s="206"/>
      <c r="O13" s="206"/>
      <c r="P13" s="193"/>
      <c r="Q13" s="193"/>
      <c r="R13" s="206"/>
      <c r="S13" s="206"/>
      <c r="T13" s="210"/>
      <c r="U13" s="314">
        <v>9</v>
      </c>
      <c r="V13" s="206"/>
      <c r="W13" s="206"/>
      <c r="X13" s="193"/>
      <c r="Y13" s="193"/>
      <c r="Z13" s="206"/>
      <c r="AA13" s="206"/>
      <c r="AB13" s="210"/>
      <c r="AC13" s="314">
        <v>9</v>
      </c>
      <c r="AD13" s="206"/>
      <c r="AE13" s="206"/>
      <c r="AF13" s="193"/>
      <c r="AG13" s="193"/>
      <c r="AH13" s="206"/>
      <c r="AI13" s="206"/>
      <c r="AJ13" s="210"/>
      <c r="AK13" s="314">
        <v>9</v>
      </c>
      <c r="AL13" s="206"/>
      <c r="AM13" s="206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213">
        <f>SUM(M6,M10)</f>
        <v>0</v>
      </c>
      <c r="N14" s="196"/>
      <c r="O14" s="195">
        <f>SUM(O6,O10)</f>
        <v>0</v>
      </c>
      <c r="P14" s="196"/>
      <c r="Q14" s="195">
        <f>SUM(Q6,Q10)</f>
        <v>0</v>
      </c>
      <c r="R14" s="196"/>
      <c r="S14" s="196"/>
      <c r="T14" s="214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217">
        <f>SUM(M7,M8,M11,M12)</f>
        <v>1580</v>
      </c>
      <c r="N15" s="201"/>
      <c r="O15" s="90">
        <f>SUM(O7,O8,O11,O12)</f>
        <v>14.899999999999999</v>
      </c>
      <c r="P15" s="201"/>
      <c r="Q15" s="90">
        <f>SUM(Q7,Q8,Q11,Q12)</f>
        <v>0</v>
      </c>
      <c r="R15" s="201"/>
      <c r="S15" s="201"/>
      <c r="T15" s="202"/>
      <c r="U15" s="322">
        <f>SUM(U7,U8,U11,U12)</f>
        <v>1630</v>
      </c>
      <c r="V15" s="201"/>
      <c r="W15" s="90">
        <f>SUM(W7,W8,W11,W12)</f>
        <v>15.4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1640</v>
      </c>
      <c r="AD15" s="201"/>
      <c r="AE15" s="90">
        <f>SUM(AE7,AE8,AE11,AE12)</f>
        <v>15.4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1640</v>
      </c>
      <c r="AL15" s="201"/>
      <c r="AM15" s="90">
        <f>SUM(AM7,AM8,AM11,AM12)</f>
        <v>15.6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184">
        <f>I6*(POWER(O7+O8,2)+POWER(Q7+Q8,2))/POWER(B6,2)</f>
        <v>1.2646406013518571E-2</v>
      </c>
      <c r="N16" s="184"/>
      <c r="O16" s="184"/>
      <c r="P16" s="185" t="s">
        <v>25</v>
      </c>
      <c r="Q16" s="185"/>
      <c r="R16" s="199">
        <f>K6*(POWER(O7+O8,2)+POWER(Q7+Q8,2))/(100*B6)</f>
        <v>0.27613798890113828</v>
      </c>
      <c r="S16" s="199"/>
      <c r="T16" s="204"/>
      <c r="U16" s="205">
        <f>I6*(POWER(W7+W8,2)+POWER(Y7+Y8,2))/POWER(B6,2)</f>
        <v>1.3202226315625013E-2</v>
      </c>
      <c r="V16" s="184"/>
      <c r="W16" s="184"/>
      <c r="X16" s="185" t="s">
        <v>25</v>
      </c>
      <c r="Y16" s="185"/>
      <c r="Z16" s="199">
        <f>K6*(POWER(W7+W8,2)+POWER(Y7+Y8,2))/(100*B6)</f>
        <v>0.28827448841333392</v>
      </c>
      <c r="AA16" s="199"/>
      <c r="AB16" s="204"/>
      <c r="AC16" s="205">
        <f>I6*(POWER(AE7+AE8,2)+POWER(AG7+AG8,2))/POWER(B6,2)</f>
        <v>1.3202226315625013E-2</v>
      </c>
      <c r="AD16" s="184"/>
      <c r="AE16" s="184"/>
      <c r="AF16" s="185" t="s">
        <v>25</v>
      </c>
      <c r="AG16" s="185"/>
      <c r="AH16" s="199">
        <f>K6*(POWER(AE7+AE8,2)+POWER(AG7+AG8,2))/(100*B6)</f>
        <v>0.28827448841333392</v>
      </c>
      <c r="AI16" s="199"/>
      <c r="AJ16" s="204"/>
      <c r="AK16" s="205">
        <f>I6*(POWER(AM7+AM8,2)+POWER(AO7+AO8,2))/POWER(B6,2)</f>
        <v>1.3769999742507933E-2</v>
      </c>
      <c r="AL16" s="184"/>
      <c r="AM16" s="184"/>
      <c r="AN16" s="185" t="s">
        <v>25</v>
      </c>
      <c r="AO16" s="185"/>
      <c r="AP16" s="199">
        <f>K6*(POWER(AM7+AM8,2)+POWER(AO7+AO8,2))/(100*B6)</f>
        <v>0.30067198791503907</v>
      </c>
      <c r="AQ16" s="199"/>
      <c r="AR16" s="204"/>
    </row>
    <row r="17" spans="1:44" ht="12.75" customHeight="1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191">
        <f>I10*(POWER(O11+O12,2)+POWER(Q11+Q12,2))/POWER(B10,2)</f>
        <v>3.35053138313815E-3</v>
      </c>
      <c r="N17" s="191"/>
      <c r="O17" s="191"/>
      <c r="P17" s="186" t="s">
        <v>25</v>
      </c>
      <c r="Q17" s="186"/>
      <c r="R17" s="187">
        <f>K10*(POWER(O11+O12,2)+POWER(Q11+Q12,2))/(100*B10)</f>
        <v>8.6179722211360943E-2</v>
      </c>
      <c r="S17" s="187"/>
      <c r="T17" s="188"/>
      <c r="U17" s="325">
        <f>I10*(POWER(W11+W12,2)+POWER(Y11+Y12,2))/POWER(B10,2)</f>
        <v>3.712500147521496E-3</v>
      </c>
      <c r="V17" s="191"/>
      <c r="W17" s="191"/>
      <c r="X17" s="186" t="s">
        <v>25</v>
      </c>
      <c r="Y17" s="186"/>
      <c r="Z17" s="187">
        <f>K10*(POWER(W11+W12,2)+POWER(Y11+Y12,2))/(100*B10)</f>
        <v>9.5489996910095215E-2</v>
      </c>
      <c r="AA17" s="187"/>
      <c r="AB17" s="188"/>
      <c r="AC17" s="325">
        <f>I10*(POWER(AE11+AE12,2)+POWER(AG11+AG12,2))/POWER(B10,2)</f>
        <v>3.712500147521496E-3</v>
      </c>
      <c r="AD17" s="191"/>
      <c r="AE17" s="191"/>
      <c r="AF17" s="186" t="s">
        <v>25</v>
      </c>
      <c r="AG17" s="186"/>
      <c r="AH17" s="187">
        <f>K10*(POWER(AE11+AE12,2)+POWER(AG11+AG12,2))/(100*B10)</f>
        <v>9.5489996910095215E-2</v>
      </c>
      <c r="AI17" s="187"/>
      <c r="AJ17" s="188"/>
      <c r="AK17" s="325">
        <f>I10*(POWER(AM11+AM12,2)+POWER(AO11+AO12,2))/POWER(B10,2)</f>
        <v>3.712500147521496E-3</v>
      </c>
      <c r="AL17" s="191"/>
      <c r="AM17" s="191"/>
      <c r="AN17" s="186" t="s">
        <v>25</v>
      </c>
      <c r="AO17" s="186"/>
      <c r="AP17" s="187">
        <f>K10*(POWER(AM11+AM12,2)+POWER(AO11+AO12,2))/(100*B10)</f>
        <v>9.5489996910095215E-2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179">
        <f>SUM(O7:P8)+C6+M16</f>
        <v>9.2536464071460056</v>
      </c>
      <c r="N18" s="179"/>
      <c r="O18" s="179"/>
      <c r="P18" s="180" t="s">
        <v>25</v>
      </c>
      <c r="Q18" s="180"/>
      <c r="R18" s="175">
        <f>SUM(Q7:R8)+D6+R16</f>
        <v>0.44213798258304593</v>
      </c>
      <c r="S18" s="175"/>
      <c r="T18" s="177"/>
      <c r="U18" s="178">
        <f>SUM(W7:X8)+C6+U16</f>
        <v>9.4542022274481141</v>
      </c>
      <c r="V18" s="179"/>
      <c r="W18" s="179"/>
      <c r="X18" s="180" t="s">
        <v>25</v>
      </c>
      <c r="Y18" s="180"/>
      <c r="Z18" s="175">
        <f>SUM(Y7:Z8)+D6+Z16</f>
        <v>0.45427448209524157</v>
      </c>
      <c r="AA18" s="175"/>
      <c r="AB18" s="177"/>
      <c r="AC18" s="178">
        <f>SUM(AE7:AF8)+C6+AC16</f>
        <v>9.4542022274481141</v>
      </c>
      <c r="AD18" s="179"/>
      <c r="AE18" s="179"/>
      <c r="AF18" s="180" t="s">
        <v>25</v>
      </c>
      <c r="AG18" s="180"/>
      <c r="AH18" s="175">
        <f>SUM(AG7:AH8)+D6+AH16</f>
        <v>0.45427448209524157</v>
      </c>
      <c r="AI18" s="175"/>
      <c r="AJ18" s="177"/>
      <c r="AK18" s="178">
        <f>SUM(AM7:AN8)+C6+AK16</f>
        <v>9.6547700008749953</v>
      </c>
      <c r="AL18" s="179"/>
      <c r="AM18" s="179"/>
      <c r="AN18" s="180" t="s">
        <v>25</v>
      </c>
      <c r="AO18" s="180"/>
      <c r="AP18" s="175">
        <f>SUM(AO7:AP8)+D6+AP16</f>
        <v>0.46667198159694673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166">
        <f>SUM(O11:P12)+C10+M17</f>
        <v>5.7263505314278422</v>
      </c>
      <c r="N19" s="166"/>
      <c r="O19" s="166"/>
      <c r="P19" s="167" t="s">
        <v>25</v>
      </c>
      <c r="Q19" s="167"/>
      <c r="R19" s="163">
        <f>SUM(Q11:R12)+D10+R17</f>
        <v>0.17417972173452378</v>
      </c>
      <c r="S19" s="163"/>
      <c r="T19" s="164"/>
      <c r="U19" s="165">
        <f>SUM(W11:X12)+C10+U17</f>
        <v>6.0267125001922253</v>
      </c>
      <c r="V19" s="166"/>
      <c r="W19" s="166"/>
      <c r="X19" s="167" t="s">
        <v>25</v>
      </c>
      <c r="Y19" s="167"/>
      <c r="Z19" s="163">
        <f>SUM(Y11:Z12)+D10+Z17</f>
        <v>0.18348999643325806</v>
      </c>
      <c r="AA19" s="163"/>
      <c r="AB19" s="164"/>
      <c r="AC19" s="165">
        <f>SUM(AE11:AF12)+C10+AC17</f>
        <v>6.0267125001922253</v>
      </c>
      <c r="AD19" s="166"/>
      <c r="AE19" s="166"/>
      <c r="AF19" s="167" t="s">
        <v>25</v>
      </c>
      <c r="AG19" s="167"/>
      <c r="AH19" s="163">
        <f>SUM(AG11:AH12)+D10+AH17</f>
        <v>0.18348999643325806</v>
      </c>
      <c r="AI19" s="163"/>
      <c r="AJ19" s="164"/>
      <c r="AK19" s="165">
        <f>SUM(AM11:AN12)+C10+AK17</f>
        <v>6.0267125001922253</v>
      </c>
      <c r="AL19" s="166"/>
      <c r="AM19" s="166"/>
      <c r="AN19" s="167" t="s">
        <v>25</v>
      </c>
      <c r="AO19" s="167"/>
      <c r="AP19" s="163">
        <f>SUM(AO11:AP12)+D10+AP17</f>
        <v>0.18348999643325806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161">
        <f>SUM(M18,M19)</f>
        <v>14.979996938573848</v>
      </c>
      <c r="N20" s="161"/>
      <c r="O20" s="161"/>
      <c r="P20" s="162" t="s">
        <v>25</v>
      </c>
      <c r="Q20" s="162"/>
      <c r="R20" s="147">
        <f>SUM(R18,R19)</f>
        <v>0.61631770431756971</v>
      </c>
      <c r="S20" s="147"/>
      <c r="T20" s="148"/>
      <c r="U20" s="329">
        <f>SUM(U18,U19)</f>
        <v>15.480914727640339</v>
      </c>
      <c r="V20" s="161"/>
      <c r="W20" s="161"/>
      <c r="X20" s="162" t="s">
        <v>25</v>
      </c>
      <c r="Y20" s="162"/>
      <c r="Z20" s="147">
        <f>SUM(Z18,Z19)</f>
        <v>0.6377644785284996</v>
      </c>
      <c r="AA20" s="147"/>
      <c r="AB20" s="148"/>
      <c r="AC20" s="329">
        <f>SUM(AC18,AC19)</f>
        <v>15.480914727640339</v>
      </c>
      <c r="AD20" s="161"/>
      <c r="AE20" s="161"/>
      <c r="AF20" s="162" t="s">
        <v>25</v>
      </c>
      <c r="AG20" s="162"/>
      <c r="AH20" s="147">
        <f>SUM(AH18,AH19)</f>
        <v>0.6377644785284996</v>
      </c>
      <c r="AI20" s="147"/>
      <c r="AJ20" s="148"/>
      <c r="AK20" s="329">
        <f>SUM(AK18,AK19)</f>
        <v>15.681482501067221</v>
      </c>
      <c r="AL20" s="161"/>
      <c r="AM20" s="161"/>
      <c r="AN20" s="162" t="s">
        <v>25</v>
      </c>
      <c r="AO20" s="162"/>
      <c r="AP20" s="147">
        <f>SUM(AP18,AP19)</f>
        <v>0.65016197803020481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283">
        <v>6.16</v>
      </c>
      <c r="N23" s="145"/>
      <c r="O23" s="145"/>
      <c r="P23" s="145"/>
      <c r="Q23" s="145"/>
      <c r="R23" s="145"/>
      <c r="S23" s="145"/>
      <c r="T23" s="284"/>
      <c r="U23" s="283">
        <v>6.15</v>
      </c>
      <c r="V23" s="145"/>
      <c r="W23" s="145"/>
      <c r="X23" s="145"/>
      <c r="Y23" s="145"/>
      <c r="Z23" s="145"/>
      <c r="AA23" s="145"/>
      <c r="AB23" s="284"/>
      <c r="AC23" s="283">
        <v>6.14</v>
      </c>
      <c r="AD23" s="145"/>
      <c r="AE23" s="145"/>
      <c r="AF23" s="145"/>
      <c r="AG23" s="145"/>
      <c r="AH23" s="145"/>
      <c r="AI23" s="145"/>
      <c r="AJ23" s="284"/>
      <c r="AK23" s="283">
        <v>6.23</v>
      </c>
      <c r="AL23" s="145"/>
      <c r="AM23" s="145"/>
      <c r="AN23" s="145"/>
      <c r="AO23" s="145"/>
      <c r="AP23" s="145"/>
      <c r="AQ23" s="145"/>
      <c r="AR23" s="284"/>
    </row>
    <row r="24" spans="1:44" x14ac:dyDescent="0.2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333">
        <v>6.14</v>
      </c>
      <c r="N24" s="334"/>
      <c r="O24" s="334"/>
      <c r="P24" s="334"/>
      <c r="Q24" s="334"/>
      <c r="R24" s="334"/>
      <c r="S24" s="334"/>
      <c r="T24" s="335"/>
      <c r="U24" s="333">
        <v>6.1</v>
      </c>
      <c r="V24" s="334"/>
      <c r="W24" s="334"/>
      <c r="X24" s="334"/>
      <c r="Y24" s="334"/>
      <c r="Z24" s="334"/>
      <c r="AA24" s="334"/>
      <c r="AB24" s="335"/>
      <c r="AC24" s="333">
        <v>6.11</v>
      </c>
      <c r="AD24" s="334"/>
      <c r="AE24" s="334"/>
      <c r="AF24" s="334"/>
      <c r="AG24" s="334"/>
      <c r="AH24" s="334"/>
      <c r="AI24" s="334"/>
      <c r="AJ24" s="335"/>
      <c r="AK24" s="333">
        <v>6.14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333">
        <v>6.15</v>
      </c>
      <c r="N25" s="334"/>
      <c r="O25" s="334"/>
      <c r="P25" s="334"/>
      <c r="Q25" s="334"/>
      <c r="R25" s="334"/>
      <c r="S25" s="334"/>
      <c r="T25" s="335"/>
      <c r="U25" s="333">
        <v>6.13</v>
      </c>
      <c r="V25" s="334"/>
      <c r="W25" s="334"/>
      <c r="X25" s="334"/>
      <c r="Y25" s="334"/>
      <c r="Z25" s="334"/>
      <c r="AA25" s="334"/>
      <c r="AB25" s="335"/>
      <c r="AC25" s="333">
        <v>6.14</v>
      </c>
      <c r="AD25" s="334"/>
      <c r="AE25" s="334"/>
      <c r="AF25" s="334"/>
      <c r="AG25" s="334"/>
      <c r="AH25" s="334"/>
      <c r="AI25" s="334"/>
      <c r="AJ25" s="335"/>
      <c r="AK25" s="333">
        <v>6.19</v>
      </c>
      <c r="AL25" s="334"/>
      <c r="AM25" s="334"/>
      <c r="AN25" s="334"/>
      <c r="AO25" s="334"/>
      <c r="AP25" s="334"/>
      <c r="AQ25" s="334"/>
      <c r="AR25" s="335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124">
        <v>6.26</v>
      </c>
      <c r="N26" s="125"/>
      <c r="O26" s="125"/>
      <c r="P26" s="125"/>
      <c r="Q26" s="125"/>
      <c r="R26" s="125"/>
      <c r="S26" s="125"/>
      <c r="T26" s="126"/>
      <c r="U26" s="124">
        <v>6.12</v>
      </c>
      <c r="V26" s="125"/>
      <c r="W26" s="125"/>
      <c r="X26" s="125"/>
      <c r="Y26" s="125"/>
      <c r="Z26" s="125"/>
      <c r="AA26" s="125"/>
      <c r="AB26" s="126"/>
      <c r="AC26" s="124">
        <v>6.21</v>
      </c>
      <c r="AD26" s="125"/>
      <c r="AE26" s="125"/>
      <c r="AF26" s="125"/>
      <c r="AG26" s="125"/>
      <c r="AH26" s="125"/>
      <c r="AI26" s="125"/>
      <c r="AJ26" s="126"/>
      <c r="AK26" s="124">
        <v>6.21</v>
      </c>
      <c r="AL26" s="125"/>
      <c r="AM26" s="125"/>
      <c r="AN26" s="125"/>
      <c r="AO26" s="125"/>
      <c r="AP26" s="125"/>
      <c r="AQ26" s="125"/>
      <c r="AR26" s="126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81" t="s">
        <v>42</v>
      </c>
      <c r="B31" s="82"/>
      <c r="C31" s="82"/>
      <c r="D31" s="82"/>
      <c r="E31" s="46"/>
      <c r="F31" s="46"/>
      <c r="G31" s="46"/>
      <c r="H31" s="46"/>
      <c r="I31" s="46"/>
      <c r="J31" s="46"/>
      <c r="K31" s="46"/>
      <c r="L31" s="338"/>
      <c r="M31" s="339">
        <f>M32+M33+M34</f>
        <v>300</v>
      </c>
      <c r="N31" s="89"/>
      <c r="O31" s="85"/>
      <c r="P31" s="85"/>
      <c r="Q31" s="85"/>
      <c r="R31" s="85"/>
      <c r="S31" s="85"/>
      <c r="T31" s="86"/>
      <c r="U31" s="339">
        <f>U32+U33+U34</f>
        <v>320</v>
      </c>
      <c r="V31" s="89"/>
      <c r="W31" s="85"/>
      <c r="X31" s="85"/>
      <c r="Y31" s="85"/>
      <c r="Z31" s="85"/>
      <c r="AA31" s="85"/>
      <c r="AB31" s="86"/>
      <c r="AC31" s="339">
        <f>AC32+AC33+AC34</f>
        <v>320</v>
      </c>
      <c r="AD31" s="89"/>
      <c r="AE31" s="85"/>
      <c r="AF31" s="85"/>
      <c r="AG31" s="85"/>
      <c r="AH31" s="85"/>
      <c r="AI31" s="85"/>
      <c r="AJ31" s="86"/>
      <c r="AK31" s="339">
        <f>AK32+AK33+AK34</f>
        <v>330</v>
      </c>
      <c r="AL31" s="89"/>
      <c r="AM31" s="85"/>
      <c r="AN31" s="85"/>
      <c r="AO31" s="85"/>
      <c r="AP31" s="85"/>
      <c r="AQ31" s="85"/>
      <c r="AR31" s="86"/>
    </row>
    <row r="32" spans="1:44" x14ac:dyDescent="0.2">
      <c r="A32" s="81" t="s">
        <v>92</v>
      </c>
      <c r="B32" s="82"/>
      <c r="C32" s="82"/>
      <c r="D32" s="82"/>
      <c r="E32" s="46"/>
      <c r="F32" s="46"/>
      <c r="G32" s="46"/>
      <c r="H32" s="46"/>
      <c r="I32" s="46"/>
      <c r="J32" s="46"/>
      <c r="K32" s="46"/>
      <c r="L32" s="338"/>
      <c r="M32" s="340">
        <v>190</v>
      </c>
      <c r="N32" s="79"/>
      <c r="O32" s="76"/>
      <c r="P32" s="76"/>
      <c r="Q32" s="76"/>
      <c r="R32" s="76"/>
      <c r="S32" s="76"/>
      <c r="T32" s="80"/>
      <c r="U32" s="340">
        <v>200</v>
      </c>
      <c r="V32" s="79"/>
      <c r="W32" s="76"/>
      <c r="X32" s="76"/>
      <c r="Y32" s="76"/>
      <c r="Z32" s="76"/>
      <c r="AA32" s="76"/>
      <c r="AB32" s="80"/>
      <c r="AC32" s="340">
        <v>200</v>
      </c>
      <c r="AD32" s="79"/>
      <c r="AE32" s="76"/>
      <c r="AF32" s="76"/>
      <c r="AG32" s="76"/>
      <c r="AH32" s="76"/>
      <c r="AI32" s="76"/>
      <c r="AJ32" s="80"/>
      <c r="AK32" s="340">
        <v>210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93</v>
      </c>
      <c r="B33" s="82"/>
      <c r="C33" s="82"/>
      <c r="D33" s="82"/>
      <c r="E33" s="46">
        <v>47.8</v>
      </c>
      <c r="F33" s="46">
        <v>0.5</v>
      </c>
      <c r="G33" s="46">
        <v>48.9</v>
      </c>
      <c r="H33" s="46">
        <v>25</v>
      </c>
      <c r="I33" s="46"/>
      <c r="J33" s="46"/>
      <c r="K33" s="46"/>
      <c r="L33" s="338"/>
      <c r="M33" s="340">
        <v>70</v>
      </c>
      <c r="N33" s="79"/>
      <c r="O33" s="76"/>
      <c r="P33" s="76"/>
      <c r="Q33" s="76"/>
      <c r="R33" s="76"/>
      <c r="S33" s="76"/>
      <c r="T33" s="80"/>
      <c r="U33" s="340">
        <v>70</v>
      </c>
      <c r="V33" s="79"/>
      <c r="W33" s="76"/>
      <c r="X33" s="76"/>
      <c r="Y33" s="76"/>
      <c r="Z33" s="76"/>
      <c r="AA33" s="76"/>
      <c r="AB33" s="80"/>
      <c r="AC33" s="340">
        <v>70</v>
      </c>
      <c r="AD33" s="79"/>
      <c r="AE33" s="76"/>
      <c r="AF33" s="76"/>
      <c r="AG33" s="76"/>
      <c r="AH33" s="76"/>
      <c r="AI33" s="76"/>
      <c r="AJ33" s="80"/>
      <c r="AK33" s="340">
        <v>70</v>
      </c>
      <c r="AL33" s="79"/>
      <c r="AM33" s="76"/>
      <c r="AN33" s="76"/>
      <c r="AO33" s="76"/>
      <c r="AP33" s="76"/>
      <c r="AQ33" s="76"/>
      <c r="AR33" s="80"/>
    </row>
    <row r="34" spans="1:44" x14ac:dyDescent="0.2">
      <c r="A34" s="81" t="s">
        <v>94</v>
      </c>
      <c r="B34" s="82"/>
      <c r="C34" s="82"/>
      <c r="D34" s="82"/>
      <c r="E34" s="46">
        <v>47.8</v>
      </c>
      <c r="F34" s="46">
        <v>0.5</v>
      </c>
      <c r="G34" s="46">
        <v>48.9</v>
      </c>
      <c r="H34" s="46">
        <v>25</v>
      </c>
      <c r="I34" s="46"/>
      <c r="J34" s="46"/>
      <c r="K34" s="46"/>
      <c r="L34" s="338"/>
      <c r="M34" s="340">
        <v>40</v>
      </c>
      <c r="N34" s="79"/>
      <c r="O34" s="76"/>
      <c r="P34" s="76"/>
      <c r="Q34" s="76"/>
      <c r="R34" s="76"/>
      <c r="S34" s="76"/>
      <c r="T34" s="80"/>
      <c r="U34" s="340">
        <v>50</v>
      </c>
      <c r="V34" s="79"/>
      <c r="W34" s="76"/>
      <c r="X34" s="76"/>
      <c r="Y34" s="76"/>
      <c r="Z34" s="76"/>
      <c r="AA34" s="76"/>
      <c r="AB34" s="80"/>
      <c r="AC34" s="340">
        <v>50</v>
      </c>
      <c r="AD34" s="79"/>
      <c r="AE34" s="76"/>
      <c r="AF34" s="76"/>
      <c r="AG34" s="76"/>
      <c r="AH34" s="76"/>
      <c r="AI34" s="76"/>
      <c r="AJ34" s="80"/>
      <c r="AK34" s="340">
        <v>50</v>
      </c>
      <c r="AL34" s="79"/>
      <c r="AM34" s="76"/>
      <c r="AN34" s="76"/>
      <c r="AO34" s="76"/>
      <c r="AP34" s="76"/>
      <c r="AQ34" s="76"/>
      <c r="AR34" s="80"/>
    </row>
    <row r="35" spans="1:44" x14ac:dyDescent="0.2">
      <c r="A35" s="81" t="s">
        <v>95</v>
      </c>
      <c r="B35" s="82"/>
      <c r="C35" s="82"/>
      <c r="D35" s="82"/>
      <c r="E35" s="46"/>
      <c r="F35" s="46"/>
      <c r="G35" s="46"/>
      <c r="H35" s="46"/>
      <c r="I35" s="46"/>
      <c r="J35" s="46"/>
      <c r="K35" s="46"/>
      <c r="L35" s="338"/>
      <c r="M35" s="340" t="s">
        <v>77</v>
      </c>
      <c r="N35" s="79"/>
      <c r="O35" s="76"/>
      <c r="P35" s="76"/>
      <c r="Q35" s="76"/>
      <c r="R35" s="76"/>
      <c r="S35" s="76"/>
      <c r="T35" s="80"/>
      <c r="U35" s="340" t="s">
        <v>77</v>
      </c>
      <c r="V35" s="79"/>
      <c r="W35" s="76"/>
      <c r="X35" s="76"/>
      <c r="Y35" s="76"/>
      <c r="Z35" s="76"/>
      <c r="AA35" s="76"/>
      <c r="AB35" s="80"/>
      <c r="AC35" s="340" t="s">
        <v>77</v>
      </c>
      <c r="AD35" s="79"/>
      <c r="AE35" s="76"/>
      <c r="AF35" s="76"/>
      <c r="AG35" s="76"/>
      <c r="AH35" s="76"/>
      <c r="AI35" s="76"/>
      <c r="AJ35" s="80"/>
      <c r="AK35" s="340" t="s">
        <v>77</v>
      </c>
      <c r="AL35" s="79"/>
      <c r="AM35" s="76"/>
      <c r="AN35" s="76"/>
      <c r="AO35" s="76"/>
      <c r="AP35" s="76"/>
      <c r="AQ35" s="76"/>
      <c r="AR35" s="80"/>
    </row>
    <row r="36" spans="1:44" ht="13.5" thickBot="1" x14ac:dyDescent="0.25">
      <c r="A36" s="103" t="s">
        <v>53</v>
      </c>
      <c r="B36" s="104"/>
      <c r="C36" s="104"/>
      <c r="D36" s="104"/>
      <c r="E36" s="105"/>
      <c r="F36" s="105"/>
      <c r="G36" s="105"/>
      <c r="H36" s="105"/>
      <c r="I36" s="105"/>
      <c r="J36" s="105"/>
      <c r="K36" s="105"/>
      <c r="L36" s="341"/>
      <c r="M36" s="342"/>
      <c r="N36" s="343"/>
      <c r="O36" s="90"/>
      <c r="P36" s="90"/>
      <c r="Q36" s="90"/>
      <c r="R36" s="90"/>
      <c r="S36" s="90"/>
      <c r="T36" s="94"/>
      <c r="U36" s="342"/>
      <c r="V36" s="343"/>
      <c r="W36" s="90"/>
      <c r="X36" s="90"/>
      <c r="Y36" s="90"/>
      <c r="Z36" s="90"/>
      <c r="AA36" s="90"/>
      <c r="AB36" s="94"/>
      <c r="AC36" s="342"/>
      <c r="AD36" s="343"/>
      <c r="AE36" s="90"/>
      <c r="AF36" s="90"/>
      <c r="AG36" s="90"/>
      <c r="AH36" s="90"/>
      <c r="AI36" s="90"/>
      <c r="AJ36" s="94"/>
      <c r="AK36" s="342"/>
      <c r="AL36" s="343"/>
      <c r="AM36" s="90"/>
      <c r="AN36" s="90"/>
      <c r="AO36" s="90"/>
      <c r="AP36" s="90"/>
      <c r="AQ36" s="90"/>
      <c r="AR36" s="94"/>
    </row>
    <row r="37" spans="1:44" x14ac:dyDescent="0.2">
      <c r="A37" s="337" t="s">
        <v>54</v>
      </c>
      <c r="B37" s="96"/>
      <c r="C37" s="96"/>
      <c r="D37" s="96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6"/>
      <c r="S37" s="346"/>
      <c r="T37" s="346"/>
      <c r="U37" s="345"/>
      <c r="V37" s="345"/>
      <c r="W37" s="346"/>
      <c r="X37" s="346"/>
      <c r="Y37" s="346"/>
      <c r="Z37" s="346"/>
      <c r="AA37" s="346"/>
      <c r="AB37" s="346"/>
      <c r="AC37" s="345"/>
      <c r="AD37" s="345"/>
      <c r="AE37" s="346"/>
      <c r="AF37" s="346"/>
      <c r="AG37" s="346"/>
      <c r="AH37" s="346"/>
      <c r="AI37" s="346"/>
      <c r="AJ37" s="346"/>
      <c r="AK37" s="345"/>
      <c r="AL37" s="345"/>
      <c r="AM37" s="346"/>
      <c r="AN37" s="346"/>
      <c r="AO37" s="346"/>
      <c r="AP37" s="346"/>
      <c r="AQ37" s="346"/>
      <c r="AR37" s="347"/>
    </row>
    <row r="38" spans="1:44" x14ac:dyDescent="0.2">
      <c r="A38" s="81" t="s">
        <v>96</v>
      </c>
      <c r="B38" s="82"/>
      <c r="C38" s="82"/>
      <c r="D38" s="82"/>
      <c r="E38" s="46"/>
      <c r="F38" s="46"/>
      <c r="G38" s="46"/>
      <c r="H38" s="46"/>
      <c r="I38" s="46"/>
      <c r="J38" s="46"/>
      <c r="K38" s="46"/>
      <c r="L38" s="338"/>
      <c r="M38" s="348">
        <f>M39+M40+M41+M42+M43</f>
        <v>670</v>
      </c>
      <c r="N38" s="349"/>
      <c r="O38" s="85"/>
      <c r="P38" s="85"/>
      <c r="Q38" s="85"/>
      <c r="R38" s="85"/>
      <c r="S38" s="85"/>
      <c r="T38" s="86"/>
      <c r="U38" s="348">
        <f>U39+U40+U41+U42+U43</f>
        <v>670</v>
      </c>
      <c r="V38" s="349"/>
      <c r="W38" s="85"/>
      <c r="X38" s="85"/>
      <c r="Y38" s="85"/>
      <c r="Z38" s="85"/>
      <c r="AA38" s="85"/>
      <c r="AB38" s="86"/>
      <c r="AC38" s="348">
        <f>AC39+AC40+AC41+AC42+AC43</f>
        <v>680</v>
      </c>
      <c r="AD38" s="349"/>
      <c r="AE38" s="85"/>
      <c r="AF38" s="85"/>
      <c r="AG38" s="85"/>
      <c r="AH38" s="85"/>
      <c r="AI38" s="85"/>
      <c r="AJ38" s="86"/>
      <c r="AK38" s="348">
        <f>AK39+AK40+AK41+AK42+AK43</f>
        <v>680</v>
      </c>
      <c r="AL38" s="349"/>
      <c r="AM38" s="85"/>
      <c r="AN38" s="85"/>
      <c r="AO38" s="85"/>
      <c r="AP38" s="85"/>
      <c r="AQ38" s="85"/>
      <c r="AR38" s="86"/>
    </row>
    <row r="39" spans="1:44" x14ac:dyDescent="0.2">
      <c r="A39" s="81" t="s">
        <v>97</v>
      </c>
      <c r="B39" s="82"/>
      <c r="C39" s="82"/>
      <c r="D39" s="82"/>
      <c r="E39" s="46"/>
      <c r="F39" s="46"/>
      <c r="G39" s="46"/>
      <c r="H39" s="46"/>
      <c r="I39" s="46"/>
      <c r="J39" s="46"/>
      <c r="K39" s="46"/>
      <c r="L39" s="338"/>
      <c r="M39" s="340">
        <v>60</v>
      </c>
      <c r="N39" s="79"/>
      <c r="O39" s="76"/>
      <c r="P39" s="76"/>
      <c r="Q39" s="76"/>
      <c r="R39" s="76"/>
      <c r="S39" s="76"/>
      <c r="T39" s="80"/>
      <c r="U39" s="340">
        <v>60</v>
      </c>
      <c r="V39" s="79"/>
      <c r="W39" s="76"/>
      <c r="X39" s="76"/>
      <c r="Y39" s="76"/>
      <c r="Z39" s="76"/>
      <c r="AA39" s="76"/>
      <c r="AB39" s="80"/>
      <c r="AC39" s="340">
        <v>60</v>
      </c>
      <c r="AD39" s="79"/>
      <c r="AE39" s="76"/>
      <c r="AF39" s="76"/>
      <c r="AG39" s="76"/>
      <c r="AH39" s="76"/>
      <c r="AI39" s="76"/>
      <c r="AJ39" s="80"/>
      <c r="AK39" s="340">
        <v>60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98</v>
      </c>
      <c r="B40" s="82"/>
      <c r="C40" s="82"/>
      <c r="D40" s="82"/>
      <c r="E40" s="46"/>
      <c r="F40" s="46"/>
      <c r="G40" s="46"/>
      <c r="H40" s="46"/>
      <c r="I40" s="46"/>
      <c r="J40" s="46"/>
      <c r="K40" s="46"/>
      <c r="L40" s="338"/>
      <c r="M40" s="340">
        <v>50</v>
      </c>
      <c r="N40" s="79"/>
      <c r="O40" s="76"/>
      <c r="P40" s="76"/>
      <c r="Q40" s="76"/>
      <c r="R40" s="76"/>
      <c r="S40" s="76"/>
      <c r="T40" s="80"/>
      <c r="U40" s="340">
        <v>50</v>
      </c>
      <c r="V40" s="79"/>
      <c r="W40" s="76"/>
      <c r="X40" s="76"/>
      <c r="Y40" s="76"/>
      <c r="Z40" s="76"/>
      <c r="AA40" s="76"/>
      <c r="AB40" s="80"/>
      <c r="AC40" s="340">
        <v>50</v>
      </c>
      <c r="AD40" s="79"/>
      <c r="AE40" s="76"/>
      <c r="AF40" s="76"/>
      <c r="AG40" s="76"/>
      <c r="AH40" s="76"/>
      <c r="AI40" s="76"/>
      <c r="AJ40" s="80"/>
      <c r="AK40" s="340">
        <v>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99</v>
      </c>
      <c r="B41" s="82"/>
      <c r="C41" s="82"/>
      <c r="D41" s="82"/>
      <c r="E41" s="46">
        <v>47.8</v>
      </c>
      <c r="F41" s="46">
        <v>0.5</v>
      </c>
      <c r="G41" s="46">
        <v>48.9</v>
      </c>
      <c r="H41" s="46">
        <v>25</v>
      </c>
      <c r="I41" s="46"/>
      <c r="J41" s="46"/>
      <c r="K41" s="46"/>
      <c r="L41" s="338"/>
      <c r="M41" s="340">
        <v>220</v>
      </c>
      <c r="N41" s="79"/>
      <c r="O41" s="76"/>
      <c r="P41" s="76"/>
      <c r="Q41" s="76"/>
      <c r="R41" s="76"/>
      <c r="S41" s="76"/>
      <c r="T41" s="80"/>
      <c r="U41" s="340">
        <v>220</v>
      </c>
      <c r="V41" s="79"/>
      <c r="W41" s="76"/>
      <c r="X41" s="76"/>
      <c r="Y41" s="76"/>
      <c r="Z41" s="76"/>
      <c r="AA41" s="76"/>
      <c r="AB41" s="80"/>
      <c r="AC41" s="340">
        <v>220</v>
      </c>
      <c r="AD41" s="79"/>
      <c r="AE41" s="76"/>
      <c r="AF41" s="76"/>
      <c r="AG41" s="76"/>
      <c r="AH41" s="76"/>
      <c r="AI41" s="76"/>
      <c r="AJ41" s="80"/>
      <c r="AK41" s="340">
        <v>220</v>
      </c>
      <c r="AL41" s="79"/>
      <c r="AM41" s="76"/>
      <c r="AN41" s="76"/>
      <c r="AO41" s="76"/>
      <c r="AP41" s="76"/>
      <c r="AQ41" s="76"/>
      <c r="AR41" s="80"/>
    </row>
    <row r="42" spans="1:44" x14ac:dyDescent="0.2">
      <c r="A42" s="81" t="s">
        <v>100</v>
      </c>
      <c r="B42" s="82"/>
      <c r="C42" s="82"/>
      <c r="D42" s="82"/>
      <c r="E42" s="46"/>
      <c r="F42" s="46"/>
      <c r="G42" s="46"/>
      <c r="H42" s="46"/>
      <c r="I42" s="46"/>
      <c r="J42" s="46"/>
      <c r="K42" s="46"/>
      <c r="L42" s="338"/>
      <c r="M42" s="340">
        <v>300</v>
      </c>
      <c r="N42" s="79"/>
      <c r="O42" s="76"/>
      <c r="P42" s="76"/>
      <c r="Q42" s="76"/>
      <c r="R42" s="76"/>
      <c r="S42" s="76"/>
      <c r="T42" s="80"/>
      <c r="U42" s="340">
        <v>300</v>
      </c>
      <c r="V42" s="79"/>
      <c r="W42" s="76"/>
      <c r="X42" s="76"/>
      <c r="Y42" s="76"/>
      <c r="Z42" s="76"/>
      <c r="AA42" s="76"/>
      <c r="AB42" s="80"/>
      <c r="AC42" s="340">
        <v>300</v>
      </c>
      <c r="AD42" s="79"/>
      <c r="AE42" s="76"/>
      <c r="AF42" s="76"/>
      <c r="AG42" s="76"/>
      <c r="AH42" s="76"/>
      <c r="AI42" s="76"/>
      <c r="AJ42" s="80"/>
      <c r="AK42" s="340">
        <v>300</v>
      </c>
      <c r="AL42" s="79"/>
      <c r="AM42" s="76"/>
      <c r="AN42" s="76"/>
      <c r="AO42" s="76"/>
      <c r="AP42" s="76"/>
      <c r="AQ42" s="76"/>
      <c r="AR42" s="80"/>
    </row>
    <row r="43" spans="1:44" x14ac:dyDescent="0.2">
      <c r="A43" s="81" t="s">
        <v>101</v>
      </c>
      <c r="B43" s="82"/>
      <c r="C43" s="82"/>
      <c r="D43" s="82"/>
      <c r="E43" s="46">
        <v>47.8</v>
      </c>
      <c r="F43" s="46">
        <v>0.5</v>
      </c>
      <c r="G43" s="46">
        <v>48.9</v>
      </c>
      <c r="H43" s="46">
        <v>25</v>
      </c>
      <c r="I43" s="46"/>
      <c r="J43" s="46"/>
      <c r="K43" s="46"/>
      <c r="L43" s="338"/>
      <c r="M43" s="340">
        <v>40</v>
      </c>
      <c r="N43" s="79"/>
      <c r="O43" s="76"/>
      <c r="P43" s="76"/>
      <c r="Q43" s="76"/>
      <c r="R43" s="76"/>
      <c r="S43" s="76"/>
      <c r="T43" s="80"/>
      <c r="U43" s="340">
        <v>40</v>
      </c>
      <c r="V43" s="79"/>
      <c r="W43" s="76"/>
      <c r="X43" s="76"/>
      <c r="Y43" s="76"/>
      <c r="Z43" s="76"/>
      <c r="AA43" s="76"/>
      <c r="AB43" s="80"/>
      <c r="AC43" s="340">
        <v>50</v>
      </c>
      <c r="AD43" s="79"/>
      <c r="AE43" s="76"/>
      <c r="AF43" s="76"/>
      <c r="AG43" s="76"/>
      <c r="AH43" s="76"/>
      <c r="AI43" s="76"/>
      <c r="AJ43" s="80"/>
      <c r="AK43" s="340">
        <v>50</v>
      </c>
      <c r="AL43" s="79"/>
      <c r="AM43" s="76"/>
      <c r="AN43" s="76"/>
      <c r="AO43" s="76"/>
      <c r="AP43" s="76"/>
      <c r="AQ43" s="76"/>
      <c r="AR43" s="80"/>
    </row>
    <row r="44" spans="1:44" x14ac:dyDescent="0.2">
      <c r="A44" s="81" t="s">
        <v>102</v>
      </c>
      <c r="B44" s="82"/>
      <c r="C44" s="82"/>
      <c r="D44" s="82"/>
      <c r="E44" s="46">
        <v>47.8</v>
      </c>
      <c r="F44" s="46">
        <v>0.5</v>
      </c>
      <c r="G44" s="46">
        <v>48.9</v>
      </c>
      <c r="H44" s="46">
        <v>25</v>
      </c>
      <c r="I44" s="46"/>
      <c r="J44" s="46"/>
      <c r="K44" s="46"/>
      <c r="L44" s="338"/>
      <c r="M44" s="340" t="s">
        <v>77</v>
      </c>
      <c r="N44" s="79"/>
      <c r="O44" s="76"/>
      <c r="P44" s="76"/>
      <c r="Q44" s="76"/>
      <c r="R44" s="76"/>
      <c r="S44" s="76"/>
      <c r="T44" s="80"/>
      <c r="U44" s="340" t="s">
        <v>77</v>
      </c>
      <c r="V44" s="79"/>
      <c r="W44" s="76"/>
      <c r="X44" s="76"/>
      <c r="Y44" s="76"/>
      <c r="Z44" s="76"/>
      <c r="AA44" s="76"/>
      <c r="AB44" s="80"/>
      <c r="AC44" s="340" t="s">
        <v>77</v>
      </c>
      <c r="AD44" s="79"/>
      <c r="AE44" s="76"/>
      <c r="AF44" s="76"/>
      <c r="AG44" s="76"/>
      <c r="AH44" s="76"/>
      <c r="AI44" s="76"/>
      <c r="AJ44" s="80"/>
      <c r="AK44" s="340" t="s">
        <v>77</v>
      </c>
      <c r="AL44" s="79"/>
      <c r="AM44" s="76"/>
      <c r="AN44" s="76"/>
      <c r="AO44" s="76"/>
      <c r="AP44" s="76"/>
      <c r="AQ44" s="76"/>
      <c r="AR44" s="80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342"/>
      <c r="N45" s="343"/>
      <c r="O45" s="90"/>
      <c r="P45" s="90"/>
      <c r="Q45" s="90"/>
      <c r="R45" s="90"/>
      <c r="S45" s="90"/>
      <c r="T45" s="94"/>
      <c r="U45" s="342"/>
      <c r="V45" s="343"/>
      <c r="W45" s="90"/>
      <c r="X45" s="90"/>
      <c r="Y45" s="90"/>
      <c r="Z45" s="90"/>
      <c r="AA45" s="90"/>
      <c r="AB45" s="94"/>
      <c r="AC45" s="342"/>
      <c r="AD45" s="343"/>
      <c r="AE45" s="90"/>
      <c r="AF45" s="90"/>
      <c r="AG45" s="90"/>
      <c r="AH45" s="90"/>
      <c r="AI45" s="90"/>
      <c r="AJ45" s="94"/>
      <c r="AK45" s="342"/>
      <c r="AL45" s="34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6"/>
      <c r="P46" s="346"/>
      <c r="Q46" s="346"/>
      <c r="R46" s="346"/>
      <c r="S46" s="346"/>
      <c r="T46" s="346"/>
      <c r="U46" s="345"/>
      <c r="V46" s="345"/>
      <c r="W46" s="346"/>
      <c r="X46" s="346"/>
      <c r="Y46" s="346"/>
      <c r="Z46" s="346"/>
      <c r="AA46" s="346"/>
      <c r="AB46" s="346"/>
      <c r="AC46" s="345"/>
      <c r="AD46" s="345"/>
      <c r="AE46" s="346"/>
      <c r="AF46" s="346"/>
      <c r="AG46" s="346"/>
      <c r="AH46" s="346"/>
      <c r="AI46" s="346"/>
      <c r="AJ46" s="346"/>
      <c r="AK46" s="345"/>
      <c r="AL46" s="345"/>
      <c r="AM46" s="346"/>
      <c r="AN46" s="346"/>
      <c r="AO46" s="346"/>
      <c r="AP46" s="346"/>
      <c r="AQ46" s="346"/>
      <c r="AR46" s="347"/>
    </row>
    <row r="47" spans="1:44" x14ac:dyDescent="0.2">
      <c r="A47" s="81" t="s">
        <v>104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348">
        <f>M49+M50+M51+M52+M53+M54+M48</f>
        <v>500</v>
      </c>
      <c r="N47" s="349"/>
      <c r="O47" s="85"/>
      <c r="P47" s="85"/>
      <c r="Q47" s="85"/>
      <c r="R47" s="85"/>
      <c r="S47" s="85"/>
      <c r="T47" s="86"/>
      <c r="U47" s="348">
        <f>U49+U50+U51+U52+U53+U54+U48</f>
        <v>530</v>
      </c>
      <c r="V47" s="349"/>
      <c r="W47" s="85"/>
      <c r="X47" s="85"/>
      <c r="Y47" s="85"/>
      <c r="Z47" s="85"/>
      <c r="AA47" s="85"/>
      <c r="AB47" s="86"/>
      <c r="AC47" s="348">
        <f>AC49+AC50+AC51+AC52+AC53+AC54+AC48</f>
        <v>530</v>
      </c>
      <c r="AD47" s="349"/>
      <c r="AE47" s="85"/>
      <c r="AF47" s="85"/>
      <c r="AG47" s="85"/>
      <c r="AH47" s="85"/>
      <c r="AI47" s="85"/>
      <c r="AJ47" s="86"/>
      <c r="AK47" s="348">
        <f>AK49+AK50+AK51+AK52+AK53+AK54+AK48</f>
        <v>520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105</v>
      </c>
      <c r="B48" s="82"/>
      <c r="C48" s="82"/>
      <c r="D48" s="82"/>
      <c r="E48" s="46">
        <v>47.8</v>
      </c>
      <c r="F48" s="46">
        <v>0.5</v>
      </c>
      <c r="G48" s="46">
        <v>48.9</v>
      </c>
      <c r="H48" s="46">
        <v>25</v>
      </c>
      <c r="I48" s="46"/>
      <c r="J48" s="46"/>
      <c r="K48" s="46"/>
      <c r="L48" s="338"/>
      <c r="M48" s="83">
        <v>70</v>
      </c>
      <c r="N48" s="350"/>
      <c r="O48" s="110"/>
      <c r="P48" s="111"/>
      <c r="Q48" s="112"/>
      <c r="R48" s="110"/>
      <c r="S48" s="111"/>
      <c r="T48" s="113"/>
      <c r="U48" s="83">
        <v>70</v>
      </c>
      <c r="V48" s="350"/>
      <c r="W48" s="110"/>
      <c r="X48" s="111"/>
      <c r="Y48" s="112"/>
      <c r="Z48" s="110"/>
      <c r="AA48" s="111"/>
      <c r="AB48" s="113"/>
      <c r="AC48" s="83">
        <v>70</v>
      </c>
      <c r="AD48" s="350"/>
      <c r="AE48" s="110"/>
      <c r="AF48" s="111"/>
      <c r="AG48" s="112"/>
      <c r="AH48" s="110"/>
      <c r="AI48" s="111"/>
      <c r="AJ48" s="113"/>
      <c r="AK48" s="83">
        <v>70</v>
      </c>
      <c r="AL48" s="350"/>
      <c r="AM48" s="76"/>
      <c r="AN48" s="76"/>
      <c r="AO48" s="76"/>
      <c r="AP48" s="76"/>
      <c r="AQ48" s="76"/>
      <c r="AR48" s="80"/>
    </row>
    <row r="49" spans="1:44" x14ac:dyDescent="0.2">
      <c r="A49" s="81" t="s">
        <v>106</v>
      </c>
      <c r="B49" s="82"/>
      <c r="C49" s="82"/>
      <c r="D49" s="82"/>
      <c r="E49" s="46"/>
      <c r="F49" s="46"/>
      <c r="G49" s="46"/>
      <c r="H49" s="46"/>
      <c r="I49" s="46"/>
      <c r="J49" s="46"/>
      <c r="K49" s="46"/>
      <c r="L49" s="338"/>
      <c r="M49" s="340">
        <v>130</v>
      </c>
      <c r="N49" s="79"/>
      <c r="O49" s="76"/>
      <c r="P49" s="76"/>
      <c r="Q49" s="76"/>
      <c r="R49" s="76"/>
      <c r="S49" s="76"/>
      <c r="T49" s="80"/>
      <c r="U49" s="340">
        <v>130</v>
      </c>
      <c r="V49" s="79"/>
      <c r="W49" s="76"/>
      <c r="X49" s="76"/>
      <c r="Y49" s="76"/>
      <c r="Z49" s="76"/>
      <c r="AA49" s="76"/>
      <c r="AB49" s="80"/>
      <c r="AC49" s="340">
        <v>130</v>
      </c>
      <c r="AD49" s="79"/>
      <c r="AE49" s="76"/>
      <c r="AF49" s="76"/>
      <c r="AG49" s="76"/>
      <c r="AH49" s="76"/>
      <c r="AI49" s="76"/>
      <c r="AJ49" s="80"/>
      <c r="AK49" s="340">
        <v>130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107</v>
      </c>
      <c r="B50" s="82"/>
      <c r="C50" s="82"/>
      <c r="D50" s="82"/>
      <c r="E50" s="46">
        <v>47.8</v>
      </c>
      <c r="F50" s="46">
        <v>0.5</v>
      </c>
      <c r="G50" s="46">
        <v>48.9</v>
      </c>
      <c r="H50" s="46">
        <v>25</v>
      </c>
      <c r="I50" s="46"/>
      <c r="J50" s="46"/>
      <c r="K50" s="46"/>
      <c r="L50" s="338"/>
      <c r="M50" s="340">
        <v>5</v>
      </c>
      <c r="N50" s="79"/>
      <c r="O50" s="76"/>
      <c r="P50" s="76"/>
      <c r="Q50" s="76"/>
      <c r="R50" s="76"/>
      <c r="S50" s="76"/>
      <c r="T50" s="80"/>
      <c r="U50" s="340">
        <v>5</v>
      </c>
      <c r="V50" s="79"/>
      <c r="W50" s="76"/>
      <c r="X50" s="76"/>
      <c r="Y50" s="76"/>
      <c r="Z50" s="76"/>
      <c r="AA50" s="76"/>
      <c r="AB50" s="80"/>
      <c r="AC50" s="340">
        <v>5</v>
      </c>
      <c r="AD50" s="79"/>
      <c r="AE50" s="76"/>
      <c r="AF50" s="76"/>
      <c r="AG50" s="76"/>
      <c r="AH50" s="76"/>
      <c r="AI50" s="76"/>
      <c r="AJ50" s="80"/>
      <c r="AK50" s="340">
        <v>10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108</v>
      </c>
      <c r="B51" s="82"/>
      <c r="C51" s="82"/>
      <c r="D51" s="82"/>
      <c r="E51" s="46"/>
      <c r="F51" s="46"/>
      <c r="G51" s="46"/>
      <c r="H51" s="46"/>
      <c r="I51" s="46"/>
      <c r="J51" s="46"/>
      <c r="K51" s="46"/>
      <c r="L51" s="338"/>
      <c r="M51" s="340">
        <v>205</v>
      </c>
      <c r="N51" s="79"/>
      <c r="O51" s="76"/>
      <c r="P51" s="76"/>
      <c r="Q51" s="76"/>
      <c r="R51" s="76"/>
      <c r="S51" s="76"/>
      <c r="T51" s="80"/>
      <c r="U51" s="340">
        <v>235</v>
      </c>
      <c r="V51" s="79"/>
      <c r="W51" s="76"/>
      <c r="X51" s="76"/>
      <c r="Y51" s="76"/>
      <c r="Z51" s="76"/>
      <c r="AA51" s="76"/>
      <c r="AB51" s="80"/>
      <c r="AC51" s="340">
        <v>235</v>
      </c>
      <c r="AD51" s="79"/>
      <c r="AE51" s="76"/>
      <c r="AF51" s="76"/>
      <c r="AG51" s="76"/>
      <c r="AH51" s="76"/>
      <c r="AI51" s="76"/>
      <c r="AJ51" s="80"/>
      <c r="AK51" s="340">
        <v>220</v>
      </c>
      <c r="AL51" s="79"/>
      <c r="AM51" s="76"/>
      <c r="AN51" s="76"/>
      <c r="AO51" s="76"/>
      <c r="AP51" s="76"/>
      <c r="AQ51" s="76"/>
      <c r="AR51" s="80"/>
    </row>
    <row r="52" spans="1:44" x14ac:dyDescent="0.2">
      <c r="A52" s="81" t="s">
        <v>109</v>
      </c>
      <c r="B52" s="82"/>
      <c r="C52" s="82"/>
      <c r="D52" s="82"/>
      <c r="E52" s="46"/>
      <c r="F52" s="46"/>
      <c r="G52" s="46"/>
      <c r="H52" s="46"/>
      <c r="I52" s="46"/>
      <c r="J52" s="46"/>
      <c r="K52" s="46"/>
      <c r="L52" s="338"/>
      <c r="M52" s="340">
        <v>0</v>
      </c>
      <c r="N52" s="79"/>
      <c r="O52" s="76"/>
      <c r="P52" s="76"/>
      <c r="Q52" s="76"/>
      <c r="R52" s="76"/>
      <c r="S52" s="76"/>
      <c r="T52" s="80"/>
      <c r="U52" s="340">
        <v>0</v>
      </c>
      <c r="V52" s="79"/>
      <c r="W52" s="76"/>
      <c r="X52" s="76"/>
      <c r="Y52" s="76"/>
      <c r="Z52" s="76"/>
      <c r="AA52" s="76"/>
      <c r="AB52" s="80"/>
      <c r="AC52" s="340">
        <v>0</v>
      </c>
      <c r="AD52" s="79"/>
      <c r="AE52" s="76"/>
      <c r="AF52" s="76"/>
      <c r="AG52" s="76"/>
      <c r="AH52" s="76"/>
      <c r="AI52" s="76"/>
      <c r="AJ52" s="80"/>
      <c r="AK52" s="340">
        <v>0</v>
      </c>
      <c r="AL52" s="79"/>
      <c r="AM52" s="76"/>
      <c r="AN52" s="76"/>
      <c r="AO52" s="76"/>
      <c r="AP52" s="76"/>
      <c r="AQ52" s="76"/>
      <c r="AR52" s="80"/>
    </row>
    <row r="53" spans="1:44" x14ac:dyDescent="0.2">
      <c r="A53" s="81" t="s">
        <v>110</v>
      </c>
      <c r="B53" s="82"/>
      <c r="C53" s="82"/>
      <c r="D53" s="82"/>
      <c r="E53" s="46">
        <v>47.8</v>
      </c>
      <c r="F53" s="46">
        <v>0.5</v>
      </c>
      <c r="G53" s="46">
        <v>48.9</v>
      </c>
      <c r="H53" s="46">
        <v>25</v>
      </c>
      <c r="I53" s="46"/>
      <c r="J53" s="46"/>
      <c r="K53" s="46"/>
      <c r="L53" s="338"/>
      <c r="M53" s="340">
        <v>70</v>
      </c>
      <c r="N53" s="79"/>
      <c r="O53" s="76"/>
      <c r="P53" s="76"/>
      <c r="Q53" s="76"/>
      <c r="R53" s="76"/>
      <c r="S53" s="76"/>
      <c r="T53" s="80"/>
      <c r="U53" s="340">
        <v>70</v>
      </c>
      <c r="V53" s="79"/>
      <c r="W53" s="76"/>
      <c r="X53" s="76"/>
      <c r="Y53" s="76"/>
      <c r="Z53" s="76"/>
      <c r="AA53" s="76"/>
      <c r="AB53" s="80"/>
      <c r="AC53" s="340">
        <v>70</v>
      </c>
      <c r="AD53" s="79"/>
      <c r="AE53" s="76"/>
      <c r="AF53" s="76"/>
      <c r="AG53" s="76"/>
      <c r="AH53" s="76"/>
      <c r="AI53" s="76"/>
      <c r="AJ53" s="80"/>
      <c r="AK53" s="340">
        <v>70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111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83">
        <v>20</v>
      </c>
      <c r="N54" s="350"/>
      <c r="O54" s="76"/>
      <c r="P54" s="76"/>
      <c r="Q54" s="76"/>
      <c r="R54" s="76"/>
      <c r="S54" s="76"/>
      <c r="T54" s="80"/>
      <c r="U54" s="83">
        <v>20</v>
      </c>
      <c r="V54" s="350"/>
      <c r="W54" s="76"/>
      <c r="X54" s="76"/>
      <c r="Y54" s="76"/>
      <c r="Z54" s="76"/>
      <c r="AA54" s="76"/>
      <c r="AB54" s="80"/>
      <c r="AC54" s="83">
        <v>20</v>
      </c>
      <c r="AD54" s="350"/>
      <c r="AE54" s="76"/>
      <c r="AF54" s="76"/>
      <c r="AG54" s="76"/>
      <c r="AH54" s="76"/>
      <c r="AI54" s="76"/>
      <c r="AJ54" s="80"/>
      <c r="AK54" s="83">
        <v>20</v>
      </c>
      <c r="AL54" s="350"/>
      <c r="AM54" s="76"/>
      <c r="AN54" s="76"/>
      <c r="AO54" s="76"/>
      <c r="AP54" s="76"/>
      <c r="AQ54" s="76"/>
      <c r="AR54" s="80"/>
    </row>
    <row r="55" spans="1:44" ht="13.5" thickBot="1" x14ac:dyDescent="0.25">
      <c r="A55" s="103" t="s">
        <v>112</v>
      </c>
      <c r="B55" s="104"/>
      <c r="C55" s="104"/>
      <c r="D55" s="104"/>
      <c r="E55" s="105"/>
      <c r="F55" s="105"/>
      <c r="G55" s="105"/>
      <c r="H55" s="105"/>
      <c r="I55" s="105"/>
      <c r="J55" s="105"/>
      <c r="K55" s="105"/>
      <c r="L55" s="341"/>
      <c r="M55" s="342"/>
      <c r="N55" s="343"/>
      <c r="O55" s="90"/>
      <c r="P55" s="90"/>
      <c r="Q55" s="90"/>
      <c r="R55" s="90"/>
      <c r="S55" s="90"/>
      <c r="T55" s="94"/>
      <c r="U55" s="342"/>
      <c r="V55" s="343"/>
      <c r="W55" s="90"/>
      <c r="X55" s="90"/>
      <c r="Y55" s="90"/>
      <c r="Z55" s="90"/>
      <c r="AA55" s="90"/>
      <c r="AB55" s="94"/>
      <c r="AC55" s="342"/>
      <c r="AD55" s="343"/>
      <c r="AE55" s="90"/>
      <c r="AF55" s="90"/>
      <c r="AG55" s="90"/>
      <c r="AH55" s="90"/>
      <c r="AI55" s="90"/>
      <c r="AJ55" s="94"/>
      <c r="AK55" s="342"/>
      <c r="AL55" s="343"/>
      <c r="AM55" s="90"/>
      <c r="AN55" s="90"/>
      <c r="AO55" s="90"/>
      <c r="AP55" s="90"/>
      <c r="AQ55" s="90"/>
      <c r="AR55" s="94"/>
    </row>
    <row r="56" spans="1:44" x14ac:dyDescent="0.2">
      <c r="A56" s="337" t="s">
        <v>113</v>
      </c>
      <c r="B56" s="96"/>
      <c r="C56" s="96"/>
      <c r="D56" s="96"/>
      <c r="E56" s="344"/>
      <c r="F56" s="344"/>
      <c r="G56" s="344"/>
      <c r="H56" s="344"/>
      <c r="I56" s="344"/>
      <c r="J56" s="344"/>
      <c r="K56" s="344"/>
      <c r="L56" s="344"/>
      <c r="M56" s="345"/>
      <c r="N56" s="345"/>
      <c r="O56" s="346"/>
      <c r="P56" s="346"/>
      <c r="Q56" s="346"/>
      <c r="R56" s="346"/>
      <c r="S56" s="346"/>
      <c r="T56" s="346"/>
      <c r="U56" s="351"/>
      <c r="V56" s="351"/>
      <c r="W56" s="346"/>
      <c r="X56" s="346"/>
      <c r="Y56" s="346"/>
      <c r="Z56" s="346"/>
      <c r="AA56" s="346"/>
      <c r="AB56" s="346"/>
      <c r="AC56" s="351"/>
      <c r="AD56" s="351"/>
      <c r="AE56" s="346"/>
      <c r="AF56" s="346"/>
      <c r="AG56" s="346"/>
      <c r="AH56" s="346"/>
      <c r="AI56" s="346"/>
      <c r="AJ56" s="346"/>
      <c r="AK56" s="345"/>
      <c r="AL56" s="345"/>
      <c r="AM56" s="346"/>
      <c r="AN56" s="346"/>
      <c r="AO56" s="346"/>
      <c r="AP56" s="346"/>
      <c r="AQ56" s="346"/>
      <c r="AR56" s="347"/>
    </row>
    <row r="57" spans="1:44" x14ac:dyDescent="0.2">
      <c r="A57" s="81" t="s">
        <v>114</v>
      </c>
      <c r="B57" s="82"/>
      <c r="C57" s="82"/>
      <c r="D57" s="82"/>
      <c r="E57" s="46"/>
      <c r="F57" s="46"/>
      <c r="G57" s="46"/>
      <c r="H57" s="46"/>
      <c r="I57" s="46"/>
      <c r="J57" s="46"/>
      <c r="K57" s="46"/>
      <c r="L57" s="338"/>
      <c r="M57" s="348">
        <f>M59+M60</f>
        <v>110</v>
      </c>
      <c r="N57" s="349"/>
      <c r="O57" s="85"/>
      <c r="P57" s="85"/>
      <c r="Q57" s="85"/>
      <c r="R57" s="85"/>
      <c r="S57" s="85"/>
      <c r="T57" s="86"/>
      <c r="U57" s="339">
        <f>U59+U60</f>
        <v>110</v>
      </c>
      <c r="V57" s="89"/>
      <c r="W57" s="85"/>
      <c r="X57" s="85"/>
      <c r="Y57" s="85"/>
      <c r="Z57" s="85"/>
      <c r="AA57" s="85"/>
      <c r="AB57" s="86"/>
      <c r="AC57" s="339">
        <f>AC59+AC60</f>
        <v>110</v>
      </c>
      <c r="AD57" s="89"/>
      <c r="AE57" s="85"/>
      <c r="AF57" s="85"/>
      <c r="AG57" s="85"/>
      <c r="AH57" s="85"/>
      <c r="AI57" s="85"/>
      <c r="AJ57" s="86"/>
      <c r="AK57" s="348">
        <f>AK59+AK60</f>
        <v>110</v>
      </c>
      <c r="AL57" s="349"/>
      <c r="AM57" s="85"/>
      <c r="AN57" s="85"/>
      <c r="AO57" s="85"/>
      <c r="AP57" s="85"/>
      <c r="AQ57" s="85"/>
      <c r="AR57" s="86"/>
    </row>
    <row r="58" spans="1:44" x14ac:dyDescent="0.2">
      <c r="A58" s="81" t="s">
        <v>115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83" t="s">
        <v>77</v>
      </c>
      <c r="N58" s="350"/>
      <c r="O58" s="76"/>
      <c r="P58" s="76"/>
      <c r="Q58" s="76"/>
      <c r="R58" s="76"/>
      <c r="S58" s="76"/>
      <c r="T58" s="80"/>
      <c r="U58" s="83" t="s">
        <v>77</v>
      </c>
      <c r="V58" s="350"/>
      <c r="W58" s="76"/>
      <c r="X58" s="76"/>
      <c r="Y58" s="76"/>
      <c r="Z58" s="76"/>
      <c r="AA58" s="76"/>
      <c r="AB58" s="80"/>
      <c r="AC58" s="83" t="s">
        <v>77</v>
      </c>
      <c r="AD58" s="350"/>
      <c r="AE58" s="76"/>
      <c r="AF58" s="76"/>
      <c r="AG58" s="76"/>
      <c r="AH58" s="76"/>
      <c r="AI58" s="76"/>
      <c r="AJ58" s="80"/>
      <c r="AK58" s="83" t="s">
        <v>77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116</v>
      </c>
      <c r="B59" s="82"/>
      <c r="C59" s="82"/>
      <c r="D59" s="82"/>
      <c r="E59" s="46">
        <v>47.8</v>
      </c>
      <c r="F59" s="46">
        <v>0.5</v>
      </c>
      <c r="G59" s="46">
        <v>48.9</v>
      </c>
      <c r="H59" s="46">
        <v>25</v>
      </c>
      <c r="I59" s="46"/>
      <c r="J59" s="46"/>
      <c r="K59" s="46"/>
      <c r="L59" s="338"/>
      <c r="M59" s="340">
        <v>105</v>
      </c>
      <c r="N59" s="79"/>
      <c r="O59" s="76"/>
      <c r="P59" s="76"/>
      <c r="Q59" s="76"/>
      <c r="R59" s="76"/>
      <c r="S59" s="76"/>
      <c r="T59" s="80"/>
      <c r="U59" s="340">
        <v>105</v>
      </c>
      <c r="V59" s="79"/>
      <c r="W59" s="76"/>
      <c r="X59" s="76"/>
      <c r="Y59" s="76"/>
      <c r="Z59" s="76"/>
      <c r="AA59" s="76"/>
      <c r="AB59" s="80"/>
      <c r="AC59" s="340">
        <v>105</v>
      </c>
      <c r="AD59" s="79"/>
      <c r="AE59" s="76"/>
      <c r="AF59" s="76"/>
      <c r="AG59" s="76"/>
      <c r="AH59" s="76"/>
      <c r="AI59" s="76"/>
      <c r="AJ59" s="80"/>
      <c r="AK59" s="340">
        <v>105</v>
      </c>
      <c r="AL59" s="79"/>
      <c r="AM59" s="76"/>
      <c r="AN59" s="76"/>
      <c r="AO59" s="76"/>
      <c r="AP59" s="76"/>
      <c r="AQ59" s="76"/>
      <c r="AR59" s="80"/>
    </row>
    <row r="60" spans="1:44" x14ac:dyDescent="0.2">
      <c r="A60" s="81" t="s">
        <v>117</v>
      </c>
      <c r="B60" s="82"/>
      <c r="C60" s="82"/>
      <c r="D60" s="82"/>
      <c r="E60" s="46"/>
      <c r="F60" s="46"/>
      <c r="G60" s="46"/>
      <c r="H60" s="46"/>
      <c r="I60" s="46"/>
      <c r="J60" s="46"/>
      <c r="K60" s="46"/>
      <c r="L60" s="338"/>
      <c r="M60" s="83">
        <v>5</v>
      </c>
      <c r="N60" s="350"/>
      <c r="O60" s="76"/>
      <c r="P60" s="76"/>
      <c r="Q60" s="76"/>
      <c r="R60" s="76"/>
      <c r="S60" s="76"/>
      <c r="T60" s="80"/>
      <c r="U60" s="83">
        <v>5</v>
      </c>
      <c r="V60" s="350"/>
      <c r="W60" s="76"/>
      <c r="X60" s="76"/>
      <c r="Y60" s="76"/>
      <c r="Z60" s="76"/>
      <c r="AA60" s="76"/>
      <c r="AB60" s="80"/>
      <c r="AC60" s="83">
        <v>5</v>
      </c>
      <c r="AD60" s="350"/>
      <c r="AE60" s="76"/>
      <c r="AF60" s="76"/>
      <c r="AG60" s="76"/>
      <c r="AH60" s="76"/>
      <c r="AI60" s="76"/>
      <c r="AJ60" s="80"/>
      <c r="AK60" s="83">
        <v>5</v>
      </c>
      <c r="AL60" s="350"/>
      <c r="AM60" s="76"/>
      <c r="AN60" s="76"/>
      <c r="AO60" s="76"/>
      <c r="AP60" s="76"/>
      <c r="AQ60" s="76"/>
      <c r="AR60" s="80"/>
    </row>
    <row r="61" spans="1:44" ht="13.5" thickBot="1" x14ac:dyDescent="0.25">
      <c r="A61" s="352" t="s">
        <v>118</v>
      </c>
      <c r="B61" s="68"/>
      <c r="C61" s="68"/>
      <c r="D61" s="68"/>
      <c r="E61" s="69"/>
      <c r="F61" s="69"/>
      <c r="G61" s="69"/>
      <c r="H61" s="69"/>
      <c r="I61" s="69"/>
      <c r="J61" s="69"/>
      <c r="K61" s="69"/>
      <c r="L61" s="70"/>
      <c r="M61" s="71"/>
      <c r="N61" s="72"/>
      <c r="O61" s="73"/>
      <c r="P61" s="73"/>
      <c r="Q61" s="73"/>
      <c r="R61" s="73"/>
      <c r="S61" s="73"/>
      <c r="T61" s="74"/>
      <c r="U61" s="71"/>
      <c r="V61" s="72"/>
      <c r="W61" s="73"/>
      <c r="X61" s="73"/>
      <c r="Y61" s="73"/>
      <c r="Z61" s="73"/>
      <c r="AA61" s="73"/>
      <c r="AB61" s="74"/>
      <c r="AC61" s="71"/>
      <c r="AD61" s="72"/>
      <c r="AE61" s="73"/>
      <c r="AF61" s="73"/>
      <c r="AG61" s="73"/>
      <c r="AH61" s="73"/>
      <c r="AI61" s="73"/>
      <c r="AJ61" s="74"/>
      <c r="AK61" s="71"/>
      <c r="AL61" s="72"/>
      <c r="AM61" s="73"/>
      <c r="AN61" s="73"/>
      <c r="AO61" s="73"/>
      <c r="AP61" s="73"/>
      <c r="AQ61" s="73"/>
      <c r="AR61" s="74"/>
    </row>
    <row r="62" spans="1:44" ht="13.5" thickBot="1" x14ac:dyDescent="0.25">
      <c r="A62" s="353" t="s">
        <v>64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1"/>
      <c r="N62" s="62"/>
      <c r="O62" s="59"/>
      <c r="P62" s="59"/>
      <c r="Q62" s="59"/>
      <c r="R62" s="59"/>
      <c r="S62" s="59"/>
      <c r="T62" s="60"/>
      <c r="U62" s="61"/>
      <c r="V62" s="62"/>
      <c r="W62" s="59"/>
      <c r="X62" s="59"/>
      <c r="Y62" s="59"/>
      <c r="Z62" s="59"/>
      <c r="AA62" s="59"/>
      <c r="AB62" s="60"/>
      <c r="AC62" s="61"/>
      <c r="AD62" s="62"/>
      <c r="AE62" s="59"/>
      <c r="AF62" s="59"/>
      <c r="AG62" s="59"/>
      <c r="AH62" s="59"/>
      <c r="AI62" s="59"/>
      <c r="AJ62" s="60"/>
      <c r="AK62" s="61"/>
      <c r="AL62" s="62"/>
      <c r="AM62" s="59"/>
      <c r="AN62" s="59"/>
      <c r="AO62" s="59"/>
      <c r="AP62" s="59"/>
      <c r="AQ62" s="59"/>
      <c r="AR62" s="60"/>
    </row>
    <row r="63" spans="1:44" ht="13.5" thickBo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3.5" thickBot="1" x14ac:dyDescent="0.25">
      <c r="A64" s="53" t="s">
        <v>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6" t="s">
        <v>121</v>
      </c>
      <c r="N64" s="57"/>
      <c r="O64" s="57"/>
      <c r="P64" s="57"/>
      <c r="Q64" s="57"/>
      <c r="R64" s="57"/>
      <c r="S64" s="57"/>
      <c r="T64" s="58"/>
      <c r="U64" s="56" t="s">
        <v>121</v>
      </c>
      <c r="V64" s="57"/>
      <c r="W64" s="57"/>
      <c r="X64" s="57"/>
      <c r="Y64" s="57"/>
      <c r="Z64" s="57"/>
      <c r="AA64" s="57"/>
      <c r="AB64" s="58"/>
      <c r="AC64" s="56" t="s">
        <v>121</v>
      </c>
      <c r="AD64" s="57"/>
      <c r="AE64" s="57"/>
      <c r="AF64" s="57"/>
      <c r="AG64" s="57"/>
      <c r="AH64" s="57"/>
      <c r="AI64" s="57"/>
      <c r="AJ64" s="58"/>
      <c r="AK64" s="56" t="s">
        <v>121</v>
      </c>
      <c r="AL64" s="57"/>
      <c r="AM64" s="57"/>
      <c r="AN64" s="57"/>
      <c r="AO64" s="57"/>
      <c r="AP64" s="57"/>
      <c r="AQ64" s="57"/>
      <c r="AR64" s="58"/>
    </row>
    <row r="67" spans="2:16" ht="60" customHeight="1" x14ac:dyDescent="0.3">
      <c r="B67" s="362" t="s">
        <v>122</v>
      </c>
      <c r="P67" s="362" t="s">
        <v>123</v>
      </c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zoomScaleNormal="100" workbookViewId="0">
      <pane ySplit="3" topLeftCell="A25" activePane="bottomLeft" state="frozenSplit"/>
      <selection pane="bottomLeft" activeCell="AE7" sqref="AE7:AF7"/>
    </sheetView>
  </sheetViews>
  <sheetFormatPr defaultRowHeight="12.75" x14ac:dyDescent="0.2"/>
  <cols>
    <col min="1" max="4" width="7.140625" style="1" customWidth="1"/>
    <col min="5" max="12" width="5.28515625" style="1" customWidth="1"/>
    <col min="13" max="13" width="3.28515625" style="1" customWidth="1"/>
    <col min="14" max="14" width="4.42578125" style="1" customWidth="1"/>
    <col min="15" max="44" width="3.28515625" style="1" customWidth="1"/>
    <col min="45" max="16384" width="9.140625" style="1"/>
  </cols>
  <sheetData>
    <row r="1" spans="1:44" ht="24.7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18.75" customHeight="1" thickBo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24.95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260">
        <v>4.1666666666666664E-2</v>
      </c>
      <c r="N3" s="261"/>
      <c r="O3" s="261"/>
      <c r="P3" s="261"/>
      <c r="Q3" s="261"/>
      <c r="R3" s="261"/>
      <c r="S3" s="261"/>
      <c r="T3" s="261"/>
      <c r="U3" s="262">
        <v>8.3333333333333329E-2</v>
      </c>
      <c r="V3" s="263"/>
      <c r="W3" s="263"/>
      <c r="X3" s="263"/>
      <c r="Y3" s="263"/>
      <c r="Z3" s="263"/>
      <c r="AA3" s="263"/>
      <c r="AB3" s="263"/>
      <c r="AC3" s="262">
        <v>0.125</v>
      </c>
      <c r="AD3" s="263"/>
      <c r="AE3" s="263"/>
      <c r="AF3" s="263"/>
      <c r="AG3" s="263"/>
      <c r="AH3" s="263"/>
      <c r="AI3" s="263"/>
      <c r="AJ3" s="263"/>
      <c r="AK3" s="264">
        <v>0.16666666666666666</v>
      </c>
      <c r="AL3" s="265"/>
      <c r="AM3" s="265"/>
      <c r="AN3" s="265"/>
      <c r="AO3" s="265"/>
      <c r="AP3" s="265"/>
      <c r="AQ3" s="265"/>
      <c r="AR3" s="265"/>
    </row>
    <row r="4" spans="1:44" ht="20.25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3">
      <c r="A5" s="247" t="s">
        <v>75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118" t="s">
        <v>10</v>
      </c>
      <c r="N5" s="123"/>
      <c r="O5" s="117" t="s">
        <v>11</v>
      </c>
      <c r="P5" s="123"/>
      <c r="Q5" s="117" t="s">
        <v>12</v>
      </c>
      <c r="R5" s="123"/>
      <c r="S5" s="117" t="s">
        <v>13</v>
      </c>
      <c r="T5" s="119"/>
      <c r="U5" s="122" t="s">
        <v>10</v>
      </c>
      <c r="V5" s="123"/>
      <c r="W5" s="117" t="s">
        <v>11</v>
      </c>
      <c r="X5" s="123"/>
      <c r="Y5" s="117" t="s">
        <v>12</v>
      </c>
      <c r="Z5" s="123"/>
      <c r="AA5" s="117" t="s">
        <v>13</v>
      </c>
      <c r="AB5" s="119"/>
      <c r="AC5" s="122" t="s">
        <v>10</v>
      </c>
      <c r="AD5" s="123"/>
      <c r="AE5" s="117" t="s">
        <v>11</v>
      </c>
      <c r="AF5" s="123"/>
      <c r="AG5" s="117" t="s">
        <v>12</v>
      </c>
      <c r="AH5" s="123"/>
      <c r="AI5" s="117" t="s">
        <v>13</v>
      </c>
      <c r="AJ5" s="119"/>
      <c r="AK5" s="122" t="s">
        <v>10</v>
      </c>
      <c r="AL5" s="123"/>
      <c r="AM5" s="117" t="s">
        <v>11</v>
      </c>
      <c r="AN5" s="123"/>
      <c r="AO5" s="117" t="s">
        <v>12</v>
      </c>
      <c r="AP5" s="123"/>
      <c r="AQ5" s="117" t="s">
        <v>13</v>
      </c>
      <c r="AR5" s="119"/>
    </row>
    <row r="6" spans="1:44" s="11" customFormat="1" ht="15.75" customHeight="1" thickBot="1" x14ac:dyDescent="0.25">
      <c r="A6" s="24"/>
      <c r="B6" s="25"/>
      <c r="C6" s="21"/>
      <c r="D6" s="26"/>
      <c r="E6" s="21"/>
      <c r="F6" s="26"/>
      <c r="G6" s="25"/>
      <c r="H6" s="250" t="s">
        <v>66</v>
      </c>
      <c r="I6" s="251"/>
      <c r="J6" s="251"/>
      <c r="K6" s="251"/>
      <c r="L6" s="252"/>
      <c r="M6" s="253">
        <v>1275</v>
      </c>
      <c r="N6" s="254"/>
      <c r="O6" s="255">
        <v>11.9</v>
      </c>
      <c r="P6" s="256"/>
      <c r="Q6" s="28"/>
      <c r="R6" s="29"/>
      <c r="S6" s="223">
        <v>0.85</v>
      </c>
      <c r="T6" s="224"/>
      <c r="U6" s="271">
        <v>1290</v>
      </c>
      <c r="V6" s="270"/>
      <c r="W6" s="267">
        <v>12</v>
      </c>
      <c r="X6" s="268"/>
      <c r="Y6" s="28"/>
      <c r="Z6" s="29"/>
      <c r="AA6" s="223">
        <v>0.85</v>
      </c>
      <c r="AB6" s="224"/>
      <c r="AC6" s="271">
        <v>1275</v>
      </c>
      <c r="AD6" s="272"/>
      <c r="AE6" s="267">
        <v>11.9</v>
      </c>
      <c r="AF6" s="268"/>
      <c r="AG6" s="28"/>
      <c r="AH6" s="29"/>
      <c r="AI6" s="223">
        <v>0.85</v>
      </c>
      <c r="AJ6" s="224"/>
      <c r="AK6" s="273">
        <v>1175</v>
      </c>
      <c r="AL6" s="274"/>
      <c r="AM6" s="267">
        <v>10.9</v>
      </c>
      <c r="AN6" s="268"/>
      <c r="AO6" s="28"/>
      <c r="AP6" s="29"/>
      <c r="AQ6" s="223">
        <v>0.85</v>
      </c>
      <c r="AR6" s="224"/>
    </row>
    <row r="7" spans="1:44" s="11" customFormat="1" ht="15.75" customHeight="1" thickBot="1" x14ac:dyDescent="0.3">
      <c r="A7" s="27"/>
      <c r="B7" s="12"/>
      <c r="C7" s="17"/>
      <c r="D7" s="27"/>
      <c r="E7" s="17"/>
      <c r="F7" s="27"/>
      <c r="G7" s="12"/>
      <c r="H7" s="137" t="s">
        <v>67</v>
      </c>
      <c r="I7" s="138"/>
      <c r="J7" s="138"/>
      <c r="K7" s="138"/>
      <c r="L7" s="139"/>
      <c r="M7" s="83">
        <v>1160</v>
      </c>
      <c r="N7" s="84"/>
      <c r="O7" s="255">
        <v>10.8</v>
      </c>
      <c r="P7" s="256"/>
      <c r="Q7" s="28"/>
      <c r="R7" s="29"/>
      <c r="S7" s="223">
        <v>0.85</v>
      </c>
      <c r="T7" s="224"/>
      <c r="U7" s="83">
        <v>1175</v>
      </c>
      <c r="V7" s="84"/>
      <c r="W7" s="267">
        <v>10.9</v>
      </c>
      <c r="X7" s="268"/>
      <c r="Y7" s="28"/>
      <c r="Z7" s="29"/>
      <c r="AA7" s="223">
        <v>0.85</v>
      </c>
      <c r="AB7" s="224"/>
      <c r="AC7" s="83">
        <v>1160</v>
      </c>
      <c r="AD7" s="84"/>
      <c r="AE7" s="269">
        <v>10.8</v>
      </c>
      <c r="AF7" s="270"/>
      <c r="AG7" s="28"/>
      <c r="AH7" s="29"/>
      <c r="AI7" s="223">
        <v>0.85</v>
      </c>
      <c r="AJ7" s="224"/>
      <c r="AK7" s="275">
        <v>1040</v>
      </c>
      <c r="AL7" s="276"/>
      <c r="AM7" s="267">
        <v>9.6</v>
      </c>
      <c r="AN7" s="268"/>
      <c r="AO7" s="28"/>
      <c r="AP7" s="29"/>
      <c r="AQ7" s="223">
        <v>0.85</v>
      </c>
      <c r="AR7" s="224"/>
    </row>
    <row r="8" spans="1:44" s="11" customFormat="1" ht="15.75" customHeight="1" thickBot="1" x14ac:dyDescent="0.25">
      <c r="A8" s="22" t="s">
        <v>2</v>
      </c>
      <c r="B8" s="23" t="s">
        <v>3</v>
      </c>
      <c r="C8" s="23" t="s">
        <v>4</v>
      </c>
      <c r="D8" s="20" t="s">
        <v>5</v>
      </c>
      <c r="E8" s="122" t="s">
        <v>6</v>
      </c>
      <c r="F8" s="123"/>
      <c r="G8" s="117" t="s">
        <v>7</v>
      </c>
      <c r="H8" s="123"/>
      <c r="I8" s="117" t="s">
        <v>8</v>
      </c>
      <c r="J8" s="123"/>
      <c r="K8" s="117" t="s">
        <v>9</v>
      </c>
      <c r="L8" s="119"/>
      <c r="M8" s="15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</row>
    <row r="9" spans="1:44" ht="15.75" thickBot="1" x14ac:dyDescent="0.25">
      <c r="A9" s="6" t="s">
        <v>14</v>
      </c>
      <c r="B9" s="3">
        <v>25</v>
      </c>
      <c r="C9" s="4">
        <v>3.0999999493360519E-2</v>
      </c>
      <c r="D9" s="5">
        <v>0.15000000596046448</v>
      </c>
      <c r="E9" s="236">
        <v>110</v>
      </c>
      <c r="F9" s="141"/>
      <c r="G9" s="237" t="s">
        <v>15</v>
      </c>
      <c r="H9" s="237"/>
      <c r="I9" s="238">
        <v>0.12200000137090683</v>
      </c>
      <c r="J9" s="238"/>
      <c r="K9" s="238">
        <v>10.800000190734863</v>
      </c>
      <c r="L9" s="239"/>
      <c r="M9" s="227"/>
      <c r="N9" s="228"/>
      <c r="O9" s="229"/>
      <c r="P9" s="229"/>
      <c r="Q9" s="229"/>
      <c r="R9" s="229"/>
      <c r="S9" s="223"/>
      <c r="T9" s="224"/>
      <c r="U9" s="230"/>
      <c r="V9" s="228"/>
      <c r="W9" s="229"/>
      <c r="X9" s="229"/>
      <c r="Y9" s="229"/>
      <c r="Z9" s="229"/>
      <c r="AA9" s="223"/>
      <c r="AB9" s="224"/>
      <c r="AC9" s="230"/>
      <c r="AD9" s="228"/>
      <c r="AE9" s="229"/>
      <c r="AF9" s="229"/>
      <c r="AG9" s="229"/>
      <c r="AH9" s="229"/>
      <c r="AI9" s="223"/>
      <c r="AJ9" s="224"/>
      <c r="AK9" s="230"/>
      <c r="AL9" s="228"/>
      <c r="AM9" s="229"/>
      <c r="AN9" s="229"/>
      <c r="AO9" s="229"/>
      <c r="AP9" s="229"/>
      <c r="AQ9" s="223"/>
      <c r="AR9" s="224"/>
    </row>
    <row r="10" spans="1:44" ht="15.75" thickBot="1" x14ac:dyDescent="0.25">
      <c r="A10" s="231"/>
      <c r="B10" s="232"/>
      <c r="C10" s="232"/>
      <c r="D10" s="233"/>
      <c r="E10" s="241">
        <v>6</v>
      </c>
      <c r="F10" s="242"/>
      <c r="G10" s="243" t="s">
        <v>16</v>
      </c>
      <c r="H10" s="243"/>
      <c r="I10" s="244">
        <f>I9</f>
        <v>0.12200000137090683</v>
      </c>
      <c r="J10" s="244"/>
      <c r="K10" s="244">
        <f>K9</f>
        <v>10.800000190734863</v>
      </c>
      <c r="L10" s="245"/>
      <c r="M10" s="246">
        <v>780</v>
      </c>
      <c r="N10" s="221"/>
      <c r="O10" s="222">
        <v>-7.3</v>
      </c>
      <c r="P10" s="222"/>
      <c r="Q10" s="222"/>
      <c r="R10" s="222"/>
      <c r="S10" s="223">
        <v>0.85</v>
      </c>
      <c r="T10" s="224"/>
      <c r="U10" s="220">
        <v>795</v>
      </c>
      <c r="V10" s="221"/>
      <c r="W10" s="222">
        <v>-7.5</v>
      </c>
      <c r="X10" s="222"/>
      <c r="Y10" s="222"/>
      <c r="Z10" s="222"/>
      <c r="AA10" s="223">
        <v>0.85</v>
      </c>
      <c r="AB10" s="224"/>
      <c r="AC10" s="220">
        <v>820</v>
      </c>
      <c r="AD10" s="221"/>
      <c r="AE10" s="222">
        <v>-7.6</v>
      </c>
      <c r="AF10" s="222"/>
      <c r="AG10" s="222"/>
      <c r="AH10" s="222"/>
      <c r="AI10" s="223">
        <v>0.85</v>
      </c>
      <c r="AJ10" s="224"/>
      <c r="AK10" s="220">
        <v>830</v>
      </c>
      <c r="AL10" s="221"/>
      <c r="AM10" s="222">
        <v>-7.7</v>
      </c>
      <c r="AN10" s="222"/>
      <c r="AO10" s="222"/>
      <c r="AP10" s="222"/>
      <c r="AQ10" s="223">
        <v>0.85</v>
      </c>
      <c r="AR10" s="224"/>
    </row>
    <row r="11" spans="1:44" ht="13.5" thickBot="1" x14ac:dyDescent="0.25">
      <c r="A11" s="234"/>
      <c r="B11" s="235"/>
      <c r="C11" s="235"/>
      <c r="D11" s="235"/>
      <c r="E11" s="218" t="s">
        <v>17</v>
      </c>
      <c r="F11" s="209"/>
      <c r="G11" s="209"/>
      <c r="H11" s="209"/>
      <c r="I11" s="209"/>
      <c r="J11" s="209"/>
      <c r="K11" s="209"/>
      <c r="L11" s="219"/>
      <c r="M11" s="209">
        <v>12</v>
      </c>
      <c r="N11" s="209"/>
      <c r="O11" s="209"/>
      <c r="P11" s="193"/>
      <c r="Q11" s="193"/>
      <c r="R11" s="206"/>
      <c r="S11" s="206"/>
      <c r="T11" s="207"/>
      <c r="U11" s="208">
        <v>12</v>
      </c>
      <c r="V11" s="209"/>
      <c r="W11" s="209"/>
      <c r="X11" s="193"/>
      <c r="Y11" s="193"/>
      <c r="Z11" s="206"/>
      <c r="AA11" s="206"/>
      <c r="AB11" s="207"/>
      <c r="AC11" s="208">
        <v>12</v>
      </c>
      <c r="AD11" s="209"/>
      <c r="AE11" s="209"/>
      <c r="AF11" s="193"/>
      <c r="AG11" s="193"/>
      <c r="AH11" s="206"/>
      <c r="AI11" s="206"/>
      <c r="AJ11" s="207"/>
      <c r="AK11" s="208">
        <v>12</v>
      </c>
      <c r="AL11" s="209"/>
      <c r="AM11" s="209"/>
      <c r="AN11" s="193"/>
      <c r="AO11" s="193"/>
      <c r="AP11" s="206"/>
      <c r="AQ11" s="206"/>
      <c r="AR11" s="210"/>
    </row>
    <row r="12" spans="1:44" ht="13.5" thickBot="1" x14ac:dyDescent="0.25">
      <c r="A12" s="6" t="s">
        <v>18</v>
      </c>
      <c r="B12" s="3">
        <v>25</v>
      </c>
      <c r="C12" s="4">
        <v>3.0000000260770321E-3</v>
      </c>
      <c r="D12" s="5">
        <v>0.15000000596046448</v>
      </c>
      <c r="E12" s="236">
        <v>110</v>
      </c>
      <c r="F12" s="141"/>
      <c r="G12" s="237" t="s">
        <v>15</v>
      </c>
      <c r="H12" s="237"/>
      <c r="I12" s="238">
        <v>0.12200000137090683</v>
      </c>
      <c r="J12" s="238"/>
      <c r="K12" s="238">
        <v>10.689999580383301</v>
      </c>
      <c r="L12" s="239"/>
      <c r="M12" s="227"/>
      <c r="N12" s="228"/>
      <c r="O12" s="229"/>
      <c r="P12" s="229"/>
      <c r="Q12" s="229"/>
      <c r="R12" s="229"/>
      <c r="S12" s="225"/>
      <c r="T12" s="226"/>
      <c r="U12" s="230"/>
      <c r="V12" s="228"/>
      <c r="W12" s="229"/>
      <c r="X12" s="229"/>
      <c r="Y12" s="229"/>
      <c r="Z12" s="229"/>
      <c r="AA12" s="225"/>
      <c r="AB12" s="226"/>
      <c r="AC12" s="230"/>
      <c r="AD12" s="228"/>
      <c r="AE12" s="229"/>
      <c r="AF12" s="229"/>
      <c r="AG12" s="229"/>
      <c r="AH12" s="229"/>
      <c r="AI12" s="225"/>
      <c r="AJ12" s="226"/>
      <c r="AK12" s="230"/>
      <c r="AL12" s="228"/>
      <c r="AM12" s="229"/>
      <c r="AN12" s="229"/>
      <c r="AO12" s="229"/>
      <c r="AP12" s="229"/>
      <c r="AQ12" s="225"/>
      <c r="AR12" s="240"/>
    </row>
    <row r="13" spans="1:44" ht="15.75" thickBot="1" x14ac:dyDescent="0.25">
      <c r="A13" s="231"/>
      <c r="B13" s="232"/>
      <c r="C13" s="232"/>
      <c r="D13" s="233"/>
      <c r="E13" s="241">
        <v>6</v>
      </c>
      <c r="F13" s="242"/>
      <c r="G13" s="243" t="s">
        <v>19</v>
      </c>
      <c r="H13" s="243"/>
      <c r="I13" s="244">
        <f>I12</f>
        <v>0.12200000137090683</v>
      </c>
      <c r="J13" s="244"/>
      <c r="K13" s="244">
        <f>K12</f>
        <v>10.689999580383301</v>
      </c>
      <c r="L13" s="245"/>
      <c r="M13" s="246">
        <v>815</v>
      </c>
      <c r="N13" s="221"/>
      <c r="O13" s="222">
        <v>-7.6</v>
      </c>
      <c r="P13" s="222"/>
      <c r="Q13" s="222"/>
      <c r="R13" s="222"/>
      <c r="S13" s="223">
        <v>0.85</v>
      </c>
      <c r="T13" s="224"/>
      <c r="U13" s="220">
        <v>840</v>
      </c>
      <c r="V13" s="221"/>
      <c r="W13" s="222">
        <v>-7.8</v>
      </c>
      <c r="X13" s="222"/>
      <c r="Y13" s="222"/>
      <c r="Z13" s="222"/>
      <c r="AA13" s="223">
        <v>0.85</v>
      </c>
      <c r="AB13" s="224"/>
      <c r="AC13" s="220">
        <v>855</v>
      </c>
      <c r="AD13" s="221"/>
      <c r="AE13" s="222">
        <v>-7.9</v>
      </c>
      <c r="AF13" s="222"/>
      <c r="AG13" s="222"/>
      <c r="AH13" s="222"/>
      <c r="AI13" s="223">
        <v>0.85</v>
      </c>
      <c r="AJ13" s="224"/>
      <c r="AK13" s="220">
        <v>860</v>
      </c>
      <c r="AL13" s="221"/>
      <c r="AM13" s="222">
        <v>-8</v>
      </c>
      <c r="AN13" s="222"/>
      <c r="AO13" s="222"/>
      <c r="AP13" s="222"/>
      <c r="AQ13" s="223">
        <v>0.85</v>
      </c>
      <c r="AR13" s="224"/>
    </row>
    <row r="14" spans="1:44" ht="13.5" thickBot="1" x14ac:dyDescent="0.25">
      <c r="A14" s="234"/>
      <c r="B14" s="235"/>
      <c r="C14" s="235"/>
      <c r="D14" s="235"/>
      <c r="E14" s="218" t="s">
        <v>17</v>
      </c>
      <c r="F14" s="209"/>
      <c r="G14" s="209"/>
      <c r="H14" s="209"/>
      <c r="I14" s="209"/>
      <c r="J14" s="209"/>
      <c r="K14" s="209"/>
      <c r="L14" s="219"/>
      <c r="M14" s="208">
        <v>12</v>
      </c>
      <c r="N14" s="209"/>
      <c r="O14" s="209"/>
      <c r="P14" s="193"/>
      <c r="Q14" s="193"/>
      <c r="R14" s="206"/>
      <c r="S14" s="206"/>
      <c r="T14" s="207"/>
      <c r="U14" s="208">
        <v>12</v>
      </c>
      <c r="V14" s="209"/>
      <c r="W14" s="209"/>
      <c r="X14" s="193"/>
      <c r="Y14" s="193"/>
      <c r="Z14" s="206"/>
      <c r="AA14" s="206"/>
      <c r="AB14" s="207"/>
      <c r="AC14" s="208">
        <v>12</v>
      </c>
      <c r="AD14" s="209"/>
      <c r="AE14" s="209"/>
      <c r="AF14" s="193"/>
      <c r="AG14" s="193"/>
      <c r="AH14" s="206"/>
      <c r="AI14" s="206"/>
      <c r="AJ14" s="207"/>
      <c r="AK14" s="208">
        <v>12</v>
      </c>
      <c r="AL14" s="209"/>
      <c r="AM14" s="209"/>
      <c r="AN14" s="193"/>
      <c r="AO14" s="193"/>
      <c r="AP14" s="206"/>
      <c r="AQ14" s="206"/>
      <c r="AR14" s="210"/>
    </row>
    <row r="15" spans="1:44" x14ac:dyDescent="0.2">
      <c r="A15" s="120" t="s">
        <v>20</v>
      </c>
      <c r="B15" s="115"/>
      <c r="C15" s="115"/>
      <c r="D15" s="115"/>
      <c r="E15" s="211" t="s">
        <v>21</v>
      </c>
      <c r="F15" s="142"/>
      <c r="G15" s="142"/>
      <c r="H15" s="142"/>
      <c r="I15" s="142"/>
      <c r="J15" s="142"/>
      <c r="K15" s="142"/>
      <c r="L15" s="212"/>
      <c r="M15" s="213">
        <f>SUM(M9,M12)</f>
        <v>0</v>
      </c>
      <c r="N15" s="196"/>
      <c r="O15" s="195">
        <f>SUM(O9,O12)</f>
        <v>0</v>
      </c>
      <c r="P15" s="196"/>
      <c r="Q15" s="195">
        <f>SUM(Q9,Q12)</f>
        <v>0</v>
      </c>
      <c r="R15" s="196"/>
      <c r="S15" s="196"/>
      <c r="T15" s="197"/>
      <c r="U15" s="198">
        <f>SUM(U9,U12)</f>
        <v>0</v>
      </c>
      <c r="V15" s="196"/>
      <c r="W15" s="195">
        <f>SUM(W9,W12)</f>
        <v>0</v>
      </c>
      <c r="X15" s="196"/>
      <c r="Y15" s="195">
        <f>SUM(Y9,Y12)</f>
        <v>0</v>
      </c>
      <c r="Z15" s="196"/>
      <c r="AA15" s="196"/>
      <c r="AB15" s="197"/>
      <c r="AC15" s="198">
        <f>SUM(AC9,AC12)</f>
        <v>0</v>
      </c>
      <c r="AD15" s="196"/>
      <c r="AE15" s="195">
        <f>SUM(AE9,AE12)</f>
        <v>0</v>
      </c>
      <c r="AF15" s="196"/>
      <c r="AG15" s="195">
        <f>SUM(AG9,AG12)</f>
        <v>0</v>
      </c>
      <c r="AH15" s="196"/>
      <c r="AI15" s="196"/>
      <c r="AJ15" s="197"/>
      <c r="AK15" s="198">
        <f>SUM(AK9,AK12)</f>
        <v>0</v>
      </c>
      <c r="AL15" s="196"/>
      <c r="AM15" s="195">
        <f>SUM(AM9,AM12)</f>
        <v>0</v>
      </c>
      <c r="AN15" s="196"/>
      <c r="AO15" s="195">
        <f>SUM(AO9,AO12)</f>
        <v>0</v>
      </c>
      <c r="AP15" s="196"/>
      <c r="AQ15" s="196"/>
      <c r="AR15" s="214"/>
    </row>
    <row r="16" spans="1:44" ht="13.5" thickBot="1" x14ac:dyDescent="0.25">
      <c r="A16" s="122"/>
      <c r="B16" s="118"/>
      <c r="C16" s="118"/>
      <c r="D16" s="118"/>
      <c r="E16" s="215" t="s">
        <v>22</v>
      </c>
      <c r="F16" s="135"/>
      <c r="G16" s="135"/>
      <c r="H16" s="135"/>
      <c r="I16" s="135"/>
      <c r="J16" s="135"/>
      <c r="K16" s="135"/>
      <c r="L16" s="216"/>
      <c r="M16" s="217">
        <f>SUM(M10,M13)</f>
        <v>1595</v>
      </c>
      <c r="N16" s="201"/>
      <c r="O16" s="90">
        <f>SUM(O10,O13)</f>
        <v>-14.899999999999999</v>
      </c>
      <c r="P16" s="201"/>
      <c r="Q16" s="90">
        <f>SUM(Q10,Q13)</f>
        <v>0</v>
      </c>
      <c r="R16" s="201"/>
      <c r="S16" s="201"/>
      <c r="T16" s="203"/>
      <c r="U16" s="92">
        <f>SUM(U10,U13)</f>
        <v>1635</v>
      </c>
      <c r="V16" s="201"/>
      <c r="W16" s="90">
        <f>SUM(W10,W13)</f>
        <v>-15.3</v>
      </c>
      <c r="X16" s="201"/>
      <c r="Y16" s="90">
        <f>SUM(Y10,Y13)</f>
        <v>0</v>
      </c>
      <c r="Z16" s="201"/>
      <c r="AA16" s="201"/>
      <c r="AB16" s="203"/>
      <c r="AC16" s="92">
        <f>SUM(AC10,AC13)</f>
        <v>1675</v>
      </c>
      <c r="AD16" s="201"/>
      <c r="AE16" s="90">
        <f>SUM(AE10,AE13)</f>
        <v>-15.5</v>
      </c>
      <c r="AF16" s="201"/>
      <c r="AG16" s="90">
        <f>SUM(AG10,AG13)</f>
        <v>0</v>
      </c>
      <c r="AH16" s="201"/>
      <c r="AI16" s="201"/>
      <c r="AJ16" s="203"/>
      <c r="AK16" s="92">
        <f>SUM(AK10,AK13)</f>
        <v>1690</v>
      </c>
      <c r="AL16" s="201"/>
      <c r="AM16" s="90">
        <f>SUM(AM10,AM13)</f>
        <v>-15.7</v>
      </c>
      <c r="AN16" s="201"/>
      <c r="AO16" s="90">
        <f>SUM(AO10,AO13)</f>
        <v>0</v>
      </c>
      <c r="AP16" s="201"/>
      <c r="AQ16" s="201"/>
      <c r="AR16" s="202"/>
    </row>
    <row r="17" spans="1:44" x14ac:dyDescent="0.2">
      <c r="A17" s="120" t="s">
        <v>23</v>
      </c>
      <c r="B17" s="115"/>
      <c r="C17" s="115"/>
      <c r="D17" s="115"/>
      <c r="E17" s="115" t="s">
        <v>24</v>
      </c>
      <c r="F17" s="115"/>
      <c r="G17" s="115"/>
      <c r="H17" s="115"/>
      <c r="I17" s="181" t="s">
        <v>14</v>
      </c>
      <c r="J17" s="182"/>
      <c r="K17" s="182"/>
      <c r="L17" s="183"/>
      <c r="M17" s="184">
        <f>I9*(POWER(O10,2)+POWER(Q10,2))/POWER(B9,2)</f>
        <v>1.0402208116889E-2</v>
      </c>
      <c r="N17" s="184"/>
      <c r="O17" s="184"/>
      <c r="P17" s="185" t="s">
        <v>25</v>
      </c>
      <c r="Q17" s="185"/>
      <c r="R17" s="199">
        <f>K9*(POWER(O10,2)+POWER(Q10,2))/(100*B9)</f>
        <v>0.23021280406570435</v>
      </c>
      <c r="S17" s="199"/>
      <c r="T17" s="204"/>
      <c r="U17" s="205">
        <f>I9*(POWER(W10,2)+POWER(Y10,2))/POWER(B9,2)</f>
        <v>1.0980000123381614E-2</v>
      </c>
      <c r="V17" s="184"/>
      <c r="W17" s="184"/>
      <c r="X17" s="185" t="s">
        <v>25</v>
      </c>
      <c r="Y17" s="185"/>
      <c r="Z17" s="199">
        <f>K9*(POWER(W10,2)+POWER(Y10,2))/(100*B9)</f>
        <v>0.24300000429153443</v>
      </c>
      <c r="AA17" s="199"/>
      <c r="AB17" s="204"/>
      <c r="AC17" s="205">
        <f>I9*(POWER(AE10,2)+POWER(AG10,2))/POWER(B9,2)</f>
        <v>1.1274752126693726E-2</v>
      </c>
      <c r="AD17" s="184"/>
      <c r="AE17" s="184"/>
      <c r="AF17" s="185" t="s">
        <v>25</v>
      </c>
      <c r="AG17" s="185"/>
      <c r="AH17" s="199">
        <f>K9*(POWER(AE10,2)+POWER(AG10,2))/(100*B9)</f>
        <v>0.24952320440673825</v>
      </c>
      <c r="AI17" s="199"/>
      <c r="AJ17" s="204"/>
      <c r="AK17" s="205">
        <f>I9*(POWER(AM10,2)+POWER(AO10,2))/POWER(B9,2)</f>
        <v>1.1573408130049707E-2</v>
      </c>
      <c r="AL17" s="184"/>
      <c r="AM17" s="184"/>
      <c r="AN17" s="185" t="s">
        <v>25</v>
      </c>
      <c r="AO17" s="185"/>
      <c r="AP17" s="199">
        <f>K9*(POWER(AM10,2)+POWER(AO10,2))/(100*B9)</f>
        <v>0.25613280452346804</v>
      </c>
      <c r="AQ17" s="199"/>
      <c r="AR17" s="200"/>
    </row>
    <row r="18" spans="1:44" ht="13.5" thickBot="1" x14ac:dyDescent="0.25">
      <c r="A18" s="122"/>
      <c r="B18" s="118"/>
      <c r="C18" s="118"/>
      <c r="D18" s="118"/>
      <c r="E18" s="118"/>
      <c r="F18" s="118"/>
      <c r="G18" s="118"/>
      <c r="H18" s="118"/>
      <c r="I18" s="192" t="s">
        <v>18</v>
      </c>
      <c r="J18" s="193"/>
      <c r="K18" s="193"/>
      <c r="L18" s="194"/>
      <c r="M18" s="191">
        <f>I12*(POWER(O13,2)+POWER(Q13,2))/POWER(B12,2)</f>
        <v>1.1274752126693726E-2</v>
      </c>
      <c r="N18" s="191"/>
      <c r="O18" s="191"/>
      <c r="P18" s="186" t="s">
        <v>25</v>
      </c>
      <c r="Q18" s="186"/>
      <c r="R18" s="187">
        <f>K12*(POWER(O13,2)+POWER(Q13,2))/(100*B12)</f>
        <v>0.24698175030517577</v>
      </c>
      <c r="S18" s="187"/>
      <c r="T18" s="189"/>
      <c r="U18" s="190">
        <f>I12*(POWER(W13,2)+POWER(Y13,2))/POWER(B12,2)</f>
        <v>1.1875968133449554E-2</v>
      </c>
      <c r="V18" s="191"/>
      <c r="W18" s="191"/>
      <c r="X18" s="186" t="s">
        <v>25</v>
      </c>
      <c r="Y18" s="186"/>
      <c r="Z18" s="187">
        <f>K12*(POWER(W13,2)+POWER(Y13,2))/(100*B12)</f>
        <v>0.260151829788208</v>
      </c>
      <c r="AA18" s="187"/>
      <c r="AB18" s="189"/>
      <c r="AC18" s="190">
        <f>I12*(POWER(AE13,2)+POWER(AG13,2))/POWER(B12,2)</f>
        <v>1.2182432136893273E-2</v>
      </c>
      <c r="AD18" s="191"/>
      <c r="AE18" s="191"/>
      <c r="AF18" s="186" t="s">
        <v>25</v>
      </c>
      <c r="AG18" s="186"/>
      <c r="AH18" s="187">
        <f>K12*(POWER(AE13,2)+POWER(AG13,2))/(100*B12)</f>
        <v>0.26686514952468876</v>
      </c>
      <c r="AI18" s="187"/>
      <c r="AJ18" s="189"/>
      <c r="AK18" s="190">
        <f>I12*(POWER(AM13,2)+POWER(AO13,2))/POWER(B12,2)</f>
        <v>1.249280014038086E-2</v>
      </c>
      <c r="AL18" s="191"/>
      <c r="AM18" s="191"/>
      <c r="AN18" s="186" t="s">
        <v>25</v>
      </c>
      <c r="AO18" s="186"/>
      <c r="AP18" s="187">
        <f>K12*(POWER(AM13,2)+POWER(AO13,2))/(100*B12)</f>
        <v>0.27366398925781249</v>
      </c>
      <c r="AQ18" s="187"/>
      <c r="AR18" s="188"/>
    </row>
    <row r="19" spans="1:44" x14ac:dyDescent="0.2">
      <c r="A19" s="149" t="s">
        <v>26</v>
      </c>
      <c r="B19" s="150"/>
      <c r="C19" s="150"/>
      <c r="D19" s="150"/>
      <c r="E19" s="115" t="s">
        <v>27</v>
      </c>
      <c r="F19" s="115"/>
      <c r="G19" s="115"/>
      <c r="H19" s="115"/>
      <c r="I19" s="181" t="s">
        <v>14</v>
      </c>
      <c r="J19" s="182"/>
      <c r="K19" s="182"/>
      <c r="L19" s="183"/>
      <c r="M19" s="179">
        <f>SUM(O10:P10)+C9+M17</f>
        <v>-7.2585977923897502</v>
      </c>
      <c r="N19" s="179"/>
      <c r="O19" s="179"/>
      <c r="P19" s="180" t="s">
        <v>25</v>
      </c>
      <c r="Q19" s="180"/>
      <c r="R19" s="175">
        <f>SUM(Q10:R10)+D9+R17</f>
        <v>0.3802128100261688</v>
      </c>
      <c r="S19" s="175"/>
      <c r="T19" s="177"/>
      <c r="U19" s="178">
        <f>SUM(W10:X10)+C9+U17</f>
        <v>-7.4580200003832582</v>
      </c>
      <c r="V19" s="179"/>
      <c r="W19" s="179"/>
      <c r="X19" s="180" t="s">
        <v>25</v>
      </c>
      <c r="Y19" s="180"/>
      <c r="Z19" s="175">
        <f>SUM(Y10:Z10)+D9+Z17</f>
        <v>0.39300001025199893</v>
      </c>
      <c r="AA19" s="175"/>
      <c r="AB19" s="177"/>
      <c r="AC19" s="178">
        <f>SUM(AE10:AF10)+C9+AC17</f>
        <v>-7.5577252483799455</v>
      </c>
      <c r="AD19" s="179"/>
      <c r="AE19" s="179"/>
      <c r="AF19" s="180" t="s">
        <v>25</v>
      </c>
      <c r="AG19" s="180"/>
      <c r="AH19" s="175">
        <f>SUM(AG10:AH10)+D9+AH17</f>
        <v>0.39952321036720273</v>
      </c>
      <c r="AI19" s="175"/>
      <c r="AJ19" s="177"/>
      <c r="AK19" s="178">
        <f>SUM(AM10:AN10)+C9+AK17</f>
        <v>-7.6574265923765896</v>
      </c>
      <c r="AL19" s="179"/>
      <c r="AM19" s="179"/>
      <c r="AN19" s="180" t="s">
        <v>25</v>
      </c>
      <c r="AO19" s="180"/>
      <c r="AP19" s="175">
        <f>SUM(AO10:AP10)+D9+AP17</f>
        <v>0.40613281048393252</v>
      </c>
      <c r="AQ19" s="175"/>
      <c r="AR19" s="176"/>
    </row>
    <row r="20" spans="1:44" x14ac:dyDescent="0.2">
      <c r="A20" s="151"/>
      <c r="B20" s="152"/>
      <c r="C20" s="152"/>
      <c r="D20" s="152"/>
      <c r="E20" s="155"/>
      <c r="F20" s="155"/>
      <c r="G20" s="155"/>
      <c r="H20" s="155"/>
      <c r="I20" s="172" t="s">
        <v>18</v>
      </c>
      <c r="J20" s="173"/>
      <c r="K20" s="173"/>
      <c r="L20" s="174"/>
      <c r="M20" s="166">
        <f>SUM(O13:P13)+C12+M18</f>
        <v>-7.585725247847229</v>
      </c>
      <c r="N20" s="166"/>
      <c r="O20" s="166"/>
      <c r="P20" s="167" t="s">
        <v>25</v>
      </c>
      <c r="Q20" s="167"/>
      <c r="R20" s="163">
        <f>SUM(Q13:R13)+D12+R18</f>
        <v>0.39698175626564025</v>
      </c>
      <c r="S20" s="163"/>
      <c r="T20" s="164"/>
      <c r="U20" s="165">
        <f>SUM(W13:X13)+C12+U18</f>
        <v>-7.7851240318404731</v>
      </c>
      <c r="V20" s="166"/>
      <c r="W20" s="166"/>
      <c r="X20" s="167" t="s">
        <v>25</v>
      </c>
      <c r="Y20" s="167"/>
      <c r="Z20" s="163">
        <f>SUM(Y13:Z13)+D12+Z18</f>
        <v>0.41015183574867248</v>
      </c>
      <c r="AA20" s="163"/>
      <c r="AB20" s="164"/>
      <c r="AC20" s="165">
        <f>SUM(AE13:AF13)+C12+AC18</f>
        <v>-7.8848175678370298</v>
      </c>
      <c r="AD20" s="166"/>
      <c r="AE20" s="166"/>
      <c r="AF20" s="167" t="s">
        <v>25</v>
      </c>
      <c r="AG20" s="167"/>
      <c r="AH20" s="163">
        <f>SUM(AG13:AH13)+D12+AH18</f>
        <v>0.41686515548515324</v>
      </c>
      <c r="AI20" s="163"/>
      <c r="AJ20" s="164"/>
      <c r="AK20" s="165">
        <f>SUM(AM13:AN13)+C12+AK18</f>
        <v>-7.9845071998335424</v>
      </c>
      <c r="AL20" s="166"/>
      <c r="AM20" s="166"/>
      <c r="AN20" s="167" t="s">
        <v>25</v>
      </c>
      <c r="AO20" s="167"/>
      <c r="AP20" s="163">
        <f>SUM(AO13:AP13)+D12+AP18</f>
        <v>0.42366399521827697</v>
      </c>
      <c r="AQ20" s="163"/>
      <c r="AR20" s="168"/>
    </row>
    <row r="21" spans="1:44" ht="13.5" thickBot="1" x14ac:dyDescent="0.25">
      <c r="A21" s="153"/>
      <c r="B21" s="154"/>
      <c r="C21" s="154"/>
      <c r="D21" s="154"/>
      <c r="E21" s="118"/>
      <c r="F21" s="118"/>
      <c r="G21" s="118"/>
      <c r="H21" s="118"/>
      <c r="I21" s="169" t="s">
        <v>28</v>
      </c>
      <c r="J21" s="170"/>
      <c r="K21" s="170"/>
      <c r="L21" s="171"/>
      <c r="M21" s="161">
        <f>SUM(M19,M20)</f>
        <v>-14.844323040236979</v>
      </c>
      <c r="N21" s="161"/>
      <c r="O21" s="161"/>
      <c r="P21" s="162" t="s">
        <v>25</v>
      </c>
      <c r="Q21" s="162"/>
      <c r="R21" s="147">
        <f>SUM(R19,R20)</f>
        <v>0.77719456629180905</v>
      </c>
      <c r="S21" s="147"/>
      <c r="T21" s="159"/>
      <c r="U21" s="160">
        <f>SUM(U19,U20)</f>
        <v>-15.243144032223732</v>
      </c>
      <c r="V21" s="161"/>
      <c r="W21" s="161"/>
      <c r="X21" s="162" t="s">
        <v>25</v>
      </c>
      <c r="Y21" s="162"/>
      <c r="Z21" s="147">
        <f>SUM(Z19,Z20)</f>
        <v>0.80315184600067147</v>
      </c>
      <c r="AA21" s="147"/>
      <c r="AB21" s="159"/>
      <c r="AC21" s="160">
        <f>SUM(AC19,AC20)</f>
        <v>-15.442542816216974</v>
      </c>
      <c r="AD21" s="161"/>
      <c r="AE21" s="161"/>
      <c r="AF21" s="162" t="s">
        <v>25</v>
      </c>
      <c r="AG21" s="162"/>
      <c r="AH21" s="147">
        <f>SUM(AH19,AH20)</f>
        <v>0.81638836585235597</v>
      </c>
      <c r="AI21" s="147"/>
      <c r="AJ21" s="159"/>
      <c r="AK21" s="160">
        <f>SUM(AK19,AK20)</f>
        <v>-15.641933792210132</v>
      </c>
      <c r="AL21" s="161"/>
      <c r="AM21" s="161"/>
      <c r="AN21" s="162" t="s">
        <v>25</v>
      </c>
      <c r="AO21" s="162"/>
      <c r="AP21" s="147">
        <f>SUM(AP19,AP20)</f>
        <v>0.82979680570220948</v>
      </c>
      <c r="AQ21" s="147"/>
      <c r="AR21" s="148"/>
    </row>
    <row r="22" spans="1:44" ht="30" customHeight="1" thickBot="1" x14ac:dyDescent="0.25">
      <c r="A22" s="127" t="s">
        <v>29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</row>
    <row r="23" spans="1:44" ht="15.75" customHeight="1" thickBot="1" x14ac:dyDescent="0.25">
      <c r="A23" s="156" t="s">
        <v>6</v>
      </c>
      <c r="B23" s="157"/>
      <c r="C23" s="157" t="s">
        <v>2</v>
      </c>
      <c r="D23" s="157"/>
      <c r="E23" s="157" t="s">
        <v>30</v>
      </c>
      <c r="F23" s="157"/>
      <c r="G23" s="157"/>
      <c r="H23" s="157"/>
      <c r="I23" s="157"/>
      <c r="J23" s="157"/>
      <c r="K23" s="157"/>
      <c r="L23" s="158"/>
      <c r="M23" s="137" t="s">
        <v>31</v>
      </c>
      <c r="N23" s="138"/>
      <c r="O23" s="138"/>
      <c r="P23" s="138"/>
      <c r="Q23" s="138"/>
      <c r="R23" s="138"/>
      <c r="S23" s="138"/>
      <c r="T23" s="139"/>
      <c r="U23" s="137" t="s">
        <v>31</v>
      </c>
      <c r="V23" s="138"/>
      <c r="W23" s="138"/>
      <c r="X23" s="138"/>
      <c r="Y23" s="138"/>
      <c r="Z23" s="138"/>
      <c r="AA23" s="138"/>
      <c r="AB23" s="139"/>
      <c r="AC23" s="137" t="s">
        <v>31</v>
      </c>
      <c r="AD23" s="138"/>
      <c r="AE23" s="138"/>
      <c r="AF23" s="138"/>
      <c r="AG23" s="138"/>
      <c r="AH23" s="138"/>
      <c r="AI23" s="138"/>
      <c r="AJ23" s="139"/>
      <c r="AK23" s="137" t="s">
        <v>31</v>
      </c>
      <c r="AL23" s="138"/>
      <c r="AM23" s="138"/>
      <c r="AN23" s="138"/>
      <c r="AO23" s="138"/>
      <c r="AP23" s="138"/>
      <c r="AQ23" s="138"/>
      <c r="AR23" s="139"/>
    </row>
    <row r="24" spans="1:44" x14ac:dyDescent="0.2">
      <c r="A24" s="140">
        <v>6</v>
      </c>
      <c r="B24" s="141"/>
      <c r="C24" s="141" t="s">
        <v>16</v>
      </c>
      <c r="D24" s="141"/>
      <c r="E24" s="142" t="s">
        <v>32</v>
      </c>
      <c r="F24" s="142"/>
      <c r="G24" s="142"/>
      <c r="H24" s="142"/>
      <c r="I24" s="142"/>
      <c r="J24" s="142"/>
      <c r="K24" s="142"/>
      <c r="L24" s="143"/>
      <c r="M24" s="144">
        <v>6.26</v>
      </c>
      <c r="N24" s="145"/>
      <c r="O24" s="145"/>
      <c r="P24" s="145"/>
      <c r="Q24" s="145"/>
      <c r="R24" s="145"/>
      <c r="S24" s="145"/>
      <c r="T24" s="146"/>
      <c r="U24" s="144">
        <v>6.28</v>
      </c>
      <c r="V24" s="145"/>
      <c r="W24" s="145"/>
      <c r="X24" s="145"/>
      <c r="Y24" s="145"/>
      <c r="Z24" s="145"/>
      <c r="AA24" s="145"/>
      <c r="AB24" s="146"/>
      <c r="AC24" s="144">
        <v>6.28</v>
      </c>
      <c r="AD24" s="145"/>
      <c r="AE24" s="145"/>
      <c r="AF24" s="145"/>
      <c r="AG24" s="145"/>
      <c r="AH24" s="145"/>
      <c r="AI24" s="145"/>
      <c r="AJ24" s="146"/>
      <c r="AK24" s="144">
        <v>6.29</v>
      </c>
      <c r="AL24" s="145"/>
      <c r="AM24" s="145"/>
      <c r="AN24" s="145"/>
      <c r="AO24" s="145"/>
      <c r="AP24" s="145"/>
      <c r="AQ24" s="145"/>
      <c r="AR24" s="146"/>
    </row>
    <row r="25" spans="1:44" ht="13.5" thickBot="1" x14ac:dyDescent="0.25">
      <c r="A25" s="133">
        <v>6</v>
      </c>
      <c r="B25" s="134"/>
      <c r="C25" s="134" t="s">
        <v>19</v>
      </c>
      <c r="D25" s="134"/>
      <c r="E25" s="135" t="s">
        <v>33</v>
      </c>
      <c r="F25" s="135"/>
      <c r="G25" s="135"/>
      <c r="H25" s="135"/>
      <c r="I25" s="135"/>
      <c r="J25" s="135"/>
      <c r="K25" s="135"/>
      <c r="L25" s="136"/>
      <c r="M25" s="124">
        <v>6.27</v>
      </c>
      <c r="N25" s="125"/>
      <c r="O25" s="125"/>
      <c r="P25" s="125"/>
      <c r="Q25" s="125"/>
      <c r="R25" s="125"/>
      <c r="S25" s="125"/>
      <c r="T25" s="126"/>
      <c r="U25" s="124">
        <v>6.29</v>
      </c>
      <c r="V25" s="125"/>
      <c r="W25" s="125"/>
      <c r="X25" s="125"/>
      <c r="Y25" s="125"/>
      <c r="Z25" s="125"/>
      <c r="AA25" s="125"/>
      <c r="AB25" s="126"/>
      <c r="AC25" s="124">
        <v>6.29</v>
      </c>
      <c r="AD25" s="125"/>
      <c r="AE25" s="125"/>
      <c r="AF25" s="125"/>
      <c r="AG25" s="125"/>
      <c r="AH25" s="125"/>
      <c r="AI25" s="125"/>
      <c r="AJ25" s="126"/>
      <c r="AK25" s="124">
        <v>6.29</v>
      </c>
      <c r="AL25" s="125"/>
      <c r="AM25" s="125"/>
      <c r="AN25" s="125"/>
      <c r="AO25" s="125"/>
      <c r="AP25" s="125"/>
      <c r="AQ25" s="125"/>
      <c r="AR25" s="126"/>
    </row>
    <row r="26" spans="1:44" ht="30" customHeight="1" thickBot="1" x14ac:dyDescent="0.25">
      <c r="A26" s="127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4" ht="15" customHeight="1" x14ac:dyDescent="0.2">
      <c r="A27" s="128" t="s">
        <v>2</v>
      </c>
      <c r="B27" s="129"/>
      <c r="C27" s="129"/>
      <c r="D27" s="129"/>
      <c r="E27" s="129" t="s">
        <v>35</v>
      </c>
      <c r="F27" s="129"/>
      <c r="G27" s="129" t="s">
        <v>36</v>
      </c>
      <c r="H27" s="129"/>
      <c r="I27" s="129" t="s">
        <v>37</v>
      </c>
      <c r="J27" s="129"/>
      <c r="K27" s="129" t="s">
        <v>38</v>
      </c>
      <c r="L27" s="132"/>
      <c r="M27" s="120" t="s">
        <v>10</v>
      </c>
      <c r="N27" s="121"/>
      <c r="O27" s="114" t="s">
        <v>11</v>
      </c>
      <c r="P27" s="115"/>
      <c r="Q27" s="121"/>
      <c r="R27" s="114" t="s">
        <v>12</v>
      </c>
      <c r="S27" s="115"/>
      <c r="T27" s="116"/>
      <c r="U27" s="120" t="s">
        <v>10</v>
      </c>
      <c r="V27" s="121"/>
      <c r="W27" s="114" t="s">
        <v>11</v>
      </c>
      <c r="X27" s="115"/>
      <c r="Y27" s="121"/>
      <c r="Z27" s="114" t="s">
        <v>12</v>
      </c>
      <c r="AA27" s="115"/>
      <c r="AB27" s="116"/>
      <c r="AC27" s="120" t="s">
        <v>10</v>
      </c>
      <c r="AD27" s="121"/>
      <c r="AE27" s="114" t="s">
        <v>11</v>
      </c>
      <c r="AF27" s="115"/>
      <c r="AG27" s="121"/>
      <c r="AH27" s="114" t="s">
        <v>12</v>
      </c>
      <c r="AI27" s="115"/>
      <c r="AJ27" s="116"/>
      <c r="AK27" s="120" t="s">
        <v>10</v>
      </c>
      <c r="AL27" s="121"/>
      <c r="AM27" s="114" t="s">
        <v>11</v>
      </c>
      <c r="AN27" s="115"/>
      <c r="AO27" s="121"/>
      <c r="AP27" s="114" t="s">
        <v>12</v>
      </c>
      <c r="AQ27" s="115"/>
      <c r="AR27" s="116"/>
    </row>
    <row r="28" spans="1:44" ht="15.75" customHeight="1" thickBot="1" x14ac:dyDescent="0.25">
      <c r="A28" s="130"/>
      <c r="B28" s="131"/>
      <c r="C28" s="131"/>
      <c r="D28" s="131"/>
      <c r="E28" s="7" t="s">
        <v>39</v>
      </c>
      <c r="F28" s="7" t="s">
        <v>40</v>
      </c>
      <c r="G28" s="7" t="s">
        <v>39</v>
      </c>
      <c r="H28" s="7" t="s">
        <v>40</v>
      </c>
      <c r="I28" s="7" t="s">
        <v>39</v>
      </c>
      <c r="J28" s="7" t="s">
        <v>40</v>
      </c>
      <c r="K28" s="7" t="s">
        <v>39</v>
      </c>
      <c r="L28" s="8" t="s">
        <v>40</v>
      </c>
      <c r="M28" s="122"/>
      <c r="N28" s="123"/>
      <c r="O28" s="117"/>
      <c r="P28" s="118"/>
      <c r="Q28" s="123"/>
      <c r="R28" s="117"/>
      <c r="S28" s="118"/>
      <c r="T28" s="119"/>
      <c r="U28" s="122"/>
      <c r="V28" s="123"/>
      <c r="W28" s="117"/>
      <c r="X28" s="118"/>
      <c r="Y28" s="123"/>
      <c r="Z28" s="117"/>
      <c r="AA28" s="118"/>
      <c r="AB28" s="119"/>
      <c r="AC28" s="122"/>
      <c r="AD28" s="123"/>
      <c r="AE28" s="117"/>
      <c r="AF28" s="118"/>
      <c r="AG28" s="123"/>
      <c r="AH28" s="117"/>
      <c r="AI28" s="118"/>
      <c r="AJ28" s="119"/>
      <c r="AK28" s="122"/>
      <c r="AL28" s="123"/>
      <c r="AM28" s="117"/>
      <c r="AN28" s="118"/>
      <c r="AO28" s="123"/>
      <c r="AP28" s="117"/>
      <c r="AQ28" s="118"/>
      <c r="AR28" s="119"/>
    </row>
    <row r="29" spans="1:44" x14ac:dyDescent="0.2">
      <c r="A29" s="95" t="s">
        <v>41</v>
      </c>
      <c r="B29" s="96"/>
      <c r="C29" s="96"/>
      <c r="D29" s="96"/>
      <c r="E29" s="52"/>
      <c r="F29" s="52"/>
      <c r="G29" s="52"/>
      <c r="H29" s="52"/>
      <c r="I29" s="52"/>
      <c r="J29" s="52"/>
      <c r="K29" s="52"/>
      <c r="L29" s="97"/>
      <c r="M29" s="98"/>
      <c r="N29" s="99"/>
      <c r="O29" s="100"/>
      <c r="P29" s="100"/>
      <c r="Q29" s="100"/>
      <c r="R29" s="100"/>
      <c r="S29" s="100"/>
      <c r="T29" s="101"/>
      <c r="U29" s="98"/>
      <c r="V29" s="99"/>
      <c r="W29" s="100"/>
      <c r="X29" s="100"/>
      <c r="Y29" s="100"/>
      <c r="Z29" s="100"/>
      <c r="AA29" s="100"/>
      <c r="AB29" s="101"/>
      <c r="AC29" s="98"/>
      <c r="AD29" s="99"/>
      <c r="AE29" s="100"/>
      <c r="AF29" s="100"/>
      <c r="AG29" s="100"/>
      <c r="AH29" s="100"/>
      <c r="AI29" s="100"/>
      <c r="AJ29" s="101"/>
      <c r="AK29" s="98"/>
      <c r="AL29" s="99"/>
      <c r="AM29" s="100"/>
      <c r="AN29" s="100"/>
      <c r="AO29" s="100"/>
      <c r="AP29" s="100"/>
      <c r="AQ29" s="100"/>
      <c r="AR29" s="102"/>
    </row>
    <row r="30" spans="1:44" x14ac:dyDescent="0.2">
      <c r="A30" s="81" t="s">
        <v>42</v>
      </c>
      <c r="B30" s="82"/>
      <c r="C30" s="82"/>
      <c r="D30" s="82"/>
      <c r="E30" s="9"/>
      <c r="F30" s="9"/>
      <c r="G30" s="9"/>
      <c r="H30" s="9"/>
      <c r="I30" s="9"/>
      <c r="J30" s="9"/>
      <c r="K30" s="9"/>
      <c r="L30" s="10"/>
      <c r="M30" s="88">
        <f>SUM(M31:N43)</f>
        <v>495</v>
      </c>
      <c r="N30" s="89"/>
      <c r="O30" s="85"/>
      <c r="P30" s="85"/>
      <c r="Q30" s="85"/>
      <c r="R30" s="85"/>
      <c r="S30" s="85"/>
      <c r="T30" s="87"/>
      <c r="U30" s="88">
        <f>SUM(U31:V43)</f>
        <v>495</v>
      </c>
      <c r="V30" s="89"/>
      <c r="W30" s="85"/>
      <c r="X30" s="85"/>
      <c r="Y30" s="85"/>
      <c r="Z30" s="85"/>
      <c r="AA30" s="85"/>
      <c r="AB30" s="87"/>
      <c r="AC30" s="88">
        <f>SUM(AC31:AD43)</f>
        <v>455</v>
      </c>
      <c r="AD30" s="89"/>
      <c r="AE30" s="85"/>
      <c r="AF30" s="85"/>
      <c r="AG30" s="85"/>
      <c r="AH30" s="85"/>
      <c r="AI30" s="85"/>
      <c r="AJ30" s="87"/>
      <c r="AK30" s="88">
        <f>SUM(AK31:AL43)</f>
        <v>345</v>
      </c>
      <c r="AL30" s="89"/>
      <c r="AM30" s="85"/>
      <c r="AN30" s="85"/>
      <c r="AO30" s="85"/>
      <c r="AP30" s="85"/>
      <c r="AQ30" s="85"/>
      <c r="AR30" s="86"/>
    </row>
    <row r="31" spans="1:44" x14ac:dyDescent="0.2">
      <c r="A31" s="81" t="s">
        <v>43</v>
      </c>
      <c r="B31" s="82"/>
      <c r="C31" s="82"/>
      <c r="D31" s="82"/>
      <c r="E31" s="9"/>
      <c r="F31" s="9"/>
      <c r="G31" s="9"/>
      <c r="H31" s="9"/>
      <c r="I31" s="9"/>
      <c r="J31" s="9"/>
      <c r="K31" s="9"/>
      <c r="L31" s="10"/>
      <c r="M31" s="78">
        <v>20</v>
      </c>
      <c r="N31" s="79"/>
      <c r="O31" s="76"/>
      <c r="P31" s="76"/>
      <c r="Q31" s="76"/>
      <c r="R31" s="76"/>
      <c r="S31" s="76"/>
      <c r="T31" s="77"/>
      <c r="U31" s="78">
        <v>20</v>
      </c>
      <c r="V31" s="79"/>
      <c r="W31" s="76"/>
      <c r="X31" s="76"/>
      <c r="Y31" s="76"/>
      <c r="Z31" s="76"/>
      <c r="AA31" s="76"/>
      <c r="AB31" s="77"/>
      <c r="AC31" s="78">
        <v>20</v>
      </c>
      <c r="AD31" s="79"/>
      <c r="AE31" s="76"/>
      <c r="AF31" s="76"/>
      <c r="AG31" s="76"/>
      <c r="AH31" s="76"/>
      <c r="AI31" s="76"/>
      <c r="AJ31" s="77"/>
      <c r="AK31" s="78">
        <v>20</v>
      </c>
      <c r="AL31" s="79"/>
      <c r="AM31" s="76"/>
      <c r="AN31" s="76"/>
      <c r="AO31" s="76"/>
      <c r="AP31" s="76"/>
      <c r="AQ31" s="76"/>
      <c r="AR31" s="80"/>
    </row>
    <row r="32" spans="1:44" x14ac:dyDescent="0.2">
      <c r="A32" s="81" t="s">
        <v>44</v>
      </c>
      <c r="B32" s="82"/>
      <c r="C32" s="82"/>
      <c r="D32" s="82"/>
      <c r="E32" s="9"/>
      <c r="F32" s="9"/>
      <c r="G32" s="9"/>
      <c r="H32" s="9"/>
      <c r="I32" s="9"/>
      <c r="J32" s="9"/>
      <c r="K32" s="9"/>
      <c r="L32" s="10"/>
      <c r="M32" s="78">
        <v>20</v>
      </c>
      <c r="N32" s="79"/>
      <c r="O32" s="76"/>
      <c r="P32" s="76"/>
      <c r="Q32" s="76"/>
      <c r="R32" s="76"/>
      <c r="S32" s="76"/>
      <c r="T32" s="77"/>
      <c r="U32" s="78">
        <v>20</v>
      </c>
      <c r="V32" s="79"/>
      <c r="W32" s="76"/>
      <c r="X32" s="76"/>
      <c r="Y32" s="76"/>
      <c r="Z32" s="76"/>
      <c r="AA32" s="76"/>
      <c r="AB32" s="77"/>
      <c r="AC32" s="78">
        <v>20</v>
      </c>
      <c r="AD32" s="79"/>
      <c r="AE32" s="76"/>
      <c r="AF32" s="76"/>
      <c r="AG32" s="76"/>
      <c r="AH32" s="76"/>
      <c r="AI32" s="76"/>
      <c r="AJ32" s="77"/>
      <c r="AK32" s="78">
        <v>20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45</v>
      </c>
      <c r="B33" s="82"/>
      <c r="C33" s="82"/>
      <c r="D33" s="82"/>
      <c r="E33" s="9">
        <v>48.3</v>
      </c>
      <c r="F33" s="9">
        <v>0.5</v>
      </c>
      <c r="G33" s="9">
        <v>48.9</v>
      </c>
      <c r="H33" s="9">
        <v>25</v>
      </c>
      <c r="I33" s="9"/>
      <c r="J33" s="9"/>
      <c r="K33" s="9"/>
      <c r="L33" s="10"/>
      <c r="M33" s="78">
        <v>10</v>
      </c>
      <c r="N33" s="79"/>
      <c r="O33" s="76"/>
      <c r="P33" s="76"/>
      <c r="Q33" s="76"/>
      <c r="R33" s="76"/>
      <c r="S33" s="76"/>
      <c r="T33" s="77"/>
      <c r="U33" s="78">
        <v>10</v>
      </c>
      <c r="V33" s="79"/>
      <c r="W33" s="76"/>
      <c r="X33" s="76"/>
      <c r="Y33" s="76"/>
      <c r="Z33" s="76"/>
      <c r="AA33" s="76"/>
      <c r="AB33" s="77"/>
      <c r="AC33" s="78">
        <v>10</v>
      </c>
      <c r="AD33" s="79"/>
      <c r="AE33" s="76"/>
      <c r="AF33" s="76"/>
      <c r="AG33" s="76"/>
      <c r="AH33" s="76"/>
      <c r="AI33" s="76"/>
      <c r="AJ33" s="77"/>
      <c r="AK33" s="78">
        <v>10</v>
      </c>
      <c r="AL33" s="79"/>
      <c r="AM33" s="76"/>
      <c r="AN33" s="76"/>
      <c r="AO33" s="76"/>
      <c r="AP33" s="76"/>
      <c r="AQ33" s="76"/>
      <c r="AR33" s="80"/>
    </row>
    <row r="34" spans="1:44" ht="12" customHeight="1" x14ac:dyDescent="0.25">
      <c r="A34" s="81" t="s">
        <v>46</v>
      </c>
      <c r="B34" s="82"/>
      <c r="C34" s="82"/>
      <c r="D34" s="82"/>
      <c r="E34" s="9">
        <v>48.3</v>
      </c>
      <c r="F34" s="9">
        <v>0.5</v>
      </c>
      <c r="G34" s="9">
        <v>48.9</v>
      </c>
      <c r="H34" s="9">
        <v>25</v>
      </c>
      <c r="I34" s="9"/>
      <c r="J34" s="9"/>
      <c r="K34" s="9"/>
      <c r="L34" s="10"/>
      <c r="M34" s="83" t="s">
        <v>77</v>
      </c>
      <c r="N34" s="84"/>
      <c r="O34" s="76"/>
      <c r="P34" s="76"/>
      <c r="Q34" s="76"/>
      <c r="R34" s="76"/>
      <c r="S34" s="76"/>
      <c r="T34" s="77"/>
      <c r="U34" s="83" t="s">
        <v>77</v>
      </c>
      <c r="V34" s="84"/>
      <c r="W34" s="76"/>
      <c r="X34" s="76"/>
      <c r="Y34" s="76"/>
      <c r="Z34" s="76"/>
      <c r="AA34" s="76"/>
      <c r="AB34" s="77"/>
      <c r="AC34" s="83" t="s">
        <v>77</v>
      </c>
      <c r="AD34" s="84"/>
      <c r="AE34" s="76"/>
      <c r="AF34" s="76"/>
      <c r="AG34" s="76"/>
      <c r="AH34" s="76"/>
      <c r="AI34" s="76"/>
      <c r="AJ34" s="77"/>
      <c r="AK34" s="83" t="s">
        <v>77</v>
      </c>
      <c r="AL34" s="84"/>
      <c r="AM34" s="76"/>
      <c r="AN34" s="76"/>
      <c r="AO34" s="76"/>
      <c r="AP34" s="76"/>
      <c r="AQ34" s="76"/>
      <c r="AR34" s="80"/>
    </row>
    <row r="35" spans="1:44" x14ac:dyDescent="0.2">
      <c r="A35" s="81" t="s">
        <v>47</v>
      </c>
      <c r="B35" s="82"/>
      <c r="C35" s="82"/>
      <c r="D35" s="82"/>
      <c r="E35" s="9"/>
      <c r="F35" s="9"/>
      <c r="G35" s="9"/>
      <c r="H35" s="9"/>
      <c r="I35" s="9"/>
      <c r="J35" s="9"/>
      <c r="K35" s="9"/>
      <c r="L35" s="10"/>
      <c r="M35" s="78">
        <v>120</v>
      </c>
      <c r="N35" s="79"/>
      <c r="O35" s="76"/>
      <c r="P35" s="76"/>
      <c r="Q35" s="76"/>
      <c r="R35" s="76"/>
      <c r="S35" s="76"/>
      <c r="T35" s="77"/>
      <c r="U35" s="78">
        <v>120</v>
      </c>
      <c r="V35" s="79"/>
      <c r="W35" s="76"/>
      <c r="X35" s="76"/>
      <c r="Y35" s="76"/>
      <c r="Z35" s="76"/>
      <c r="AA35" s="76"/>
      <c r="AB35" s="77"/>
      <c r="AC35" s="78">
        <v>120</v>
      </c>
      <c r="AD35" s="79"/>
      <c r="AE35" s="76"/>
      <c r="AF35" s="76"/>
      <c r="AG35" s="76"/>
      <c r="AH35" s="76"/>
      <c r="AI35" s="76"/>
      <c r="AJ35" s="77"/>
      <c r="AK35" s="78">
        <v>120</v>
      </c>
      <c r="AL35" s="79"/>
      <c r="AM35" s="76"/>
      <c r="AN35" s="76"/>
      <c r="AO35" s="76"/>
      <c r="AP35" s="76"/>
      <c r="AQ35" s="76"/>
      <c r="AR35" s="80"/>
    </row>
    <row r="36" spans="1:44" ht="15" x14ac:dyDescent="0.25">
      <c r="A36" s="81" t="s">
        <v>48</v>
      </c>
      <c r="B36" s="82"/>
      <c r="C36" s="82"/>
      <c r="D36" s="82"/>
      <c r="E36" s="9">
        <v>48.3</v>
      </c>
      <c r="F36" s="9">
        <v>0.5</v>
      </c>
      <c r="G36" s="9">
        <v>48.9</v>
      </c>
      <c r="H36" s="9">
        <v>25</v>
      </c>
      <c r="I36" s="9"/>
      <c r="J36" s="9"/>
      <c r="K36" s="9"/>
      <c r="L36" s="10"/>
      <c r="M36" s="83">
        <v>5</v>
      </c>
      <c r="N36" s="84"/>
      <c r="O36" s="76"/>
      <c r="P36" s="76"/>
      <c r="Q36" s="76"/>
      <c r="R36" s="76"/>
      <c r="S36" s="76"/>
      <c r="T36" s="77"/>
      <c r="U36" s="83">
        <v>10</v>
      </c>
      <c r="V36" s="84"/>
      <c r="W36" s="76"/>
      <c r="X36" s="76"/>
      <c r="Y36" s="76"/>
      <c r="Z36" s="76"/>
      <c r="AA36" s="76"/>
      <c r="AB36" s="77"/>
      <c r="AC36" s="83">
        <v>10</v>
      </c>
      <c r="AD36" s="84"/>
      <c r="AE36" s="76"/>
      <c r="AF36" s="76"/>
      <c r="AG36" s="76"/>
      <c r="AH36" s="76"/>
      <c r="AI36" s="76"/>
      <c r="AJ36" s="77"/>
      <c r="AK36" s="83">
        <v>10</v>
      </c>
      <c r="AL36" s="84"/>
      <c r="AM36" s="76"/>
      <c r="AN36" s="76"/>
      <c r="AO36" s="76"/>
      <c r="AP36" s="76"/>
      <c r="AQ36" s="76"/>
      <c r="AR36" s="80"/>
    </row>
    <row r="37" spans="1:44" ht="15" x14ac:dyDescent="0.25">
      <c r="A37" s="81" t="s">
        <v>70</v>
      </c>
      <c r="B37" s="82"/>
      <c r="C37" s="82"/>
      <c r="D37" s="82"/>
      <c r="E37" s="9">
        <v>48.3</v>
      </c>
      <c r="F37" s="9">
        <v>0.5</v>
      </c>
      <c r="G37" s="9">
        <v>48.9</v>
      </c>
      <c r="H37" s="9">
        <v>25</v>
      </c>
      <c r="I37" s="9"/>
      <c r="J37" s="9"/>
      <c r="K37" s="9"/>
      <c r="L37" s="10"/>
      <c r="M37" s="83" t="s">
        <v>77</v>
      </c>
      <c r="N37" s="84"/>
      <c r="O37" s="76"/>
      <c r="P37" s="76"/>
      <c r="Q37" s="76"/>
      <c r="R37" s="76"/>
      <c r="S37" s="76"/>
      <c r="T37" s="77"/>
      <c r="U37" s="83" t="s">
        <v>77</v>
      </c>
      <c r="V37" s="84"/>
      <c r="W37" s="76"/>
      <c r="X37" s="76"/>
      <c r="Y37" s="76"/>
      <c r="Z37" s="76"/>
      <c r="AA37" s="76"/>
      <c r="AB37" s="77"/>
      <c r="AC37" s="83" t="s">
        <v>77</v>
      </c>
      <c r="AD37" s="84"/>
      <c r="AE37" s="76"/>
      <c r="AF37" s="76"/>
      <c r="AG37" s="76"/>
      <c r="AH37" s="76"/>
      <c r="AI37" s="76"/>
      <c r="AJ37" s="77"/>
      <c r="AK37" s="83" t="s">
        <v>77</v>
      </c>
      <c r="AL37" s="84"/>
      <c r="AM37" s="76"/>
      <c r="AN37" s="76"/>
      <c r="AO37" s="76"/>
      <c r="AP37" s="76"/>
      <c r="AQ37" s="76"/>
      <c r="AR37" s="80"/>
    </row>
    <row r="38" spans="1:44" ht="15" x14ac:dyDescent="0.25">
      <c r="A38" s="107" t="s">
        <v>49</v>
      </c>
      <c r="B38" s="108"/>
      <c r="C38" s="108"/>
      <c r="D38" s="109"/>
      <c r="E38" s="9"/>
      <c r="F38" s="9"/>
      <c r="G38" s="9"/>
      <c r="H38" s="9"/>
      <c r="I38" s="9"/>
      <c r="J38" s="9"/>
      <c r="K38" s="9"/>
      <c r="L38" s="10"/>
      <c r="M38" s="83" t="s">
        <v>78</v>
      </c>
      <c r="N38" s="84"/>
      <c r="O38" s="76"/>
      <c r="P38" s="76"/>
      <c r="Q38" s="76"/>
      <c r="R38" s="76"/>
      <c r="S38" s="76"/>
      <c r="T38" s="77"/>
      <c r="U38" s="83" t="s">
        <v>78</v>
      </c>
      <c r="V38" s="84"/>
      <c r="W38" s="76"/>
      <c r="X38" s="76"/>
      <c r="Y38" s="76"/>
      <c r="Z38" s="76"/>
      <c r="AA38" s="76"/>
      <c r="AB38" s="77"/>
      <c r="AC38" s="83" t="s">
        <v>78</v>
      </c>
      <c r="AD38" s="84"/>
      <c r="AE38" s="76"/>
      <c r="AF38" s="76"/>
      <c r="AG38" s="76"/>
      <c r="AH38" s="76"/>
      <c r="AI38" s="76"/>
      <c r="AJ38" s="77"/>
      <c r="AK38" s="83" t="s">
        <v>78</v>
      </c>
      <c r="AL38" s="84"/>
      <c r="AM38" s="110"/>
      <c r="AN38" s="111"/>
      <c r="AO38" s="112"/>
      <c r="AP38" s="110"/>
      <c r="AQ38" s="111"/>
      <c r="AR38" s="113"/>
    </row>
    <row r="39" spans="1:44" x14ac:dyDescent="0.2">
      <c r="A39" s="81" t="s">
        <v>50</v>
      </c>
      <c r="B39" s="82"/>
      <c r="C39" s="82"/>
      <c r="D39" s="82"/>
      <c r="E39" s="9"/>
      <c r="F39" s="9"/>
      <c r="G39" s="9"/>
      <c r="H39" s="9"/>
      <c r="I39" s="9"/>
      <c r="J39" s="9"/>
      <c r="K39" s="9"/>
      <c r="L39" s="10"/>
      <c r="M39" s="78">
        <v>35</v>
      </c>
      <c r="N39" s="79"/>
      <c r="O39" s="76"/>
      <c r="P39" s="76"/>
      <c r="Q39" s="76"/>
      <c r="R39" s="76"/>
      <c r="S39" s="76"/>
      <c r="T39" s="77"/>
      <c r="U39" s="78">
        <v>35</v>
      </c>
      <c r="V39" s="79"/>
      <c r="W39" s="76"/>
      <c r="X39" s="76"/>
      <c r="Y39" s="76"/>
      <c r="Z39" s="76"/>
      <c r="AA39" s="76"/>
      <c r="AB39" s="77"/>
      <c r="AC39" s="78">
        <v>30</v>
      </c>
      <c r="AD39" s="79"/>
      <c r="AE39" s="76"/>
      <c r="AF39" s="76"/>
      <c r="AG39" s="76"/>
      <c r="AH39" s="76"/>
      <c r="AI39" s="76"/>
      <c r="AJ39" s="77"/>
      <c r="AK39" s="78">
        <v>30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74</v>
      </c>
      <c r="B40" s="82"/>
      <c r="C40" s="82"/>
      <c r="D40" s="82"/>
      <c r="E40" s="9"/>
      <c r="F40" s="9"/>
      <c r="G40" s="9"/>
      <c r="H40" s="9"/>
      <c r="I40" s="9"/>
      <c r="J40" s="9"/>
      <c r="K40" s="9"/>
      <c r="L40" s="10"/>
      <c r="M40" s="78">
        <v>200</v>
      </c>
      <c r="N40" s="79"/>
      <c r="O40" s="76"/>
      <c r="P40" s="76"/>
      <c r="Q40" s="76"/>
      <c r="R40" s="76"/>
      <c r="S40" s="76"/>
      <c r="T40" s="77"/>
      <c r="U40" s="78">
        <v>200</v>
      </c>
      <c r="V40" s="79"/>
      <c r="W40" s="76"/>
      <c r="X40" s="76"/>
      <c r="Y40" s="76"/>
      <c r="Z40" s="76"/>
      <c r="AA40" s="76"/>
      <c r="AB40" s="77"/>
      <c r="AC40" s="78">
        <v>150</v>
      </c>
      <c r="AD40" s="79"/>
      <c r="AE40" s="76"/>
      <c r="AF40" s="76"/>
      <c r="AG40" s="76"/>
      <c r="AH40" s="76"/>
      <c r="AI40" s="76"/>
      <c r="AJ40" s="77"/>
      <c r="AK40" s="78">
        <v>40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51</v>
      </c>
      <c r="B41" s="82"/>
      <c r="C41" s="82"/>
      <c r="D41" s="82"/>
      <c r="E41" s="9">
        <v>48.3</v>
      </c>
      <c r="F41" s="9">
        <v>0.5</v>
      </c>
      <c r="G41" s="9">
        <v>48.9</v>
      </c>
      <c r="H41" s="9">
        <v>25</v>
      </c>
      <c r="I41" s="9"/>
      <c r="J41" s="9"/>
      <c r="K41" s="9"/>
      <c r="L41" s="10"/>
      <c r="M41" s="78">
        <v>55</v>
      </c>
      <c r="N41" s="79"/>
      <c r="O41" s="76"/>
      <c r="P41" s="76"/>
      <c r="Q41" s="76"/>
      <c r="R41" s="76"/>
      <c r="S41" s="76"/>
      <c r="T41" s="77"/>
      <c r="U41" s="78">
        <v>50</v>
      </c>
      <c r="V41" s="79"/>
      <c r="W41" s="76"/>
      <c r="X41" s="76"/>
      <c r="Y41" s="76"/>
      <c r="Z41" s="76"/>
      <c r="AA41" s="76"/>
      <c r="AB41" s="77"/>
      <c r="AC41" s="78">
        <v>55</v>
      </c>
      <c r="AD41" s="79"/>
      <c r="AE41" s="76"/>
      <c r="AF41" s="76"/>
      <c r="AG41" s="76"/>
      <c r="AH41" s="76"/>
      <c r="AI41" s="76"/>
      <c r="AJ41" s="77"/>
      <c r="AK41" s="78">
        <v>55</v>
      </c>
      <c r="AL41" s="79"/>
      <c r="AM41" s="76"/>
      <c r="AN41" s="76"/>
      <c r="AO41" s="76"/>
      <c r="AP41" s="76"/>
      <c r="AQ41" s="76"/>
      <c r="AR41" s="80"/>
    </row>
    <row r="42" spans="1:44" ht="15" x14ac:dyDescent="0.25">
      <c r="A42" s="81" t="s">
        <v>69</v>
      </c>
      <c r="B42" s="82"/>
      <c r="C42" s="82"/>
      <c r="D42" s="82"/>
      <c r="E42" s="9">
        <v>48.3</v>
      </c>
      <c r="F42" s="9">
        <v>0.5</v>
      </c>
      <c r="G42" s="9">
        <v>48.9</v>
      </c>
      <c r="H42" s="9">
        <v>25</v>
      </c>
      <c r="I42" s="9"/>
      <c r="J42" s="9"/>
      <c r="K42" s="9"/>
      <c r="L42" s="10"/>
      <c r="M42" s="83">
        <v>30</v>
      </c>
      <c r="N42" s="84"/>
      <c r="O42" s="76"/>
      <c r="P42" s="76"/>
      <c r="Q42" s="76"/>
      <c r="R42" s="76"/>
      <c r="S42" s="76"/>
      <c r="T42" s="77"/>
      <c r="U42" s="83">
        <v>30</v>
      </c>
      <c r="V42" s="84"/>
      <c r="W42" s="76"/>
      <c r="X42" s="76"/>
      <c r="Y42" s="76"/>
      <c r="Z42" s="76"/>
      <c r="AA42" s="76"/>
      <c r="AB42" s="77"/>
      <c r="AC42" s="83">
        <v>40</v>
      </c>
      <c r="AD42" s="84"/>
      <c r="AE42" s="76"/>
      <c r="AF42" s="76"/>
      <c r="AG42" s="76"/>
      <c r="AH42" s="76"/>
      <c r="AI42" s="76"/>
      <c r="AJ42" s="77"/>
      <c r="AK42" s="83">
        <v>40</v>
      </c>
      <c r="AL42" s="84"/>
      <c r="AM42" s="76"/>
      <c r="AN42" s="76"/>
      <c r="AO42" s="76"/>
      <c r="AP42" s="76"/>
      <c r="AQ42" s="76"/>
      <c r="AR42" s="80"/>
    </row>
    <row r="43" spans="1:44" ht="15" x14ac:dyDescent="0.25">
      <c r="A43" s="81" t="s">
        <v>52</v>
      </c>
      <c r="B43" s="82"/>
      <c r="C43" s="82"/>
      <c r="D43" s="82"/>
      <c r="E43" s="9">
        <v>48.3</v>
      </c>
      <c r="F43" s="9">
        <v>0.5</v>
      </c>
      <c r="G43" s="9">
        <v>48.9</v>
      </c>
      <c r="H43" s="9">
        <v>25</v>
      </c>
      <c r="I43" s="9"/>
      <c r="J43" s="9"/>
      <c r="K43" s="9"/>
      <c r="L43" s="10"/>
      <c r="M43" s="83">
        <v>0</v>
      </c>
      <c r="N43" s="84"/>
      <c r="O43" s="76"/>
      <c r="P43" s="76"/>
      <c r="Q43" s="76"/>
      <c r="R43" s="76"/>
      <c r="S43" s="76"/>
      <c r="T43" s="77"/>
      <c r="U43" s="83">
        <v>0</v>
      </c>
      <c r="V43" s="84"/>
      <c r="W43" s="76"/>
      <c r="X43" s="76"/>
      <c r="Y43" s="76"/>
      <c r="Z43" s="76"/>
      <c r="AA43" s="76"/>
      <c r="AB43" s="77"/>
      <c r="AC43" s="83">
        <v>0</v>
      </c>
      <c r="AD43" s="84"/>
      <c r="AE43" s="76"/>
      <c r="AF43" s="76"/>
      <c r="AG43" s="76"/>
      <c r="AH43" s="76"/>
      <c r="AI43" s="76"/>
      <c r="AJ43" s="77"/>
      <c r="AK43" s="83">
        <v>0</v>
      </c>
      <c r="AL43" s="84"/>
      <c r="AM43" s="76"/>
      <c r="AN43" s="76"/>
      <c r="AO43" s="76"/>
      <c r="AP43" s="76"/>
      <c r="AQ43" s="76"/>
      <c r="AR43" s="80"/>
    </row>
    <row r="44" spans="1:44" ht="13.5" thickBot="1" x14ac:dyDescent="0.25">
      <c r="A44" s="103" t="s">
        <v>53</v>
      </c>
      <c r="B44" s="104"/>
      <c r="C44" s="104"/>
      <c r="D44" s="104"/>
      <c r="E44" s="105"/>
      <c r="F44" s="105"/>
      <c r="G44" s="105"/>
      <c r="H44" s="105"/>
      <c r="I44" s="105"/>
      <c r="J44" s="105"/>
      <c r="K44" s="105"/>
      <c r="L44" s="106"/>
      <c r="M44" s="92"/>
      <c r="N44" s="93"/>
      <c r="O44" s="90"/>
      <c r="P44" s="90"/>
      <c r="Q44" s="90"/>
      <c r="R44" s="90"/>
      <c r="S44" s="90"/>
      <c r="T44" s="91"/>
      <c r="U44" s="92"/>
      <c r="V44" s="93"/>
      <c r="W44" s="90"/>
      <c r="X44" s="90"/>
      <c r="Y44" s="90"/>
      <c r="Z44" s="90"/>
      <c r="AA44" s="90"/>
      <c r="AB44" s="91"/>
      <c r="AC44" s="92"/>
      <c r="AD44" s="93"/>
      <c r="AE44" s="90"/>
      <c r="AF44" s="90"/>
      <c r="AG44" s="90"/>
      <c r="AH44" s="90"/>
      <c r="AI44" s="90"/>
      <c r="AJ44" s="91"/>
      <c r="AK44" s="92"/>
      <c r="AL44" s="93"/>
      <c r="AM44" s="90"/>
      <c r="AN44" s="90"/>
      <c r="AO44" s="90"/>
      <c r="AP44" s="90"/>
      <c r="AQ44" s="90"/>
      <c r="AR44" s="94"/>
    </row>
    <row r="45" spans="1:44" x14ac:dyDescent="0.2">
      <c r="A45" s="95" t="s">
        <v>54</v>
      </c>
      <c r="B45" s="96"/>
      <c r="C45" s="96"/>
      <c r="D45" s="96"/>
      <c r="E45" s="52"/>
      <c r="F45" s="52"/>
      <c r="G45" s="52"/>
      <c r="H45" s="52"/>
      <c r="I45" s="52"/>
      <c r="J45" s="52"/>
      <c r="K45" s="52"/>
      <c r="L45" s="97"/>
      <c r="M45" s="98"/>
      <c r="N45" s="99"/>
      <c r="O45" s="100"/>
      <c r="P45" s="100"/>
      <c r="Q45" s="100"/>
      <c r="R45" s="100"/>
      <c r="S45" s="100"/>
      <c r="T45" s="101"/>
      <c r="U45" s="98"/>
      <c r="V45" s="99"/>
      <c r="W45" s="100"/>
      <c r="X45" s="100"/>
      <c r="Y45" s="100"/>
      <c r="Z45" s="100"/>
      <c r="AA45" s="100"/>
      <c r="AB45" s="101"/>
      <c r="AC45" s="98"/>
      <c r="AD45" s="99"/>
      <c r="AE45" s="100"/>
      <c r="AF45" s="100"/>
      <c r="AG45" s="100"/>
      <c r="AH45" s="100"/>
      <c r="AI45" s="100"/>
      <c r="AJ45" s="101"/>
      <c r="AK45" s="98"/>
      <c r="AL45" s="99"/>
      <c r="AM45" s="100"/>
      <c r="AN45" s="100"/>
      <c r="AO45" s="100"/>
      <c r="AP45" s="100"/>
      <c r="AQ45" s="100"/>
      <c r="AR45" s="102"/>
    </row>
    <row r="46" spans="1:44" x14ac:dyDescent="0.2">
      <c r="A46" s="81" t="s">
        <v>55</v>
      </c>
      <c r="B46" s="82"/>
      <c r="C46" s="82"/>
      <c r="D46" s="82"/>
      <c r="E46" s="9"/>
      <c r="F46" s="9"/>
      <c r="G46" s="9"/>
      <c r="H46" s="9"/>
      <c r="I46" s="9"/>
      <c r="J46" s="9"/>
      <c r="K46" s="9"/>
      <c r="L46" s="10"/>
      <c r="M46" s="88">
        <f>SUM(M47:N56)</f>
        <v>345</v>
      </c>
      <c r="N46" s="89"/>
      <c r="O46" s="85"/>
      <c r="P46" s="85"/>
      <c r="Q46" s="85"/>
      <c r="R46" s="85"/>
      <c r="S46" s="85"/>
      <c r="T46" s="87"/>
      <c r="U46" s="88">
        <f>SUM(U47:V56)</f>
        <v>335</v>
      </c>
      <c r="V46" s="89"/>
      <c r="W46" s="85"/>
      <c r="X46" s="85"/>
      <c r="Y46" s="85"/>
      <c r="Z46" s="85"/>
      <c r="AA46" s="85"/>
      <c r="AB46" s="87"/>
      <c r="AC46" s="88">
        <f>SUM(AC47:AD56)</f>
        <v>305</v>
      </c>
      <c r="AD46" s="89"/>
      <c r="AE46" s="85"/>
      <c r="AF46" s="85"/>
      <c r="AG46" s="85"/>
      <c r="AH46" s="85"/>
      <c r="AI46" s="85"/>
      <c r="AJ46" s="87"/>
      <c r="AK46" s="88">
        <f>SUM(AK47:AL56)</f>
        <v>180</v>
      </c>
      <c r="AL46" s="89"/>
      <c r="AM46" s="85"/>
      <c r="AN46" s="85"/>
      <c r="AO46" s="85"/>
      <c r="AP46" s="85"/>
      <c r="AQ46" s="85"/>
      <c r="AR46" s="86"/>
    </row>
    <row r="47" spans="1:44" x14ac:dyDescent="0.2">
      <c r="A47" s="81" t="s">
        <v>56</v>
      </c>
      <c r="B47" s="82"/>
      <c r="C47" s="82"/>
      <c r="D47" s="82"/>
      <c r="E47" s="9">
        <v>48.3</v>
      </c>
      <c r="F47" s="9">
        <v>0.5</v>
      </c>
      <c r="G47" s="9">
        <v>48.9</v>
      </c>
      <c r="H47" s="9">
        <v>25</v>
      </c>
      <c r="I47" s="9"/>
      <c r="J47" s="9"/>
      <c r="K47" s="9"/>
      <c r="L47" s="10"/>
      <c r="M47" s="78">
        <v>75</v>
      </c>
      <c r="N47" s="79"/>
      <c r="O47" s="76"/>
      <c r="P47" s="76"/>
      <c r="Q47" s="76"/>
      <c r="R47" s="76"/>
      <c r="S47" s="76"/>
      <c r="T47" s="77"/>
      <c r="U47" s="78">
        <v>70</v>
      </c>
      <c r="V47" s="79"/>
      <c r="W47" s="76"/>
      <c r="X47" s="76"/>
      <c r="Y47" s="76"/>
      <c r="Z47" s="76"/>
      <c r="AA47" s="76"/>
      <c r="AB47" s="77"/>
      <c r="AC47" s="78">
        <v>60</v>
      </c>
      <c r="AD47" s="79"/>
      <c r="AE47" s="76"/>
      <c r="AF47" s="76"/>
      <c r="AG47" s="76"/>
      <c r="AH47" s="76"/>
      <c r="AI47" s="76"/>
      <c r="AJ47" s="77"/>
      <c r="AK47" s="78">
        <v>10</v>
      </c>
      <c r="AL47" s="79"/>
      <c r="AM47" s="76"/>
      <c r="AN47" s="76"/>
      <c r="AO47" s="76"/>
      <c r="AP47" s="76"/>
      <c r="AQ47" s="76"/>
      <c r="AR47" s="80"/>
    </row>
    <row r="48" spans="1:44" ht="15" x14ac:dyDescent="0.25">
      <c r="A48" s="81" t="s">
        <v>57</v>
      </c>
      <c r="B48" s="82"/>
      <c r="C48" s="82"/>
      <c r="D48" s="82"/>
      <c r="E48" s="9"/>
      <c r="F48" s="9"/>
      <c r="G48" s="9"/>
      <c r="H48" s="9"/>
      <c r="I48" s="9"/>
      <c r="J48" s="9"/>
      <c r="K48" s="9"/>
      <c r="L48" s="10"/>
      <c r="M48" s="83" t="s">
        <v>78</v>
      </c>
      <c r="N48" s="84"/>
      <c r="O48" s="76"/>
      <c r="P48" s="76"/>
      <c r="Q48" s="76"/>
      <c r="R48" s="76"/>
      <c r="S48" s="76"/>
      <c r="T48" s="77"/>
      <c r="U48" s="83" t="s">
        <v>78</v>
      </c>
      <c r="V48" s="84"/>
      <c r="W48" s="76"/>
      <c r="X48" s="76"/>
      <c r="Y48" s="76"/>
      <c r="Z48" s="76"/>
      <c r="AA48" s="76"/>
      <c r="AB48" s="77"/>
      <c r="AC48" s="83" t="s">
        <v>78</v>
      </c>
      <c r="AD48" s="84"/>
      <c r="AE48" s="76"/>
      <c r="AF48" s="76"/>
      <c r="AG48" s="76"/>
      <c r="AH48" s="76"/>
      <c r="AI48" s="76"/>
      <c r="AJ48" s="77"/>
      <c r="AK48" s="83" t="s">
        <v>78</v>
      </c>
      <c r="AL48" s="84"/>
      <c r="AM48" s="76"/>
      <c r="AN48" s="76"/>
      <c r="AO48" s="76"/>
      <c r="AP48" s="76"/>
      <c r="AQ48" s="76"/>
      <c r="AR48" s="80"/>
    </row>
    <row r="49" spans="1:44" x14ac:dyDescent="0.2">
      <c r="A49" s="81" t="s">
        <v>58</v>
      </c>
      <c r="B49" s="82"/>
      <c r="C49" s="82"/>
      <c r="D49" s="82"/>
      <c r="E49" s="9">
        <v>48.3</v>
      </c>
      <c r="F49" s="9">
        <v>0.5</v>
      </c>
      <c r="G49" s="9">
        <v>48.9</v>
      </c>
      <c r="H49" s="9">
        <v>25</v>
      </c>
      <c r="I49" s="9"/>
      <c r="J49" s="9"/>
      <c r="K49" s="9"/>
      <c r="L49" s="10"/>
      <c r="M49" s="78">
        <v>5</v>
      </c>
      <c r="N49" s="79"/>
      <c r="O49" s="76"/>
      <c r="P49" s="76"/>
      <c r="Q49" s="76"/>
      <c r="R49" s="76"/>
      <c r="S49" s="76"/>
      <c r="T49" s="77"/>
      <c r="U49" s="78">
        <v>5</v>
      </c>
      <c r="V49" s="79"/>
      <c r="W49" s="76"/>
      <c r="X49" s="76"/>
      <c r="Y49" s="76"/>
      <c r="Z49" s="76"/>
      <c r="AA49" s="76"/>
      <c r="AB49" s="77"/>
      <c r="AC49" s="78">
        <v>5</v>
      </c>
      <c r="AD49" s="79"/>
      <c r="AE49" s="76"/>
      <c r="AF49" s="76"/>
      <c r="AG49" s="76"/>
      <c r="AH49" s="76"/>
      <c r="AI49" s="76"/>
      <c r="AJ49" s="77"/>
      <c r="AK49" s="78">
        <v>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59</v>
      </c>
      <c r="B50" s="82"/>
      <c r="C50" s="82"/>
      <c r="D50" s="82"/>
      <c r="E50" s="9">
        <v>48.3</v>
      </c>
      <c r="F50" s="9">
        <v>0.5</v>
      </c>
      <c r="G50" s="9">
        <v>48.9</v>
      </c>
      <c r="H50" s="9">
        <v>25</v>
      </c>
      <c r="I50" s="9"/>
      <c r="J50" s="9"/>
      <c r="K50" s="9"/>
      <c r="L50" s="10"/>
      <c r="M50" s="78">
        <v>130</v>
      </c>
      <c r="N50" s="79"/>
      <c r="O50" s="76"/>
      <c r="P50" s="76"/>
      <c r="Q50" s="76"/>
      <c r="R50" s="76"/>
      <c r="S50" s="76"/>
      <c r="T50" s="77"/>
      <c r="U50" s="78">
        <v>130</v>
      </c>
      <c r="V50" s="79"/>
      <c r="W50" s="76"/>
      <c r="X50" s="76"/>
      <c r="Y50" s="76"/>
      <c r="Z50" s="76"/>
      <c r="AA50" s="76"/>
      <c r="AB50" s="77"/>
      <c r="AC50" s="78">
        <v>105</v>
      </c>
      <c r="AD50" s="79"/>
      <c r="AE50" s="76"/>
      <c r="AF50" s="76"/>
      <c r="AG50" s="76"/>
      <c r="AH50" s="76"/>
      <c r="AI50" s="76"/>
      <c r="AJ50" s="77"/>
      <c r="AK50" s="78">
        <v>50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60</v>
      </c>
      <c r="B51" s="82"/>
      <c r="C51" s="82"/>
      <c r="D51" s="82"/>
      <c r="E51" s="9"/>
      <c r="F51" s="9"/>
      <c r="G51" s="9"/>
      <c r="H51" s="9"/>
      <c r="I51" s="9"/>
      <c r="J51" s="9"/>
      <c r="K51" s="9"/>
      <c r="L51" s="10"/>
      <c r="M51" s="78">
        <v>105</v>
      </c>
      <c r="N51" s="79"/>
      <c r="O51" s="76"/>
      <c r="P51" s="76"/>
      <c r="Q51" s="76"/>
      <c r="R51" s="76"/>
      <c r="S51" s="76"/>
      <c r="T51" s="77"/>
      <c r="U51" s="78">
        <v>100</v>
      </c>
      <c r="V51" s="79"/>
      <c r="W51" s="76"/>
      <c r="X51" s="76"/>
      <c r="Y51" s="76"/>
      <c r="Z51" s="76"/>
      <c r="AA51" s="76"/>
      <c r="AB51" s="77"/>
      <c r="AC51" s="78">
        <v>105</v>
      </c>
      <c r="AD51" s="79"/>
      <c r="AE51" s="76"/>
      <c r="AF51" s="76"/>
      <c r="AG51" s="76"/>
      <c r="AH51" s="76"/>
      <c r="AI51" s="76"/>
      <c r="AJ51" s="77"/>
      <c r="AK51" s="78">
        <v>90</v>
      </c>
      <c r="AL51" s="79"/>
      <c r="AM51" s="76"/>
      <c r="AN51" s="76"/>
      <c r="AO51" s="76"/>
      <c r="AP51" s="76"/>
      <c r="AQ51" s="76"/>
      <c r="AR51" s="80"/>
    </row>
    <row r="52" spans="1:44" ht="15" x14ac:dyDescent="0.25">
      <c r="A52" s="81" t="s">
        <v>71</v>
      </c>
      <c r="B52" s="82"/>
      <c r="C52" s="82"/>
      <c r="D52" s="82"/>
      <c r="E52" s="9">
        <v>48.3</v>
      </c>
      <c r="F52" s="9">
        <v>0.5</v>
      </c>
      <c r="G52" s="9">
        <v>48.9</v>
      </c>
      <c r="H52" s="9">
        <v>25</v>
      </c>
      <c r="I52" s="9"/>
      <c r="J52" s="9"/>
      <c r="K52" s="9"/>
      <c r="L52" s="10"/>
      <c r="M52" s="83" t="s">
        <v>77</v>
      </c>
      <c r="N52" s="84"/>
      <c r="O52" s="76"/>
      <c r="P52" s="76"/>
      <c r="Q52" s="76"/>
      <c r="R52" s="76"/>
      <c r="S52" s="76"/>
      <c r="T52" s="77"/>
      <c r="U52" s="83" t="s">
        <v>77</v>
      </c>
      <c r="V52" s="84"/>
      <c r="W52" s="76"/>
      <c r="X52" s="76"/>
      <c r="Y52" s="76"/>
      <c r="Z52" s="76"/>
      <c r="AA52" s="76"/>
      <c r="AB52" s="77"/>
      <c r="AC52" s="83" t="s">
        <v>77</v>
      </c>
      <c r="AD52" s="84"/>
      <c r="AE52" s="76"/>
      <c r="AF52" s="76"/>
      <c r="AG52" s="76"/>
      <c r="AH52" s="76"/>
      <c r="AI52" s="76"/>
      <c r="AJ52" s="77"/>
      <c r="AK52" s="83" t="s">
        <v>77</v>
      </c>
      <c r="AL52" s="84"/>
      <c r="AM52" s="76"/>
      <c r="AN52" s="76"/>
      <c r="AO52" s="76"/>
      <c r="AP52" s="76"/>
      <c r="AQ52" s="76"/>
      <c r="AR52" s="80"/>
    </row>
    <row r="53" spans="1:44" x14ac:dyDescent="0.2">
      <c r="A53" s="81" t="s">
        <v>72</v>
      </c>
      <c r="B53" s="82"/>
      <c r="C53" s="82"/>
      <c r="D53" s="82"/>
      <c r="E53" s="9"/>
      <c r="F53" s="9"/>
      <c r="G53" s="9"/>
      <c r="H53" s="9"/>
      <c r="I53" s="9"/>
      <c r="J53" s="9"/>
      <c r="K53" s="9"/>
      <c r="L53" s="10"/>
      <c r="M53" s="78">
        <v>20</v>
      </c>
      <c r="N53" s="79"/>
      <c r="O53" s="76"/>
      <c r="P53" s="76"/>
      <c r="Q53" s="76"/>
      <c r="R53" s="76"/>
      <c r="S53" s="76"/>
      <c r="T53" s="77"/>
      <c r="U53" s="78">
        <v>20</v>
      </c>
      <c r="V53" s="79"/>
      <c r="W53" s="76"/>
      <c r="X53" s="76"/>
      <c r="Y53" s="76"/>
      <c r="Z53" s="76"/>
      <c r="AA53" s="76"/>
      <c r="AB53" s="77"/>
      <c r="AC53" s="78">
        <v>20</v>
      </c>
      <c r="AD53" s="79"/>
      <c r="AE53" s="76"/>
      <c r="AF53" s="76"/>
      <c r="AG53" s="76"/>
      <c r="AH53" s="76"/>
      <c r="AI53" s="76"/>
      <c r="AJ53" s="77"/>
      <c r="AK53" s="78">
        <v>15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61</v>
      </c>
      <c r="B54" s="82"/>
      <c r="C54" s="82"/>
      <c r="D54" s="82"/>
      <c r="E54" s="9">
        <v>48.3</v>
      </c>
      <c r="F54" s="9">
        <v>0.5</v>
      </c>
      <c r="G54" s="9">
        <v>48.9</v>
      </c>
      <c r="H54" s="9">
        <v>25</v>
      </c>
      <c r="I54" s="9"/>
      <c r="J54" s="9"/>
      <c r="K54" s="9"/>
      <c r="L54" s="10"/>
      <c r="M54" s="78">
        <v>0</v>
      </c>
      <c r="N54" s="79"/>
      <c r="O54" s="76"/>
      <c r="P54" s="76"/>
      <c r="Q54" s="76"/>
      <c r="R54" s="76"/>
      <c r="S54" s="76"/>
      <c r="T54" s="77"/>
      <c r="U54" s="78">
        <v>0</v>
      </c>
      <c r="V54" s="79"/>
      <c r="W54" s="76"/>
      <c r="X54" s="76"/>
      <c r="Y54" s="76"/>
      <c r="Z54" s="76"/>
      <c r="AA54" s="76"/>
      <c r="AB54" s="77"/>
      <c r="AC54" s="78">
        <v>0</v>
      </c>
      <c r="AD54" s="79"/>
      <c r="AE54" s="76"/>
      <c r="AF54" s="76"/>
      <c r="AG54" s="76"/>
      <c r="AH54" s="76"/>
      <c r="AI54" s="76"/>
      <c r="AJ54" s="77"/>
      <c r="AK54" s="78">
        <v>0</v>
      </c>
      <c r="AL54" s="79"/>
      <c r="AM54" s="76"/>
      <c r="AN54" s="76"/>
      <c r="AO54" s="76"/>
      <c r="AP54" s="76"/>
      <c r="AQ54" s="76"/>
      <c r="AR54" s="80"/>
    </row>
    <row r="55" spans="1:44" x14ac:dyDescent="0.2">
      <c r="A55" s="81" t="s">
        <v>62</v>
      </c>
      <c r="B55" s="82"/>
      <c r="C55" s="82"/>
      <c r="D55" s="82"/>
      <c r="E55" s="9">
        <v>48.3</v>
      </c>
      <c r="F55" s="9">
        <v>0.5</v>
      </c>
      <c r="G55" s="9">
        <v>48.9</v>
      </c>
      <c r="H55" s="9">
        <v>25</v>
      </c>
      <c r="I55" s="9"/>
      <c r="J55" s="9"/>
      <c r="K55" s="9"/>
      <c r="L55" s="10"/>
      <c r="M55" s="78">
        <v>10</v>
      </c>
      <c r="N55" s="79"/>
      <c r="O55" s="76"/>
      <c r="P55" s="76"/>
      <c r="Q55" s="76"/>
      <c r="R55" s="76"/>
      <c r="S55" s="76"/>
      <c r="T55" s="77"/>
      <c r="U55" s="78">
        <v>10</v>
      </c>
      <c r="V55" s="79"/>
      <c r="W55" s="76"/>
      <c r="X55" s="76"/>
      <c r="Y55" s="76"/>
      <c r="Z55" s="76"/>
      <c r="AA55" s="76"/>
      <c r="AB55" s="77"/>
      <c r="AC55" s="78">
        <v>10</v>
      </c>
      <c r="AD55" s="79"/>
      <c r="AE55" s="76"/>
      <c r="AF55" s="76"/>
      <c r="AG55" s="76"/>
      <c r="AH55" s="76"/>
      <c r="AI55" s="76"/>
      <c r="AJ55" s="77"/>
      <c r="AK55" s="78">
        <v>10</v>
      </c>
      <c r="AL55" s="79"/>
      <c r="AM55" s="76"/>
      <c r="AN55" s="76"/>
      <c r="AO55" s="76"/>
      <c r="AP55" s="76"/>
      <c r="AQ55" s="76"/>
      <c r="AR55" s="80"/>
    </row>
    <row r="56" spans="1:44" x14ac:dyDescent="0.2">
      <c r="A56" s="81" t="s">
        <v>73</v>
      </c>
      <c r="B56" s="82"/>
      <c r="C56" s="82"/>
      <c r="D56" s="82"/>
      <c r="E56" s="9">
        <v>48.3</v>
      </c>
      <c r="F56" s="9">
        <v>0.5</v>
      </c>
      <c r="G56" s="9">
        <v>48.9</v>
      </c>
      <c r="H56" s="9">
        <v>25</v>
      </c>
      <c r="I56" s="9"/>
      <c r="J56" s="9"/>
      <c r="K56" s="9"/>
      <c r="L56" s="10"/>
      <c r="M56" s="78">
        <v>0</v>
      </c>
      <c r="N56" s="79"/>
      <c r="O56" s="76"/>
      <c r="P56" s="76"/>
      <c r="Q56" s="76"/>
      <c r="R56" s="76"/>
      <c r="S56" s="76"/>
      <c r="T56" s="77"/>
      <c r="U56" s="78">
        <v>0</v>
      </c>
      <c r="V56" s="79"/>
      <c r="W56" s="76"/>
      <c r="X56" s="76"/>
      <c r="Y56" s="76"/>
      <c r="Z56" s="76"/>
      <c r="AA56" s="76"/>
      <c r="AB56" s="77"/>
      <c r="AC56" s="78">
        <v>0</v>
      </c>
      <c r="AD56" s="79"/>
      <c r="AE56" s="76"/>
      <c r="AF56" s="76"/>
      <c r="AG56" s="76"/>
      <c r="AH56" s="76"/>
      <c r="AI56" s="76"/>
      <c r="AJ56" s="77"/>
      <c r="AK56" s="78">
        <v>0</v>
      </c>
      <c r="AL56" s="79"/>
      <c r="AM56" s="76"/>
      <c r="AN56" s="76"/>
      <c r="AO56" s="76"/>
      <c r="AP56" s="76"/>
      <c r="AQ56" s="76"/>
      <c r="AR56" s="80"/>
    </row>
    <row r="57" spans="1:44" s="11" customFormat="1" ht="15" x14ac:dyDescent="0.25">
      <c r="A57" s="81" t="s">
        <v>76</v>
      </c>
      <c r="B57" s="82"/>
      <c r="C57" s="82"/>
      <c r="D57" s="82"/>
      <c r="E57" s="35"/>
      <c r="F57" s="35"/>
      <c r="G57" s="35"/>
      <c r="H57" s="35"/>
      <c r="I57" s="35"/>
      <c r="J57" s="35"/>
      <c r="K57" s="35"/>
      <c r="L57" s="10"/>
      <c r="M57" s="83" t="s">
        <v>77</v>
      </c>
      <c r="N57" s="84"/>
      <c r="O57" s="76"/>
      <c r="P57" s="76"/>
      <c r="Q57" s="76"/>
      <c r="R57" s="76"/>
      <c r="S57" s="76"/>
      <c r="T57" s="77"/>
      <c r="U57" s="83" t="s">
        <v>77</v>
      </c>
      <c r="V57" s="84"/>
      <c r="W57" s="76"/>
      <c r="X57" s="76"/>
      <c r="Y57" s="76"/>
      <c r="Z57" s="76"/>
      <c r="AA57" s="76"/>
      <c r="AB57" s="77"/>
      <c r="AC57" s="83" t="s">
        <v>77</v>
      </c>
      <c r="AD57" s="84"/>
      <c r="AE57" s="76"/>
      <c r="AF57" s="76"/>
      <c r="AG57" s="76"/>
      <c r="AH57" s="76"/>
      <c r="AI57" s="76"/>
      <c r="AJ57" s="77"/>
      <c r="AK57" s="83" t="s">
        <v>77</v>
      </c>
      <c r="AL57" s="84"/>
      <c r="AM57" s="76"/>
      <c r="AN57" s="76"/>
      <c r="AO57" s="76"/>
      <c r="AP57" s="76"/>
      <c r="AQ57" s="76"/>
      <c r="AR57" s="80"/>
    </row>
    <row r="58" spans="1:44" ht="13.5" thickBot="1" x14ac:dyDescent="0.25">
      <c r="A58" s="67" t="s">
        <v>63</v>
      </c>
      <c r="B58" s="68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3"/>
      <c r="Q58" s="73"/>
      <c r="R58" s="73"/>
      <c r="S58" s="73"/>
      <c r="T58" s="74"/>
      <c r="U58" s="71"/>
      <c r="V58" s="72"/>
      <c r="W58" s="73"/>
      <c r="X58" s="73"/>
      <c r="Y58" s="73"/>
      <c r="Z58" s="73"/>
      <c r="AA58" s="73"/>
      <c r="AB58" s="74"/>
      <c r="AC58" s="71"/>
      <c r="AD58" s="72"/>
      <c r="AE58" s="73"/>
      <c r="AF58" s="73"/>
      <c r="AG58" s="73"/>
      <c r="AH58" s="73"/>
      <c r="AI58" s="73"/>
      <c r="AJ58" s="74"/>
      <c r="AK58" s="71"/>
      <c r="AL58" s="72"/>
      <c r="AM58" s="73"/>
      <c r="AN58" s="73"/>
      <c r="AO58" s="73"/>
      <c r="AP58" s="73"/>
      <c r="AQ58" s="73"/>
      <c r="AR58" s="75"/>
    </row>
    <row r="59" spans="1:44" ht="13.5" thickBot="1" x14ac:dyDescent="0.25">
      <c r="A59" s="63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1"/>
      <c r="N59" s="62"/>
      <c r="O59" s="59"/>
      <c r="P59" s="59"/>
      <c r="Q59" s="59"/>
      <c r="R59" s="59"/>
      <c r="S59" s="59"/>
      <c r="T59" s="60"/>
      <c r="U59" s="61"/>
      <c r="V59" s="62"/>
      <c r="W59" s="59"/>
      <c r="X59" s="59"/>
      <c r="Y59" s="59"/>
      <c r="Z59" s="59"/>
      <c r="AA59" s="59"/>
      <c r="AB59" s="60"/>
      <c r="AC59" s="61"/>
      <c r="AD59" s="62"/>
      <c r="AE59" s="59"/>
      <c r="AF59" s="59"/>
      <c r="AG59" s="59"/>
      <c r="AH59" s="59"/>
      <c r="AI59" s="59"/>
      <c r="AJ59" s="60"/>
      <c r="AK59" s="61"/>
      <c r="AL59" s="62"/>
      <c r="AM59" s="59"/>
      <c r="AN59" s="59"/>
      <c r="AO59" s="59"/>
      <c r="AP59" s="59"/>
      <c r="AQ59" s="59"/>
      <c r="AR59" s="66"/>
    </row>
    <row r="60" spans="1:44" ht="13.5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3.5" thickBot="1" x14ac:dyDescent="0.25">
      <c r="A61" s="53" t="s">
        <v>65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6" t="s">
        <v>79</v>
      </c>
      <c r="N61" s="57"/>
      <c r="O61" s="57"/>
      <c r="P61" s="57"/>
      <c r="Q61" s="57"/>
      <c r="R61" s="57"/>
      <c r="S61" s="57"/>
      <c r="T61" s="58"/>
      <c r="U61" s="56" t="s">
        <v>79</v>
      </c>
      <c r="V61" s="57"/>
      <c r="W61" s="57"/>
      <c r="X61" s="57"/>
      <c r="Y61" s="57"/>
      <c r="Z61" s="57"/>
      <c r="AA61" s="57"/>
      <c r="AB61" s="58"/>
      <c r="AC61" s="56" t="s">
        <v>79</v>
      </c>
      <c r="AD61" s="57"/>
      <c r="AE61" s="57"/>
      <c r="AF61" s="57"/>
      <c r="AG61" s="57"/>
      <c r="AH61" s="57"/>
      <c r="AI61" s="57"/>
      <c r="AJ61" s="58"/>
      <c r="AK61" s="56" t="s">
        <v>79</v>
      </c>
      <c r="AL61" s="57"/>
      <c r="AM61" s="57"/>
      <c r="AN61" s="57"/>
      <c r="AO61" s="57"/>
      <c r="AP61" s="57"/>
      <c r="AQ61" s="57"/>
      <c r="AR61" s="58"/>
    </row>
  </sheetData>
  <mergeCells count="695">
    <mergeCell ref="S6:T6"/>
    <mergeCell ref="S7:T7"/>
    <mergeCell ref="AA6:AB6"/>
    <mergeCell ref="AA7:AB7"/>
    <mergeCell ref="AQ6:AR6"/>
    <mergeCell ref="AQ7:AR7"/>
    <mergeCell ref="AI6:AJ6"/>
    <mergeCell ref="AI7:AJ7"/>
    <mergeCell ref="W6:X6"/>
    <mergeCell ref="W7:X7"/>
    <mergeCell ref="AE6:AF6"/>
    <mergeCell ref="AE7:AF7"/>
    <mergeCell ref="AM6:AN6"/>
    <mergeCell ref="AM7:AN7"/>
    <mergeCell ref="U6:V6"/>
    <mergeCell ref="AC6:AD6"/>
    <mergeCell ref="AK6:AL6"/>
    <mergeCell ref="U7:V7"/>
    <mergeCell ref="AC7:AD7"/>
    <mergeCell ref="AK7:AL7"/>
    <mergeCell ref="AH57:AJ57"/>
    <mergeCell ref="AK57:AL57"/>
    <mergeCell ref="AM57:AO57"/>
    <mergeCell ref="AP57:AR57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N8:AR8"/>
    <mergeCell ref="M6:N6"/>
    <mergeCell ref="M7:N7"/>
    <mergeCell ref="O6:P6"/>
    <mergeCell ref="O7:P7"/>
    <mergeCell ref="A1:AR1"/>
    <mergeCell ref="A2:AR2"/>
    <mergeCell ref="A3:L3"/>
    <mergeCell ref="M3:T3"/>
    <mergeCell ref="U3:AB3"/>
    <mergeCell ref="AC3:AJ3"/>
    <mergeCell ref="AK3:AR3"/>
    <mergeCell ref="A4:AR4"/>
    <mergeCell ref="E8:F8"/>
    <mergeCell ref="G8:H8"/>
    <mergeCell ref="I8:J8"/>
    <mergeCell ref="K8:L8"/>
    <mergeCell ref="M5:N5"/>
    <mergeCell ref="O5:P5"/>
    <mergeCell ref="Q5:R5"/>
    <mergeCell ref="S5:T5"/>
    <mergeCell ref="U5:V5"/>
    <mergeCell ref="AI5:AJ5"/>
    <mergeCell ref="AM5:AN5"/>
    <mergeCell ref="AO5:AP5"/>
    <mergeCell ref="AQ5:AR5"/>
    <mergeCell ref="AE5:AF5"/>
    <mergeCell ref="AG5:AH5"/>
    <mergeCell ref="A10:D11"/>
    <mergeCell ref="E9:F9"/>
    <mergeCell ref="G9:H9"/>
    <mergeCell ref="I9:J9"/>
    <mergeCell ref="K9:L9"/>
    <mergeCell ref="W5:X5"/>
    <mergeCell ref="Y5:Z5"/>
    <mergeCell ref="AA5:AB5"/>
    <mergeCell ref="AC5:AD5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H7:L7"/>
    <mergeCell ref="AF11:AG11"/>
    <mergeCell ref="A5:L5"/>
    <mergeCell ref="H6:L6"/>
    <mergeCell ref="AK9:AL9"/>
    <mergeCell ref="AM9:AN9"/>
    <mergeCell ref="AO9:AP9"/>
    <mergeCell ref="AQ9:AR9"/>
    <mergeCell ref="E10:F10"/>
    <mergeCell ref="G10:H10"/>
    <mergeCell ref="I10:J10"/>
    <mergeCell ref="K10:L10"/>
    <mergeCell ref="M10:N10"/>
    <mergeCell ref="O10:P10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AK5:AL5"/>
    <mergeCell ref="U9:V9"/>
    <mergeCell ref="W9:X9"/>
    <mergeCell ref="AO10:AP10"/>
    <mergeCell ref="AQ10:AR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E10:AF10"/>
    <mergeCell ref="AH11:AJ11"/>
    <mergeCell ref="AK11:AM11"/>
    <mergeCell ref="AN11:AO11"/>
    <mergeCell ref="AP11:AR11"/>
    <mergeCell ref="A13:D14"/>
    <mergeCell ref="E12:F12"/>
    <mergeCell ref="G12:H12"/>
    <mergeCell ref="I12:J12"/>
    <mergeCell ref="K12:L12"/>
    <mergeCell ref="AK12:AL12"/>
    <mergeCell ref="AM12:AN12"/>
    <mergeCell ref="AO12:AP12"/>
    <mergeCell ref="AQ12:AR12"/>
    <mergeCell ref="E13:F13"/>
    <mergeCell ref="G13:H13"/>
    <mergeCell ref="I13:J13"/>
    <mergeCell ref="K13:L13"/>
    <mergeCell ref="M13:N13"/>
    <mergeCell ref="O13:P13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O13:AP13"/>
    <mergeCell ref="AQ13:AR13"/>
    <mergeCell ref="AG13:AH13"/>
    <mergeCell ref="AI13:AJ13"/>
    <mergeCell ref="AK13:AL13"/>
    <mergeCell ref="AM13:AN13"/>
    <mergeCell ref="E14:L14"/>
    <mergeCell ref="M14:O14"/>
    <mergeCell ref="P14:Q14"/>
    <mergeCell ref="R14:T14"/>
    <mergeCell ref="U14:W14"/>
    <mergeCell ref="X14:Y14"/>
    <mergeCell ref="Z14:AB14"/>
    <mergeCell ref="AC14:AE14"/>
    <mergeCell ref="AC13:AD13"/>
    <mergeCell ref="AE13:AF13"/>
    <mergeCell ref="Q13:R13"/>
    <mergeCell ref="S13:T13"/>
    <mergeCell ref="U13:V13"/>
    <mergeCell ref="W13:X13"/>
    <mergeCell ref="Y13:Z13"/>
    <mergeCell ref="AA13:AB13"/>
    <mergeCell ref="AF14:AG14"/>
    <mergeCell ref="AH14:AJ14"/>
    <mergeCell ref="AK14:AM14"/>
    <mergeCell ref="AN14:AO14"/>
    <mergeCell ref="AP14:AR14"/>
    <mergeCell ref="A15:D16"/>
    <mergeCell ref="E15:L15"/>
    <mergeCell ref="M15:N15"/>
    <mergeCell ref="O15:P15"/>
    <mergeCell ref="Q15:R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N17:AO17"/>
    <mergeCell ref="AP17:AR17"/>
    <mergeCell ref="AO16:AP16"/>
    <mergeCell ref="AQ16:AR16"/>
    <mergeCell ref="AG16:AH16"/>
    <mergeCell ref="AI16:AJ16"/>
    <mergeCell ref="AK16:AL16"/>
    <mergeCell ref="AM16:AN16"/>
    <mergeCell ref="AH17:AJ17"/>
    <mergeCell ref="AK17:AM17"/>
    <mergeCell ref="R17:T17"/>
    <mergeCell ref="U17:W17"/>
    <mergeCell ref="X17:Y17"/>
    <mergeCell ref="Z17:AB17"/>
    <mergeCell ref="AC17:AE17"/>
    <mergeCell ref="AC16:AD16"/>
    <mergeCell ref="AE16:AF16"/>
    <mergeCell ref="A17:D18"/>
    <mergeCell ref="E17:H18"/>
    <mergeCell ref="I19:L19"/>
    <mergeCell ref="M19:O19"/>
    <mergeCell ref="P19:Q19"/>
    <mergeCell ref="R19:T19"/>
    <mergeCell ref="U19:W19"/>
    <mergeCell ref="X19:Y19"/>
    <mergeCell ref="X18:Y18"/>
    <mergeCell ref="I18:L18"/>
    <mergeCell ref="M18:O18"/>
    <mergeCell ref="P18:Q18"/>
    <mergeCell ref="R18:T18"/>
    <mergeCell ref="U18:W18"/>
    <mergeCell ref="AP19:AR19"/>
    <mergeCell ref="Z19:AB19"/>
    <mergeCell ref="AC19:AE19"/>
    <mergeCell ref="AF19:AG19"/>
    <mergeCell ref="AH19:AJ19"/>
    <mergeCell ref="AK19:AM19"/>
    <mergeCell ref="AN19:AO19"/>
    <mergeCell ref="I17:L17"/>
    <mergeCell ref="M17:O17"/>
    <mergeCell ref="P17:Q17"/>
    <mergeCell ref="AF17:AG17"/>
    <mergeCell ref="AN18:AO18"/>
    <mergeCell ref="AP18:AR18"/>
    <mergeCell ref="Z18:AB18"/>
    <mergeCell ref="AC18:AE18"/>
    <mergeCell ref="AF18:AG18"/>
    <mergeCell ref="AH18:AJ18"/>
    <mergeCell ref="AK18:AM18"/>
    <mergeCell ref="AH20:AJ20"/>
    <mergeCell ref="AK20:AM20"/>
    <mergeCell ref="AN20:AO20"/>
    <mergeCell ref="AP20:AR20"/>
    <mergeCell ref="I21:L21"/>
    <mergeCell ref="M21:O21"/>
    <mergeCell ref="P21:Q21"/>
    <mergeCell ref="R21:T21"/>
    <mergeCell ref="U21:W21"/>
    <mergeCell ref="X21:Y21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P21:AR21"/>
    <mergeCell ref="A19:D21"/>
    <mergeCell ref="E19:H21"/>
    <mergeCell ref="A22:AR22"/>
    <mergeCell ref="A23:B23"/>
    <mergeCell ref="C23:D23"/>
    <mergeCell ref="E23:L23"/>
    <mergeCell ref="M23:T23"/>
    <mergeCell ref="U23:AB23"/>
    <mergeCell ref="AC23:AJ23"/>
    <mergeCell ref="Z21:AB21"/>
    <mergeCell ref="AC21:AE21"/>
    <mergeCell ref="AF21:AG21"/>
    <mergeCell ref="AH21:AJ21"/>
    <mergeCell ref="AK21:AM21"/>
    <mergeCell ref="AN21:AO21"/>
    <mergeCell ref="AK25:AR2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A25:B25"/>
    <mergeCell ref="C25:D25"/>
    <mergeCell ref="E25:L25"/>
    <mergeCell ref="M25:T25"/>
    <mergeCell ref="U25:AB25"/>
    <mergeCell ref="AC25:AJ25"/>
    <mergeCell ref="AK27:AL28"/>
    <mergeCell ref="AM27:AO28"/>
    <mergeCell ref="W30:Y30"/>
    <mergeCell ref="Z30:AB30"/>
    <mergeCell ref="AC30:AD30"/>
    <mergeCell ref="AP27:AR28"/>
    <mergeCell ref="A29:D29"/>
    <mergeCell ref="E29:AR29"/>
    <mergeCell ref="A30:D30"/>
    <mergeCell ref="M30:N30"/>
    <mergeCell ref="O30:Q30"/>
    <mergeCell ref="R30:T30"/>
    <mergeCell ref="U30:V30"/>
    <mergeCell ref="U27:V28"/>
    <mergeCell ref="W27:Y28"/>
    <mergeCell ref="Z27:AB28"/>
    <mergeCell ref="AC27:AD28"/>
    <mergeCell ref="AE27:AG28"/>
    <mergeCell ref="AH27:AJ28"/>
    <mergeCell ref="AM30:AO30"/>
    <mergeCell ref="AP30:AR30"/>
    <mergeCell ref="AE30:AG30"/>
    <mergeCell ref="AH30:AJ30"/>
    <mergeCell ref="AK30:AL30"/>
    <mergeCell ref="AP31:AR31"/>
    <mergeCell ref="A32:D32"/>
    <mergeCell ref="M32:N32"/>
    <mergeCell ref="O32:Q32"/>
    <mergeCell ref="R32:T32"/>
    <mergeCell ref="U32:V32"/>
    <mergeCell ref="AM32:AO32"/>
    <mergeCell ref="AP32:AR32"/>
    <mergeCell ref="AE32:AG32"/>
    <mergeCell ref="AH32:AJ32"/>
    <mergeCell ref="AK32:AL32"/>
    <mergeCell ref="A31:D31"/>
    <mergeCell ref="M31:N31"/>
    <mergeCell ref="O31:Q31"/>
    <mergeCell ref="R31:T31"/>
    <mergeCell ref="U31:V31"/>
    <mergeCell ref="W31:Y31"/>
    <mergeCell ref="Z31:AB31"/>
    <mergeCell ref="AC31:AD31"/>
    <mergeCell ref="Z33:AB33"/>
    <mergeCell ref="AC33:AD33"/>
    <mergeCell ref="W32:Y32"/>
    <mergeCell ref="Z32:AB32"/>
    <mergeCell ref="AC32:AD32"/>
    <mergeCell ref="AE31:AG31"/>
    <mergeCell ref="AH31:AJ31"/>
    <mergeCell ref="AK31:AL31"/>
    <mergeCell ref="AM31:AO31"/>
    <mergeCell ref="W34:Y34"/>
    <mergeCell ref="Z34:AB34"/>
    <mergeCell ref="AC34:AD34"/>
    <mergeCell ref="AE33:AG33"/>
    <mergeCell ref="AH33:AJ33"/>
    <mergeCell ref="AK33:AL33"/>
    <mergeCell ref="AM33:AO33"/>
    <mergeCell ref="AP33:AR33"/>
    <mergeCell ref="A34:D34"/>
    <mergeCell ref="M34:N34"/>
    <mergeCell ref="O34:Q34"/>
    <mergeCell ref="R34:T34"/>
    <mergeCell ref="U34:V34"/>
    <mergeCell ref="AM34:AO34"/>
    <mergeCell ref="AP34:AR34"/>
    <mergeCell ref="AE34:AG34"/>
    <mergeCell ref="AH34:AJ34"/>
    <mergeCell ref="AK34:AL34"/>
    <mergeCell ref="A33:D33"/>
    <mergeCell ref="M33:N33"/>
    <mergeCell ref="O33:Q33"/>
    <mergeCell ref="R33:T33"/>
    <mergeCell ref="U33:V33"/>
    <mergeCell ref="W33:Y33"/>
    <mergeCell ref="AP35:AR35"/>
    <mergeCell ref="A36:D36"/>
    <mergeCell ref="M36:N36"/>
    <mergeCell ref="O36:Q36"/>
    <mergeCell ref="R36:T36"/>
    <mergeCell ref="U36:V36"/>
    <mergeCell ref="AM36:AO36"/>
    <mergeCell ref="AP36:AR36"/>
    <mergeCell ref="AE36:AG36"/>
    <mergeCell ref="AH36:AJ36"/>
    <mergeCell ref="AK36:AL36"/>
    <mergeCell ref="A35:D35"/>
    <mergeCell ref="M35:N35"/>
    <mergeCell ref="O35:Q35"/>
    <mergeCell ref="R35:T35"/>
    <mergeCell ref="U35:V35"/>
    <mergeCell ref="W35:Y35"/>
    <mergeCell ref="Z35:AB35"/>
    <mergeCell ref="AC35:AD35"/>
    <mergeCell ref="Z37:AB37"/>
    <mergeCell ref="AC37:AD37"/>
    <mergeCell ref="W36:Y36"/>
    <mergeCell ref="Z36:AB36"/>
    <mergeCell ref="AC36:AD36"/>
    <mergeCell ref="AE35:AG35"/>
    <mergeCell ref="AH35:AJ35"/>
    <mergeCell ref="AK35:AL35"/>
    <mergeCell ref="AM35:AO35"/>
    <mergeCell ref="W38:Y38"/>
    <mergeCell ref="Z38:AB38"/>
    <mergeCell ref="AC38:AD38"/>
    <mergeCell ref="AE37:AG37"/>
    <mergeCell ref="AH37:AJ37"/>
    <mergeCell ref="AK37:AL37"/>
    <mergeCell ref="AM37:AO37"/>
    <mergeCell ref="AP37:AR37"/>
    <mergeCell ref="A38:D38"/>
    <mergeCell ref="M38:N38"/>
    <mergeCell ref="O38:Q38"/>
    <mergeCell ref="R38:T38"/>
    <mergeCell ref="U38:V38"/>
    <mergeCell ref="AM38:AO38"/>
    <mergeCell ref="AP38:AR38"/>
    <mergeCell ref="AE38:AG38"/>
    <mergeCell ref="AH38:AJ38"/>
    <mergeCell ref="AK38:AL38"/>
    <mergeCell ref="A37:D37"/>
    <mergeCell ref="M37:N37"/>
    <mergeCell ref="O37:Q37"/>
    <mergeCell ref="R37:T37"/>
    <mergeCell ref="U37:V37"/>
    <mergeCell ref="W37:Y37"/>
    <mergeCell ref="AP39:AR39"/>
    <mergeCell ref="A40:D40"/>
    <mergeCell ref="M40:N40"/>
    <mergeCell ref="O40:Q40"/>
    <mergeCell ref="R40:T40"/>
    <mergeCell ref="U40:V40"/>
    <mergeCell ref="AM40:AO40"/>
    <mergeCell ref="AP40:AR40"/>
    <mergeCell ref="AE40:AG40"/>
    <mergeCell ref="AH40:AJ40"/>
    <mergeCell ref="AK40:AL40"/>
    <mergeCell ref="A39:D39"/>
    <mergeCell ref="M39:N39"/>
    <mergeCell ref="O39:Q39"/>
    <mergeCell ref="R39:T39"/>
    <mergeCell ref="U39:V39"/>
    <mergeCell ref="W39:Y39"/>
    <mergeCell ref="Z39:AB39"/>
    <mergeCell ref="AC39:AD39"/>
    <mergeCell ref="Z41:AB41"/>
    <mergeCell ref="AC41:AD41"/>
    <mergeCell ref="W40:Y40"/>
    <mergeCell ref="Z40:AB40"/>
    <mergeCell ref="AC40:AD40"/>
    <mergeCell ref="AE39:AG39"/>
    <mergeCell ref="AH39:AJ39"/>
    <mergeCell ref="AK39:AL39"/>
    <mergeCell ref="AM39:AO39"/>
    <mergeCell ref="W42:Y42"/>
    <mergeCell ref="Z42:AB42"/>
    <mergeCell ref="AC42:AD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2:AO42"/>
    <mergeCell ref="AP42:AR42"/>
    <mergeCell ref="AE42:AG42"/>
    <mergeCell ref="AH42:AJ42"/>
    <mergeCell ref="AK42:AL42"/>
    <mergeCell ref="A41:D41"/>
    <mergeCell ref="M41:N41"/>
    <mergeCell ref="O41:Q41"/>
    <mergeCell ref="R41:T41"/>
    <mergeCell ref="U41:V41"/>
    <mergeCell ref="W41:Y41"/>
    <mergeCell ref="AE43:AG43"/>
    <mergeCell ref="AH43:AJ43"/>
    <mergeCell ref="AK43:AL43"/>
    <mergeCell ref="AM43:AO43"/>
    <mergeCell ref="AP43:AR43"/>
    <mergeCell ref="A43:D43"/>
    <mergeCell ref="M43:N43"/>
    <mergeCell ref="O43:Q43"/>
    <mergeCell ref="R43:T43"/>
    <mergeCell ref="U43:V43"/>
    <mergeCell ref="W43:Y43"/>
    <mergeCell ref="Z43:AB43"/>
    <mergeCell ref="AC43:AD43"/>
    <mergeCell ref="AE44:AG44"/>
    <mergeCell ref="AH44:AJ44"/>
    <mergeCell ref="AK44:AL44"/>
    <mergeCell ref="AM44:AO44"/>
    <mergeCell ref="AP44:AR44"/>
    <mergeCell ref="A45:D45"/>
    <mergeCell ref="E45:AR45"/>
    <mergeCell ref="A44:L44"/>
    <mergeCell ref="M44:N44"/>
    <mergeCell ref="O44:Q44"/>
    <mergeCell ref="R44:T44"/>
    <mergeCell ref="U44:V44"/>
    <mergeCell ref="W44:Y44"/>
    <mergeCell ref="Z44:AB44"/>
    <mergeCell ref="AC44:AD44"/>
    <mergeCell ref="AP46:AR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Z46:AB46"/>
    <mergeCell ref="AC46:AD46"/>
    <mergeCell ref="AE46:AG46"/>
    <mergeCell ref="AH46:AJ46"/>
    <mergeCell ref="AK46:AL46"/>
    <mergeCell ref="AM46:AO46"/>
    <mergeCell ref="A46:D46"/>
    <mergeCell ref="M46:N46"/>
    <mergeCell ref="O46:Q46"/>
    <mergeCell ref="R46:T46"/>
    <mergeCell ref="U46:V46"/>
    <mergeCell ref="W46:Y46"/>
    <mergeCell ref="AH47:AJ47"/>
    <mergeCell ref="AK47:AL47"/>
    <mergeCell ref="W49:Y49"/>
    <mergeCell ref="Z49:AB49"/>
    <mergeCell ref="AC49:AD49"/>
    <mergeCell ref="AE49:AG49"/>
    <mergeCell ref="AM47:AO47"/>
    <mergeCell ref="AP47:AR47"/>
    <mergeCell ref="A48:D48"/>
    <mergeCell ref="M48:N48"/>
    <mergeCell ref="O48:Q48"/>
    <mergeCell ref="R48:T48"/>
    <mergeCell ref="U48:V48"/>
    <mergeCell ref="W48:Y48"/>
    <mergeCell ref="AP48:AR48"/>
    <mergeCell ref="Z48:AB48"/>
    <mergeCell ref="AC48:AD48"/>
    <mergeCell ref="AE48:AG48"/>
    <mergeCell ref="AH48:AJ48"/>
    <mergeCell ref="AK48:AL48"/>
    <mergeCell ref="AM48:AO48"/>
    <mergeCell ref="AC51:AD51"/>
    <mergeCell ref="AE51:AG51"/>
    <mergeCell ref="AH49:AJ49"/>
    <mergeCell ref="AK49:AL49"/>
    <mergeCell ref="AM49:AO49"/>
    <mergeCell ref="AP49:AR49"/>
    <mergeCell ref="A50:D50"/>
    <mergeCell ref="M50:N50"/>
    <mergeCell ref="O50:Q50"/>
    <mergeCell ref="R50:T50"/>
    <mergeCell ref="U50:V50"/>
    <mergeCell ref="W50:Y50"/>
    <mergeCell ref="AP50:AR50"/>
    <mergeCell ref="Z50:AB50"/>
    <mergeCell ref="AC50:AD50"/>
    <mergeCell ref="AE50:AG50"/>
    <mergeCell ref="AH50:AJ50"/>
    <mergeCell ref="AK50:AL50"/>
    <mergeCell ref="AM50:AO50"/>
    <mergeCell ref="A49:D49"/>
    <mergeCell ref="M49:N49"/>
    <mergeCell ref="O49:Q49"/>
    <mergeCell ref="R49:T49"/>
    <mergeCell ref="U49:V49"/>
    <mergeCell ref="AH51:AJ51"/>
    <mergeCell ref="AK51:AL51"/>
    <mergeCell ref="AM51:AO51"/>
    <mergeCell ref="AP51:AR51"/>
    <mergeCell ref="A52:D52"/>
    <mergeCell ref="M52:N52"/>
    <mergeCell ref="O52:Q52"/>
    <mergeCell ref="R52:T52"/>
    <mergeCell ref="U52:V52"/>
    <mergeCell ref="W52:Y52"/>
    <mergeCell ref="AP52:AR52"/>
    <mergeCell ref="Z52:AB52"/>
    <mergeCell ref="AC52:AD52"/>
    <mergeCell ref="AE52:AG52"/>
    <mergeCell ref="AH52:AJ52"/>
    <mergeCell ref="AK52:AL52"/>
    <mergeCell ref="AM52:AO52"/>
    <mergeCell ref="A51:D51"/>
    <mergeCell ref="M51:N51"/>
    <mergeCell ref="O51:Q51"/>
    <mergeCell ref="R51:T51"/>
    <mergeCell ref="U51:V51"/>
    <mergeCell ref="W51:Y51"/>
    <mergeCell ref="Z51:AB51"/>
    <mergeCell ref="AP53:AR53"/>
    <mergeCell ref="A54:D54"/>
    <mergeCell ref="M54:N54"/>
    <mergeCell ref="O54:Q54"/>
    <mergeCell ref="R54:T54"/>
    <mergeCell ref="U54:V54"/>
    <mergeCell ref="W54:Y54"/>
    <mergeCell ref="AP54:AR54"/>
    <mergeCell ref="Z54:AB54"/>
    <mergeCell ref="AC54:AD54"/>
    <mergeCell ref="AE54:AG54"/>
    <mergeCell ref="AH54:AJ54"/>
    <mergeCell ref="AK54:AL54"/>
    <mergeCell ref="AM54:AO54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R55:T55"/>
    <mergeCell ref="U55:V55"/>
    <mergeCell ref="W55:Y55"/>
    <mergeCell ref="Z55:AB55"/>
    <mergeCell ref="AC55:AD55"/>
    <mergeCell ref="AE55:AG55"/>
    <mergeCell ref="AH53:AJ53"/>
    <mergeCell ref="AK53:AL53"/>
    <mergeCell ref="AM53:AO53"/>
    <mergeCell ref="AH58:AJ58"/>
    <mergeCell ref="AK58:AL58"/>
    <mergeCell ref="AM58:AO58"/>
    <mergeCell ref="AP58:AR58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6:AR56"/>
    <mergeCell ref="Z56:AB56"/>
    <mergeCell ref="AC56:AD56"/>
    <mergeCell ref="AE56:AG56"/>
    <mergeCell ref="AH56:AJ56"/>
    <mergeCell ref="AK56:AL56"/>
    <mergeCell ref="AM56:AO56"/>
    <mergeCell ref="A55:D55"/>
    <mergeCell ref="M55:N55"/>
    <mergeCell ref="O55:Q55"/>
    <mergeCell ref="A58:L58"/>
    <mergeCell ref="M58:N58"/>
    <mergeCell ref="O58:Q58"/>
    <mergeCell ref="R58:T58"/>
    <mergeCell ref="U58:V58"/>
    <mergeCell ref="W58:Y58"/>
    <mergeCell ref="Z58:AB58"/>
    <mergeCell ref="AC58:AD58"/>
    <mergeCell ref="AE58:AG58"/>
    <mergeCell ref="A60:AR60"/>
    <mergeCell ref="A61:L61"/>
    <mergeCell ref="M61:T61"/>
    <mergeCell ref="U61:AB61"/>
    <mergeCell ref="AC61:AJ61"/>
    <mergeCell ref="AK61:AR61"/>
    <mergeCell ref="Z59:AB59"/>
    <mergeCell ref="AC59:AD59"/>
    <mergeCell ref="AE59:AG59"/>
    <mergeCell ref="AH59:AJ59"/>
    <mergeCell ref="AK59:AL59"/>
    <mergeCell ref="AM59:AO59"/>
    <mergeCell ref="A59:L59"/>
    <mergeCell ref="M59:N59"/>
    <mergeCell ref="O59:Q59"/>
    <mergeCell ref="R59:T59"/>
    <mergeCell ref="U59:V59"/>
    <mergeCell ref="W59:Y59"/>
    <mergeCell ref="AP59:AR59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topLeftCell="A19" zoomScaleNormal="100" workbookViewId="0">
      <selection activeCell="AO6" sqref="AO6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140625" style="2" customWidth="1"/>
    <col min="15" max="21" width="3.28515625" style="2" customWidth="1"/>
    <col min="22" max="22" width="4.140625" style="2" customWidth="1"/>
    <col min="23" max="29" width="3.28515625" style="2" customWidth="1"/>
    <col min="30" max="30" width="4.5703125" style="2" customWidth="1"/>
    <col min="31" max="37" width="3.28515625" style="2" customWidth="1"/>
    <col min="38" max="38" width="4.5703125" style="2" customWidth="1"/>
    <col min="39" max="44" width="3.28515625" style="2" customWidth="1"/>
    <col min="45" max="16384" width="9.140625" style="2"/>
  </cols>
  <sheetData>
    <row r="1" spans="1:44" ht="20.2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21" customHeight="1" thickBo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24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260">
        <v>0.20833333333333334</v>
      </c>
      <c r="N3" s="261"/>
      <c r="O3" s="261"/>
      <c r="P3" s="261"/>
      <c r="Q3" s="261"/>
      <c r="R3" s="261"/>
      <c r="S3" s="261"/>
      <c r="T3" s="261"/>
      <c r="U3" s="260">
        <v>0.25</v>
      </c>
      <c r="V3" s="261"/>
      <c r="W3" s="261"/>
      <c r="X3" s="261"/>
      <c r="Y3" s="261"/>
      <c r="Z3" s="261"/>
      <c r="AA3" s="261"/>
      <c r="AB3" s="261"/>
      <c r="AC3" s="260">
        <v>0.29166666666666702</v>
      </c>
      <c r="AD3" s="261"/>
      <c r="AE3" s="261"/>
      <c r="AF3" s="261"/>
      <c r="AG3" s="261"/>
      <c r="AH3" s="261"/>
      <c r="AI3" s="261"/>
      <c r="AJ3" s="261"/>
      <c r="AK3" s="260">
        <v>0.33333333333333298</v>
      </c>
      <c r="AL3" s="261"/>
      <c r="AM3" s="261"/>
      <c r="AN3" s="261"/>
      <c r="AO3" s="261"/>
      <c r="AP3" s="261"/>
      <c r="AQ3" s="261"/>
      <c r="AR3" s="261"/>
    </row>
    <row r="4" spans="1:44" ht="26.25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3">
      <c r="A5" s="247" t="s">
        <v>75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118" t="s">
        <v>10</v>
      </c>
      <c r="N5" s="123"/>
      <c r="O5" s="117" t="s">
        <v>11</v>
      </c>
      <c r="P5" s="123"/>
      <c r="Q5" s="117" t="s">
        <v>12</v>
      </c>
      <c r="R5" s="123"/>
      <c r="S5" s="117" t="s">
        <v>13</v>
      </c>
      <c r="T5" s="119"/>
      <c r="U5" s="122" t="s">
        <v>10</v>
      </c>
      <c r="V5" s="123"/>
      <c r="W5" s="117" t="s">
        <v>11</v>
      </c>
      <c r="X5" s="123"/>
      <c r="Y5" s="117" t="s">
        <v>12</v>
      </c>
      <c r="Z5" s="123"/>
      <c r="AA5" s="117" t="s">
        <v>13</v>
      </c>
      <c r="AB5" s="119"/>
      <c r="AC5" s="122" t="s">
        <v>10</v>
      </c>
      <c r="AD5" s="123"/>
      <c r="AE5" s="117" t="s">
        <v>11</v>
      </c>
      <c r="AF5" s="123"/>
      <c r="AG5" s="117" t="s">
        <v>12</v>
      </c>
      <c r="AH5" s="123"/>
      <c r="AI5" s="117" t="s">
        <v>13</v>
      </c>
      <c r="AJ5" s="119"/>
      <c r="AK5" s="122" t="s">
        <v>10</v>
      </c>
      <c r="AL5" s="123"/>
      <c r="AM5" s="117" t="s">
        <v>11</v>
      </c>
      <c r="AN5" s="123"/>
      <c r="AO5" s="117" t="s">
        <v>12</v>
      </c>
      <c r="AP5" s="123"/>
      <c r="AQ5" s="117" t="s">
        <v>13</v>
      </c>
      <c r="AR5" s="119"/>
    </row>
    <row r="6" spans="1:44" ht="15.75" thickBot="1" x14ac:dyDescent="0.25">
      <c r="A6" s="24"/>
      <c r="B6" s="25"/>
      <c r="C6" s="21"/>
      <c r="D6" s="26"/>
      <c r="E6" s="21"/>
      <c r="F6" s="26"/>
      <c r="G6" s="25"/>
      <c r="H6" s="250" t="s">
        <v>66</v>
      </c>
      <c r="I6" s="251"/>
      <c r="J6" s="251"/>
      <c r="K6" s="251"/>
      <c r="L6" s="252"/>
      <c r="M6" s="271">
        <v>1205</v>
      </c>
      <c r="N6" s="272"/>
      <c r="O6" s="223">
        <v>11.2</v>
      </c>
      <c r="P6" s="270"/>
      <c r="Q6" s="28"/>
      <c r="R6" s="29"/>
      <c r="S6" s="223">
        <v>0.85</v>
      </c>
      <c r="T6" s="224"/>
      <c r="U6" s="271">
        <v>1275</v>
      </c>
      <c r="V6" s="272"/>
      <c r="W6" s="277">
        <v>11.9</v>
      </c>
      <c r="X6" s="268"/>
      <c r="Y6" s="28"/>
      <c r="Z6" s="29"/>
      <c r="AA6" s="223">
        <v>0.85</v>
      </c>
      <c r="AB6" s="224"/>
      <c r="AC6" s="271">
        <v>1235</v>
      </c>
      <c r="AD6" s="272"/>
      <c r="AE6" s="277">
        <v>11.5</v>
      </c>
      <c r="AF6" s="268"/>
      <c r="AG6" s="28"/>
      <c r="AH6" s="29"/>
      <c r="AI6" s="223">
        <v>0.85</v>
      </c>
      <c r="AJ6" s="224"/>
      <c r="AK6" s="271">
        <v>1230</v>
      </c>
      <c r="AL6" s="272"/>
      <c r="AM6" s="277">
        <v>11.4</v>
      </c>
      <c r="AN6" s="268"/>
      <c r="AO6" s="28"/>
      <c r="AP6" s="29"/>
      <c r="AQ6" s="223">
        <v>0.85</v>
      </c>
      <c r="AR6" s="224"/>
    </row>
    <row r="7" spans="1:44" ht="15.75" thickBot="1" x14ac:dyDescent="0.3">
      <c r="A7" s="27"/>
      <c r="B7" s="12"/>
      <c r="C7" s="17"/>
      <c r="D7" s="27"/>
      <c r="E7" s="17"/>
      <c r="F7" s="27"/>
      <c r="G7" s="12"/>
      <c r="H7" s="137" t="s">
        <v>67</v>
      </c>
      <c r="I7" s="138"/>
      <c r="J7" s="138"/>
      <c r="K7" s="138"/>
      <c r="L7" s="139"/>
      <c r="M7" s="83">
        <v>1185</v>
      </c>
      <c r="N7" s="84"/>
      <c r="O7" s="277">
        <v>11</v>
      </c>
      <c r="P7" s="268"/>
      <c r="Q7" s="28"/>
      <c r="R7" s="29"/>
      <c r="S7" s="223">
        <v>0.85</v>
      </c>
      <c r="T7" s="224"/>
      <c r="U7" s="83">
        <v>1180</v>
      </c>
      <c r="V7" s="84"/>
      <c r="W7" s="277">
        <v>11</v>
      </c>
      <c r="X7" s="268"/>
      <c r="Y7" s="28"/>
      <c r="Z7" s="29"/>
      <c r="AA7" s="223">
        <v>0.85</v>
      </c>
      <c r="AB7" s="224"/>
      <c r="AC7" s="83">
        <v>1215</v>
      </c>
      <c r="AD7" s="84"/>
      <c r="AE7" s="277">
        <v>11.3</v>
      </c>
      <c r="AF7" s="268"/>
      <c r="AG7" s="28"/>
      <c r="AH7" s="29"/>
      <c r="AI7" s="223">
        <v>0.85</v>
      </c>
      <c r="AJ7" s="224"/>
      <c r="AK7" s="83">
        <v>1220</v>
      </c>
      <c r="AL7" s="84"/>
      <c r="AM7" s="277">
        <v>11.3</v>
      </c>
      <c r="AN7" s="268"/>
      <c r="AO7" s="33"/>
      <c r="AP7" s="29"/>
      <c r="AQ7" s="223">
        <v>0.85</v>
      </c>
      <c r="AR7" s="224"/>
    </row>
    <row r="8" spans="1:44" ht="13.5" thickBot="1" x14ac:dyDescent="0.25">
      <c r="A8" s="22" t="s">
        <v>2</v>
      </c>
      <c r="B8" s="23" t="s">
        <v>3</v>
      </c>
      <c r="C8" s="23" t="s">
        <v>4</v>
      </c>
      <c r="D8" s="20" t="s">
        <v>5</v>
      </c>
      <c r="E8" s="122" t="s">
        <v>6</v>
      </c>
      <c r="F8" s="123"/>
      <c r="G8" s="117" t="s">
        <v>7</v>
      </c>
      <c r="H8" s="123"/>
      <c r="I8" s="117" t="s">
        <v>8</v>
      </c>
      <c r="J8" s="123"/>
      <c r="K8" s="117" t="s">
        <v>9</v>
      </c>
      <c r="L8" s="119"/>
      <c r="M8" s="15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</row>
    <row r="9" spans="1:44" ht="13.5" thickBot="1" x14ac:dyDescent="0.25">
      <c r="A9" s="18" t="s">
        <v>14</v>
      </c>
      <c r="B9" s="16">
        <v>25</v>
      </c>
      <c r="C9" s="14">
        <v>3.0999999493360519E-2</v>
      </c>
      <c r="D9" s="5">
        <v>0.15000000596046448</v>
      </c>
      <c r="E9" s="236">
        <v>110</v>
      </c>
      <c r="F9" s="141"/>
      <c r="G9" s="237" t="s">
        <v>15</v>
      </c>
      <c r="H9" s="237"/>
      <c r="I9" s="238">
        <v>0.12200000137090683</v>
      </c>
      <c r="J9" s="238"/>
      <c r="K9" s="238">
        <v>10.800000190734863</v>
      </c>
      <c r="L9" s="239"/>
      <c r="M9" s="227"/>
      <c r="N9" s="228"/>
      <c r="O9" s="229"/>
      <c r="P9" s="229"/>
      <c r="Q9" s="229"/>
      <c r="R9" s="229"/>
      <c r="S9" s="225"/>
      <c r="T9" s="226"/>
      <c r="U9" s="230"/>
      <c r="V9" s="228"/>
      <c r="W9" s="229"/>
      <c r="X9" s="229"/>
      <c r="Y9" s="229"/>
      <c r="Z9" s="229"/>
      <c r="AA9" s="225"/>
      <c r="AB9" s="226"/>
      <c r="AC9" s="230"/>
      <c r="AD9" s="228"/>
      <c r="AE9" s="229"/>
      <c r="AF9" s="229"/>
      <c r="AG9" s="229"/>
      <c r="AH9" s="229"/>
      <c r="AI9" s="225"/>
      <c r="AJ9" s="226"/>
      <c r="AK9" s="230"/>
      <c r="AL9" s="228"/>
      <c r="AM9" s="229"/>
      <c r="AN9" s="229"/>
      <c r="AO9" s="229"/>
      <c r="AP9" s="229"/>
      <c r="AQ9" s="225"/>
      <c r="AR9" s="240"/>
    </row>
    <row r="10" spans="1:44" ht="15.75" thickBot="1" x14ac:dyDescent="0.25">
      <c r="A10" s="231"/>
      <c r="B10" s="232"/>
      <c r="C10" s="232"/>
      <c r="D10" s="233"/>
      <c r="E10" s="241">
        <v>6</v>
      </c>
      <c r="F10" s="242"/>
      <c r="G10" s="243" t="s">
        <v>16</v>
      </c>
      <c r="H10" s="243"/>
      <c r="I10" s="244">
        <f>I9</f>
        <v>0.12200000137090683</v>
      </c>
      <c r="J10" s="244"/>
      <c r="K10" s="244">
        <f>K9</f>
        <v>10.800000190734863</v>
      </c>
      <c r="L10" s="245"/>
      <c r="M10" s="246">
        <v>820</v>
      </c>
      <c r="N10" s="221"/>
      <c r="O10" s="222">
        <v>-7.6</v>
      </c>
      <c r="P10" s="222"/>
      <c r="Q10" s="222"/>
      <c r="R10" s="222"/>
      <c r="S10" s="223">
        <v>0.85</v>
      </c>
      <c r="T10" s="224"/>
      <c r="U10" s="220">
        <v>800</v>
      </c>
      <c r="V10" s="221"/>
      <c r="W10" s="222">
        <v>-7.5</v>
      </c>
      <c r="X10" s="222"/>
      <c r="Y10" s="222"/>
      <c r="Z10" s="222"/>
      <c r="AA10" s="223">
        <v>0.85</v>
      </c>
      <c r="AB10" s="224"/>
      <c r="AC10" s="220">
        <v>820</v>
      </c>
      <c r="AD10" s="221"/>
      <c r="AE10" s="222">
        <v>-7.6</v>
      </c>
      <c r="AF10" s="222"/>
      <c r="AG10" s="222"/>
      <c r="AH10" s="222"/>
      <c r="AI10" s="223">
        <v>0.85</v>
      </c>
      <c r="AJ10" s="224"/>
      <c r="AK10" s="220">
        <v>845</v>
      </c>
      <c r="AL10" s="221"/>
      <c r="AM10" s="222">
        <v>-7.9</v>
      </c>
      <c r="AN10" s="222"/>
      <c r="AO10" s="222"/>
      <c r="AP10" s="222"/>
      <c r="AQ10" s="223">
        <v>0.85</v>
      </c>
      <c r="AR10" s="224"/>
    </row>
    <row r="11" spans="1:44" ht="13.5" thickBot="1" x14ac:dyDescent="0.25">
      <c r="A11" s="234"/>
      <c r="B11" s="235"/>
      <c r="C11" s="235"/>
      <c r="D11" s="235"/>
      <c r="E11" s="218" t="s">
        <v>17</v>
      </c>
      <c r="F11" s="209"/>
      <c r="G11" s="209"/>
      <c r="H11" s="209"/>
      <c r="I11" s="209"/>
      <c r="J11" s="209"/>
      <c r="K11" s="209"/>
      <c r="L11" s="219"/>
      <c r="M11" s="209">
        <v>12</v>
      </c>
      <c r="N11" s="209"/>
      <c r="O11" s="209"/>
      <c r="P11" s="193"/>
      <c r="Q11" s="193"/>
      <c r="R11" s="206"/>
      <c r="S11" s="206"/>
      <c r="T11" s="207"/>
      <c r="U11" s="209">
        <v>12</v>
      </c>
      <c r="V11" s="209"/>
      <c r="W11" s="209"/>
      <c r="X11" s="193"/>
      <c r="Y11" s="193"/>
      <c r="Z11" s="206"/>
      <c r="AA11" s="206"/>
      <c r="AB11" s="207"/>
      <c r="AC11" s="209">
        <v>12</v>
      </c>
      <c r="AD11" s="209"/>
      <c r="AE11" s="209"/>
      <c r="AF11" s="193"/>
      <c r="AG11" s="193"/>
      <c r="AH11" s="206"/>
      <c r="AI11" s="206"/>
      <c r="AJ11" s="207"/>
      <c r="AK11" s="209">
        <v>12</v>
      </c>
      <c r="AL11" s="209"/>
      <c r="AM11" s="209"/>
      <c r="AN11" s="193"/>
      <c r="AO11" s="193"/>
      <c r="AP11" s="206"/>
      <c r="AQ11" s="206"/>
      <c r="AR11" s="210"/>
    </row>
    <row r="12" spans="1:44" ht="13.5" thickBot="1" x14ac:dyDescent="0.25">
      <c r="A12" s="18" t="s">
        <v>18</v>
      </c>
      <c r="B12" s="16">
        <v>25</v>
      </c>
      <c r="C12" s="14">
        <v>3.0000000260770321E-3</v>
      </c>
      <c r="D12" s="5">
        <v>0.15000000596046448</v>
      </c>
      <c r="E12" s="236">
        <v>110</v>
      </c>
      <c r="F12" s="141"/>
      <c r="G12" s="237" t="s">
        <v>15</v>
      </c>
      <c r="H12" s="237"/>
      <c r="I12" s="238">
        <v>0.12200000137090683</v>
      </c>
      <c r="J12" s="238"/>
      <c r="K12" s="238">
        <v>10.689999580383301</v>
      </c>
      <c r="L12" s="239"/>
      <c r="M12" s="227"/>
      <c r="N12" s="228"/>
      <c r="O12" s="229"/>
      <c r="P12" s="229"/>
      <c r="Q12" s="229"/>
      <c r="R12" s="229"/>
      <c r="S12" s="225"/>
      <c r="T12" s="226"/>
      <c r="U12" s="230"/>
      <c r="V12" s="228"/>
      <c r="W12" s="229"/>
      <c r="X12" s="229"/>
      <c r="Y12" s="229"/>
      <c r="Z12" s="229"/>
      <c r="AA12" s="225"/>
      <c r="AB12" s="226"/>
      <c r="AC12" s="230"/>
      <c r="AD12" s="228"/>
      <c r="AE12" s="229"/>
      <c r="AF12" s="229"/>
      <c r="AG12" s="229"/>
      <c r="AH12" s="229"/>
      <c r="AI12" s="225"/>
      <c r="AJ12" s="226"/>
      <c r="AK12" s="230"/>
      <c r="AL12" s="228"/>
      <c r="AM12" s="229"/>
      <c r="AN12" s="229"/>
      <c r="AO12" s="229"/>
      <c r="AP12" s="229"/>
      <c r="AQ12" s="225"/>
      <c r="AR12" s="240"/>
    </row>
    <row r="13" spans="1:44" ht="15.75" thickBot="1" x14ac:dyDescent="0.25">
      <c r="A13" s="231"/>
      <c r="B13" s="232"/>
      <c r="C13" s="232"/>
      <c r="D13" s="233"/>
      <c r="E13" s="241">
        <v>6</v>
      </c>
      <c r="F13" s="242"/>
      <c r="G13" s="243" t="s">
        <v>19</v>
      </c>
      <c r="H13" s="243"/>
      <c r="I13" s="244">
        <f>I12</f>
        <v>0.12200000137090683</v>
      </c>
      <c r="J13" s="244"/>
      <c r="K13" s="244">
        <f>K12</f>
        <v>10.689999580383301</v>
      </c>
      <c r="L13" s="245"/>
      <c r="M13" s="246">
        <v>855</v>
      </c>
      <c r="N13" s="221"/>
      <c r="O13" s="222">
        <v>-8</v>
      </c>
      <c r="P13" s="222"/>
      <c r="Q13" s="222"/>
      <c r="R13" s="222"/>
      <c r="S13" s="223">
        <v>0.85</v>
      </c>
      <c r="T13" s="224"/>
      <c r="U13" s="220">
        <v>850</v>
      </c>
      <c r="V13" s="221"/>
      <c r="W13" s="222">
        <v>-7.9</v>
      </c>
      <c r="X13" s="222"/>
      <c r="Y13" s="222"/>
      <c r="Z13" s="222"/>
      <c r="AA13" s="223">
        <v>0.85</v>
      </c>
      <c r="AB13" s="224"/>
      <c r="AC13" s="220">
        <v>850</v>
      </c>
      <c r="AD13" s="221"/>
      <c r="AE13" s="222">
        <v>-7.9</v>
      </c>
      <c r="AF13" s="222"/>
      <c r="AG13" s="222"/>
      <c r="AH13" s="222"/>
      <c r="AI13" s="223">
        <v>0.85</v>
      </c>
      <c r="AJ13" s="224"/>
      <c r="AK13" s="220">
        <v>850</v>
      </c>
      <c r="AL13" s="221"/>
      <c r="AM13" s="222">
        <v>-7.9</v>
      </c>
      <c r="AN13" s="222"/>
      <c r="AO13" s="222"/>
      <c r="AP13" s="222"/>
      <c r="AQ13" s="223">
        <v>0.85</v>
      </c>
      <c r="AR13" s="224"/>
    </row>
    <row r="14" spans="1:44" ht="13.5" thickBot="1" x14ac:dyDescent="0.25">
      <c r="A14" s="234"/>
      <c r="B14" s="235"/>
      <c r="C14" s="235"/>
      <c r="D14" s="235"/>
      <c r="E14" s="218" t="s">
        <v>17</v>
      </c>
      <c r="F14" s="209"/>
      <c r="G14" s="209"/>
      <c r="H14" s="209"/>
      <c r="I14" s="209"/>
      <c r="J14" s="209"/>
      <c r="K14" s="209"/>
      <c r="L14" s="219"/>
      <c r="M14" s="209">
        <v>12</v>
      </c>
      <c r="N14" s="209"/>
      <c r="O14" s="209"/>
      <c r="P14" s="193"/>
      <c r="Q14" s="193"/>
      <c r="R14" s="206"/>
      <c r="S14" s="206"/>
      <c r="T14" s="207"/>
      <c r="U14" s="209">
        <v>12</v>
      </c>
      <c r="V14" s="209"/>
      <c r="W14" s="209"/>
      <c r="X14" s="193"/>
      <c r="Y14" s="193"/>
      <c r="Z14" s="206"/>
      <c r="AA14" s="206"/>
      <c r="AB14" s="207"/>
      <c r="AC14" s="209">
        <v>12</v>
      </c>
      <c r="AD14" s="209"/>
      <c r="AE14" s="209"/>
      <c r="AF14" s="193"/>
      <c r="AG14" s="193"/>
      <c r="AH14" s="206"/>
      <c r="AI14" s="206"/>
      <c r="AJ14" s="207"/>
      <c r="AK14" s="209">
        <v>12</v>
      </c>
      <c r="AL14" s="209"/>
      <c r="AM14" s="209"/>
      <c r="AN14" s="193"/>
      <c r="AO14" s="193"/>
      <c r="AP14" s="206"/>
      <c r="AQ14" s="206"/>
      <c r="AR14" s="210"/>
    </row>
    <row r="15" spans="1:44" x14ac:dyDescent="0.2">
      <c r="A15" s="120" t="s">
        <v>20</v>
      </c>
      <c r="B15" s="115"/>
      <c r="C15" s="115"/>
      <c r="D15" s="115"/>
      <c r="E15" s="211" t="s">
        <v>21</v>
      </c>
      <c r="F15" s="142"/>
      <c r="G15" s="142"/>
      <c r="H15" s="142"/>
      <c r="I15" s="142"/>
      <c r="J15" s="142"/>
      <c r="K15" s="142"/>
      <c r="L15" s="212"/>
      <c r="M15" s="213">
        <f>SUM(M9,M12)</f>
        <v>0</v>
      </c>
      <c r="N15" s="196"/>
      <c r="O15" s="195">
        <f>SUM(O9,O12)</f>
        <v>0</v>
      </c>
      <c r="P15" s="196"/>
      <c r="Q15" s="195">
        <f>SUM(Q9,Q12)</f>
        <v>0</v>
      </c>
      <c r="R15" s="196"/>
      <c r="S15" s="196"/>
      <c r="T15" s="197"/>
      <c r="U15" s="198">
        <f>SUM(U9,U12)</f>
        <v>0</v>
      </c>
      <c r="V15" s="196"/>
      <c r="W15" s="195">
        <f>SUM(W9,W12)</f>
        <v>0</v>
      </c>
      <c r="X15" s="196"/>
      <c r="Y15" s="195">
        <f>SUM(Y9,Y12)</f>
        <v>0</v>
      </c>
      <c r="Z15" s="196"/>
      <c r="AA15" s="196"/>
      <c r="AB15" s="197"/>
      <c r="AC15" s="198">
        <f>SUM(AC9,AC12)</f>
        <v>0</v>
      </c>
      <c r="AD15" s="196"/>
      <c r="AE15" s="195">
        <f>SUM(AE9,AE12)</f>
        <v>0</v>
      </c>
      <c r="AF15" s="196"/>
      <c r="AG15" s="195">
        <f>SUM(AG9,AG12)</f>
        <v>0</v>
      </c>
      <c r="AH15" s="196"/>
      <c r="AI15" s="196"/>
      <c r="AJ15" s="197"/>
      <c r="AK15" s="198">
        <f>SUM(AK9,AK12)</f>
        <v>0</v>
      </c>
      <c r="AL15" s="196"/>
      <c r="AM15" s="195">
        <f>SUM(AM9,AM12)</f>
        <v>0</v>
      </c>
      <c r="AN15" s="196"/>
      <c r="AO15" s="195">
        <f>SUM(AO9,AO12)</f>
        <v>0</v>
      </c>
      <c r="AP15" s="196"/>
      <c r="AQ15" s="196"/>
      <c r="AR15" s="214"/>
    </row>
    <row r="16" spans="1:44" ht="12.75" customHeight="1" thickBot="1" x14ac:dyDescent="0.25">
      <c r="A16" s="122"/>
      <c r="B16" s="118"/>
      <c r="C16" s="118"/>
      <c r="D16" s="118"/>
      <c r="E16" s="215" t="s">
        <v>22</v>
      </c>
      <c r="F16" s="135"/>
      <c r="G16" s="135"/>
      <c r="H16" s="135"/>
      <c r="I16" s="135"/>
      <c r="J16" s="135"/>
      <c r="K16" s="135"/>
      <c r="L16" s="216"/>
      <c r="M16" s="217">
        <f>SUM(M10,M13)</f>
        <v>1675</v>
      </c>
      <c r="N16" s="201"/>
      <c r="O16" s="90">
        <f>SUM(O10,O13)</f>
        <v>-15.6</v>
      </c>
      <c r="P16" s="201"/>
      <c r="Q16" s="90">
        <f>SUM(Q10,Q13)</f>
        <v>0</v>
      </c>
      <c r="R16" s="201"/>
      <c r="S16" s="201"/>
      <c r="T16" s="203"/>
      <c r="U16" s="92">
        <f>SUM(U10,U13)</f>
        <v>1650</v>
      </c>
      <c r="V16" s="201"/>
      <c r="W16" s="90">
        <f>SUM(W10,W13)</f>
        <v>-15.4</v>
      </c>
      <c r="X16" s="201"/>
      <c r="Y16" s="90">
        <f>SUM(Y10,Y13)</f>
        <v>0</v>
      </c>
      <c r="Z16" s="201"/>
      <c r="AA16" s="201"/>
      <c r="AB16" s="203"/>
      <c r="AC16" s="92">
        <f>SUM(AC10,AC13)</f>
        <v>1670</v>
      </c>
      <c r="AD16" s="201"/>
      <c r="AE16" s="90">
        <f>SUM(AE10,AE13)</f>
        <v>-15.5</v>
      </c>
      <c r="AF16" s="201"/>
      <c r="AG16" s="90">
        <f>SUM(AG10,AG13)</f>
        <v>0</v>
      </c>
      <c r="AH16" s="201"/>
      <c r="AI16" s="201"/>
      <c r="AJ16" s="203"/>
      <c r="AK16" s="92">
        <f>SUM(AK10,AK13)</f>
        <v>1695</v>
      </c>
      <c r="AL16" s="201"/>
      <c r="AM16" s="90">
        <f>SUM(AM10,AM13)</f>
        <v>-15.8</v>
      </c>
      <c r="AN16" s="201"/>
      <c r="AO16" s="90">
        <f>SUM(AO10,AO13)</f>
        <v>0</v>
      </c>
      <c r="AP16" s="201"/>
      <c r="AQ16" s="201"/>
      <c r="AR16" s="202"/>
    </row>
    <row r="17" spans="1:44" x14ac:dyDescent="0.2">
      <c r="A17" s="120" t="s">
        <v>23</v>
      </c>
      <c r="B17" s="115"/>
      <c r="C17" s="115"/>
      <c r="D17" s="115"/>
      <c r="E17" s="115" t="s">
        <v>24</v>
      </c>
      <c r="F17" s="115"/>
      <c r="G17" s="115"/>
      <c r="H17" s="115"/>
      <c r="I17" s="181" t="s">
        <v>14</v>
      </c>
      <c r="J17" s="182"/>
      <c r="K17" s="182"/>
      <c r="L17" s="183"/>
      <c r="M17" s="184">
        <f>I9*(POWER(O10,2)+POWER(Q10,2))/POWER(B9,2)</f>
        <v>1.1274752126693726E-2</v>
      </c>
      <c r="N17" s="184"/>
      <c r="O17" s="184"/>
      <c r="P17" s="185" t="s">
        <v>25</v>
      </c>
      <c r="Q17" s="185"/>
      <c r="R17" s="199">
        <f>K9*(POWER(O10,2)+POWER(Q10,2))/(100*B9)</f>
        <v>0.24952320440673825</v>
      </c>
      <c r="S17" s="199"/>
      <c r="T17" s="204"/>
      <c r="U17" s="205">
        <f>I9*(POWER(W10,2)+POWER(Y10,2))/POWER(B9,2)</f>
        <v>1.0980000123381614E-2</v>
      </c>
      <c r="V17" s="184"/>
      <c r="W17" s="184"/>
      <c r="X17" s="185" t="s">
        <v>25</v>
      </c>
      <c r="Y17" s="185"/>
      <c r="Z17" s="199">
        <f>K9*(POWER(W10,2)+POWER(Y10,2))/(100*B9)</f>
        <v>0.24300000429153443</v>
      </c>
      <c r="AA17" s="199"/>
      <c r="AB17" s="204"/>
      <c r="AC17" s="205">
        <f>I9*(POWER(AE10,2)+POWER(AG10,2))/POWER(B9,2)</f>
        <v>1.1274752126693726E-2</v>
      </c>
      <c r="AD17" s="184"/>
      <c r="AE17" s="184"/>
      <c r="AF17" s="185" t="s">
        <v>25</v>
      </c>
      <c r="AG17" s="185"/>
      <c r="AH17" s="199">
        <f>K9*(POWER(AE10,2)+POWER(AG10,2))/(100*B9)</f>
        <v>0.24952320440673825</v>
      </c>
      <c r="AI17" s="199"/>
      <c r="AJ17" s="204"/>
      <c r="AK17" s="205">
        <f>I9*(POWER(AM10,2)+POWER(AO10,2))/POWER(B9,2)</f>
        <v>1.2182432136893273E-2</v>
      </c>
      <c r="AL17" s="184"/>
      <c r="AM17" s="184"/>
      <c r="AN17" s="185" t="s">
        <v>25</v>
      </c>
      <c r="AO17" s="185"/>
      <c r="AP17" s="199">
        <f>K9*(POWER(AM10,2)+POWER(AO10,2))/(100*B9)</f>
        <v>0.26961120476150513</v>
      </c>
      <c r="AQ17" s="199"/>
      <c r="AR17" s="200"/>
    </row>
    <row r="18" spans="1:44" ht="13.5" thickBot="1" x14ac:dyDescent="0.25">
      <c r="A18" s="122"/>
      <c r="B18" s="118"/>
      <c r="C18" s="118"/>
      <c r="D18" s="118"/>
      <c r="E18" s="118"/>
      <c r="F18" s="118"/>
      <c r="G18" s="118"/>
      <c r="H18" s="118"/>
      <c r="I18" s="192" t="s">
        <v>18</v>
      </c>
      <c r="J18" s="193"/>
      <c r="K18" s="193"/>
      <c r="L18" s="194"/>
      <c r="M18" s="191">
        <f>I12*(POWER(O13,2)+POWER(Q13,2))/POWER(B12,2)</f>
        <v>1.249280014038086E-2</v>
      </c>
      <c r="N18" s="191"/>
      <c r="O18" s="191"/>
      <c r="P18" s="186" t="s">
        <v>25</v>
      </c>
      <c r="Q18" s="186"/>
      <c r="R18" s="187">
        <f>K12*(POWER(O13,2)+POWER(Q13,2))/(100*B12)</f>
        <v>0.27366398925781249</v>
      </c>
      <c r="S18" s="187"/>
      <c r="T18" s="189"/>
      <c r="U18" s="190">
        <f>I12*(POWER(W13,2)+POWER(Y13,2))/POWER(B12,2)</f>
        <v>1.2182432136893273E-2</v>
      </c>
      <c r="V18" s="191"/>
      <c r="W18" s="191"/>
      <c r="X18" s="186" t="s">
        <v>25</v>
      </c>
      <c r="Y18" s="186"/>
      <c r="Z18" s="187">
        <f>K12*(POWER(W13,2)+POWER(Y13,2))/(100*B12)</f>
        <v>0.26686514952468876</v>
      </c>
      <c r="AA18" s="187"/>
      <c r="AB18" s="189"/>
      <c r="AC18" s="190">
        <f>I12*(POWER(AE13,2)+POWER(AG13,2))/POWER(B12,2)</f>
        <v>1.2182432136893273E-2</v>
      </c>
      <c r="AD18" s="191"/>
      <c r="AE18" s="191"/>
      <c r="AF18" s="186" t="s">
        <v>25</v>
      </c>
      <c r="AG18" s="186"/>
      <c r="AH18" s="187">
        <f>K12*(POWER(AE13,2)+POWER(AG13,2))/(100*B12)</f>
        <v>0.26686514952468876</v>
      </c>
      <c r="AI18" s="187"/>
      <c r="AJ18" s="189"/>
      <c r="AK18" s="190">
        <f>I12*(POWER(AM13,2)+POWER(AO13,2))/POWER(B12,2)</f>
        <v>1.2182432136893273E-2</v>
      </c>
      <c r="AL18" s="191"/>
      <c r="AM18" s="191"/>
      <c r="AN18" s="186" t="s">
        <v>25</v>
      </c>
      <c r="AO18" s="186"/>
      <c r="AP18" s="187">
        <f>K12*(POWER(AM13,2)+POWER(AO13,2))/(100*B12)</f>
        <v>0.26686514952468876</v>
      </c>
      <c r="AQ18" s="187"/>
      <c r="AR18" s="188"/>
    </row>
    <row r="19" spans="1:44" ht="30" customHeight="1" x14ac:dyDescent="0.2">
      <c r="A19" s="149" t="s">
        <v>26</v>
      </c>
      <c r="B19" s="150"/>
      <c r="C19" s="150"/>
      <c r="D19" s="150"/>
      <c r="E19" s="115" t="s">
        <v>27</v>
      </c>
      <c r="F19" s="115"/>
      <c r="G19" s="115"/>
      <c r="H19" s="115"/>
      <c r="I19" s="181" t="s">
        <v>14</v>
      </c>
      <c r="J19" s="182"/>
      <c r="K19" s="182"/>
      <c r="L19" s="183"/>
      <c r="M19" s="179">
        <f>SUM(O10:P10)+C9+M17</f>
        <v>-7.5577252483799455</v>
      </c>
      <c r="N19" s="179"/>
      <c r="O19" s="179"/>
      <c r="P19" s="180" t="s">
        <v>25</v>
      </c>
      <c r="Q19" s="180"/>
      <c r="R19" s="175">
        <f>SUM(Q10:R10)+D9+R17</f>
        <v>0.39952321036720273</v>
      </c>
      <c r="S19" s="175"/>
      <c r="T19" s="177"/>
      <c r="U19" s="178">
        <f>SUM(W10:X10)+C9+U17</f>
        <v>-7.4580200003832582</v>
      </c>
      <c r="V19" s="179"/>
      <c r="W19" s="179"/>
      <c r="X19" s="180" t="s">
        <v>25</v>
      </c>
      <c r="Y19" s="180"/>
      <c r="Z19" s="175">
        <f>SUM(Y10:Z10)+D9+Z17</f>
        <v>0.39300001025199893</v>
      </c>
      <c r="AA19" s="175"/>
      <c r="AB19" s="177"/>
      <c r="AC19" s="178">
        <f>SUM(AE10:AF10)+C9+AC17</f>
        <v>-7.5577252483799455</v>
      </c>
      <c r="AD19" s="179"/>
      <c r="AE19" s="179"/>
      <c r="AF19" s="180" t="s">
        <v>25</v>
      </c>
      <c r="AG19" s="180"/>
      <c r="AH19" s="175">
        <f>SUM(AG10:AH10)+D9+AH17</f>
        <v>0.39952321036720273</v>
      </c>
      <c r="AI19" s="175"/>
      <c r="AJ19" s="177"/>
      <c r="AK19" s="178">
        <f>SUM(AM10:AN10)+C9+AK17</f>
        <v>-7.8568175683697463</v>
      </c>
      <c r="AL19" s="179"/>
      <c r="AM19" s="179"/>
      <c r="AN19" s="180" t="s">
        <v>25</v>
      </c>
      <c r="AO19" s="180"/>
      <c r="AP19" s="175">
        <f>SUM(AO10:AP10)+D9+AP17</f>
        <v>0.41961121072196961</v>
      </c>
      <c r="AQ19" s="175"/>
      <c r="AR19" s="176"/>
    </row>
    <row r="20" spans="1:44" ht="15.75" customHeight="1" x14ac:dyDescent="0.2">
      <c r="A20" s="151"/>
      <c r="B20" s="152"/>
      <c r="C20" s="152"/>
      <c r="D20" s="152"/>
      <c r="E20" s="155"/>
      <c r="F20" s="155"/>
      <c r="G20" s="155"/>
      <c r="H20" s="155"/>
      <c r="I20" s="172" t="s">
        <v>18</v>
      </c>
      <c r="J20" s="173"/>
      <c r="K20" s="173"/>
      <c r="L20" s="174"/>
      <c r="M20" s="166">
        <f>SUM(O13:P13)+C12+M18</f>
        <v>-7.9845071998335424</v>
      </c>
      <c r="N20" s="166"/>
      <c r="O20" s="166"/>
      <c r="P20" s="167" t="s">
        <v>25</v>
      </c>
      <c r="Q20" s="167"/>
      <c r="R20" s="163">
        <f>SUM(Q13:R13)+D12+R18</f>
        <v>0.42366399521827697</v>
      </c>
      <c r="S20" s="163"/>
      <c r="T20" s="164"/>
      <c r="U20" s="165">
        <f>SUM(W13:X13)+C12+U18</f>
        <v>-7.8848175678370298</v>
      </c>
      <c r="V20" s="166"/>
      <c r="W20" s="166"/>
      <c r="X20" s="167" t="s">
        <v>25</v>
      </c>
      <c r="Y20" s="167"/>
      <c r="Z20" s="163">
        <f>SUM(Y13:Z13)+D12+Z18</f>
        <v>0.41686515548515324</v>
      </c>
      <c r="AA20" s="163"/>
      <c r="AB20" s="164"/>
      <c r="AC20" s="165">
        <f>SUM(AE13:AF13)+C12+AC18</f>
        <v>-7.8848175678370298</v>
      </c>
      <c r="AD20" s="166"/>
      <c r="AE20" s="166"/>
      <c r="AF20" s="167" t="s">
        <v>25</v>
      </c>
      <c r="AG20" s="167"/>
      <c r="AH20" s="163">
        <f>SUM(AG13:AH13)+D12+AH18</f>
        <v>0.41686515548515324</v>
      </c>
      <c r="AI20" s="163"/>
      <c r="AJ20" s="164"/>
      <c r="AK20" s="165">
        <f>SUM(AM13:AN13)+C12+AK18</f>
        <v>-7.8848175678370298</v>
      </c>
      <c r="AL20" s="166"/>
      <c r="AM20" s="166"/>
      <c r="AN20" s="167" t="s">
        <v>25</v>
      </c>
      <c r="AO20" s="167"/>
      <c r="AP20" s="163">
        <f>SUM(AO13:AP13)+D12+AP18</f>
        <v>0.41686515548515324</v>
      </c>
      <c r="AQ20" s="163"/>
      <c r="AR20" s="168"/>
    </row>
    <row r="21" spans="1:44" ht="13.5" thickBot="1" x14ac:dyDescent="0.25">
      <c r="A21" s="153"/>
      <c r="B21" s="154"/>
      <c r="C21" s="154"/>
      <c r="D21" s="154"/>
      <c r="E21" s="118"/>
      <c r="F21" s="118"/>
      <c r="G21" s="118"/>
      <c r="H21" s="118"/>
      <c r="I21" s="169" t="s">
        <v>28</v>
      </c>
      <c r="J21" s="170"/>
      <c r="K21" s="170"/>
      <c r="L21" s="171"/>
      <c r="M21" s="161">
        <f>SUM(M19,M20)</f>
        <v>-15.542232448213488</v>
      </c>
      <c r="N21" s="161"/>
      <c r="O21" s="161"/>
      <c r="P21" s="162" t="s">
        <v>25</v>
      </c>
      <c r="Q21" s="162"/>
      <c r="R21" s="147">
        <f>SUM(R19,R20)</f>
        <v>0.82318720558547964</v>
      </c>
      <c r="S21" s="147"/>
      <c r="T21" s="159"/>
      <c r="U21" s="160">
        <f>SUM(U19,U20)</f>
        <v>-15.342837568220288</v>
      </c>
      <c r="V21" s="161"/>
      <c r="W21" s="161"/>
      <c r="X21" s="162" t="s">
        <v>25</v>
      </c>
      <c r="Y21" s="162"/>
      <c r="Z21" s="147">
        <f>SUM(Z19,Z20)</f>
        <v>0.80986516573715217</v>
      </c>
      <c r="AA21" s="147"/>
      <c r="AB21" s="159"/>
      <c r="AC21" s="160">
        <f>SUM(AC19,AC20)</f>
        <v>-15.442542816216974</v>
      </c>
      <c r="AD21" s="161"/>
      <c r="AE21" s="161"/>
      <c r="AF21" s="162" t="s">
        <v>25</v>
      </c>
      <c r="AG21" s="162"/>
      <c r="AH21" s="147">
        <f>SUM(AH19,AH20)</f>
        <v>0.81638836585235597</v>
      </c>
      <c r="AI21" s="147"/>
      <c r="AJ21" s="159"/>
      <c r="AK21" s="160">
        <f>SUM(AK19,AK20)</f>
        <v>-15.741635136206776</v>
      </c>
      <c r="AL21" s="161"/>
      <c r="AM21" s="161"/>
      <c r="AN21" s="162" t="s">
        <v>25</v>
      </c>
      <c r="AO21" s="162"/>
      <c r="AP21" s="147">
        <f>SUM(AP19,AP20)</f>
        <v>0.83647636620712285</v>
      </c>
      <c r="AQ21" s="147"/>
      <c r="AR21" s="148"/>
    </row>
    <row r="22" spans="1:44" ht="16.5" thickBot="1" x14ac:dyDescent="0.25">
      <c r="A22" s="127" t="s">
        <v>29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</row>
    <row r="23" spans="1:44" ht="30" customHeight="1" thickBot="1" x14ac:dyDescent="0.25">
      <c r="A23" s="156" t="s">
        <v>6</v>
      </c>
      <c r="B23" s="157"/>
      <c r="C23" s="157" t="s">
        <v>2</v>
      </c>
      <c r="D23" s="157"/>
      <c r="E23" s="157" t="s">
        <v>30</v>
      </c>
      <c r="F23" s="157"/>
      <c r="G23" s="157"/>
      <c r="H23" s="157"/>
      <c r="I23" s="157"/>
      <c r="J23" s="157"/>
      <c r="K23" s="157"/>
      <c r="L23" s="158"/>
      <c r="M23" s="137" t="s">
        <v>31</v>
      </c>
      <c r="N23" s="138"/>
      <c r="O23" s="138"/>
      <c r="P23" s="138"/>
      <c r="Q23" s="138"/>
      <c r="R23" s="138"/>
      <c r="S23" s="138"/>
      <c r="T23" s="139"/>
      <c r="U23" s="137" t="s">
        <v>31</v>
      </c>
      <c r="V23" s="138"/>
      <c r="W23" s="138"/>
      <c r="X23" s="138"/>
      <c r="Y23" s="138"/>
      <c r="Z23" s="138"/>
      <c r="AA23" s="138"/>
      <c r="AB23" s="139"/>
      <c r="AC23" s="137" t="s">
        <v>31</v>
      </c>
      <c r="AD23" s="138"/>
      <c r="AE23" s="138"/>
      <c r="AF23" s="138"/>
      <c r="AG23" s="138"/>
      <c r="AH23" s="138"/>
      <c r="AI23" s="138"/>
      <c r="AJ23" s="139"/>
      <c r="AK23" s="137" t="s">
        <v>31</v>
      </c>
      <c r="AL23" s="138"/>
      <c r="AM23" s="138"/>
      <c r="AN23" s="138"/>
      <c r="AO23" s="138"/>
      <c r="AP23" s="138"/>
      <c r="AQ23" s="138"/>
      <c r="AR23" s="139"/>
    </row>
    <row r="24" spans="1:44" ht="15" customHeight="1" x14ac:dyDescent="0.2">
      <c r="A24" s="140">
        <v>6</v>
      </c>
      <c r="B24" s="141"/>
      <c r="C24" s="141" t="s">
        <v>16</v>
      </c>
      <c r="D24" s="141"/>
      <c r="E24" s="142" t="s">
        <v>32</v>
      </c>
      <c r="F24" s="142"/>
      <c r="G24" s="142"/>
      <c r="H24" s="142"/>
      <c r="I24" s="142"/>
      <c r="J24" s="142"/>
      <c r="K24" s="142"/>
      <c r="L24" s="143"/>
      <c r="M24" s="144">
        <v>6.29</v>
      </c>
      <c r="N24" s="145"/>
      <c r="O24" s="145"/>
      <c r="P24" s="145"/>
      <c r="Q24" s="145"/>
      <c r="R24" s="145"/>
      <c r="S24" s="145"/>
      <c r="T24" s="146"/>
      <c r="U24" s="144">
        <v>6.24</v>
      </c>
      <c r="V24" s="145"/>
      <c r="W24" s="145"/>
      <c r="X24" s="145"/>
      <c r="Y24" s="145"/>
      <c r="Z24" s="145"/>
      <c r="AA24" s="145"/>
      <c r="AB24" s="146"/>
      <c r="AC24" s="144">
        <v>6.29</v>
      </c>
      <c r="AD24" s="145"/>
      <c r="AE24" s="145"/>
      <c r="AF24" s="145"/>
      <c r="AG24" s="145"/>
      <c r="AH24" s="145"/>
      <c r="AI24" s="145"/>
      <c r="AJ24" s="146"/>
      <c r="AK24" s="144">
        <v>6.31</v>
      </c>
      <c r="AL24" s="145"/>
      <c r="AM24" s="145"/>
      <c r="AN24" s="145"/>
      <c r="AO24" s="145"/>
      <c r="AP24" s="145"/>
      <c r="AQ24" s="145"/>
      <c r="AR24" s="146"/>
    </row>
    <row r="25" spans="1:44" ht="15.75" customHeight="1" thickBot="1" x14ac:dyDescent="0.25">
      <c r="A25" s="133">
        <v>6</v>
      </c>
      <c r="B25" s="134"/>
      <c r="C25" s="134" t="s">
        <v>19</v>
      </c>
      <c r="D25" s="134"/>
      <c r="E25" s="135" t="s">
        <v>33</v>
      </c>
      <c r="F25" s="135"/>
      <c r="G25" s="135"/>
      <c r="H25" s="135"/>
      <c r="I25" s="135"/>
      <c r="J25" s="135"/>
      <c r="K25" s="135"/>
      <c r="L25" s="136"/>
      <c r="M25" s="124">
        <v>6.29</v>
      </c>
      <c r="N25" s="125"/>
      <c r="O25" s="125"/>
      <c r="P25" s="125"/>
      <c r="Q25" s="125"/>
      <c r="R25" s="125"/>
      <c r="S25" s="125"/>
      <c r="T25" s="126"/>
      <c r="U25" s="124">
        <v>6.3</v>
      </c>
      <c r="V25" s="125"/>
      <c r="W25" s="125"/>
      <c r="X25" s="125"/>
      <c r="Y25" s="125"/>
      <c r="Z25" s="125"/>
      <c r="AA25" s="125"/>
      <c r="AB25" s="126"/>
      <c r="AC25" s="124">
        <v>6.29</v>
      </c>
      <c r="AD25" s="125"/>
      <c r="AE25" s="125"/>
      <c r="AF25" s="125"/>
      <c r="AG25" s="125"/>
      <c r="AH25" s="125"/>
      <c r="AI25" s="125"/>
      <c r="AJ25" s="126"/>
      <c r="AK25" s="124">
        <v>6.3</v>
      </c>
      <c r="AL25" s="125"/>
      <c r="AM25" s="125"/>
      <c r="AN25" s="125"/>
      <c r="AO25" s="125"/>
      <c r="AP25" s="125"/>
      <c r="AQ25" s="125"/>
      <c r="AR25" s="126"/>
    </row>
    <row r="26" spans="1:44" ht="16.5" thickBot="1" x14ac:dyDescent="0.25">
      <c r="A26" s="127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4" x14ac:dyDescent="0.2">
      <c r="A27" s="128" t="s">
        <v>2</v>
      </c>
      <c r="B27" s="129"/>
      <c r="C27" s="129"/>
      <c r="D27" s="129"/>
      <c r="E27" s="129" t="s">
        <v>35</v>
      </c>
      <c r="F27" s="129"/>
      <c r="G27" s="129" t="s">
        <v>36</v>
      </c>
      <c r="H27" s="129"/>
      <c r="I27" s="129" t="s">
        <v>37</v>
      </c>
      <c r="J27" s="129"/>
      <c r="K27" s="129" t="s">
        <v>38</v>
      </c>
      <c r="L27" s="132"/>
      <c r="M27" s="120" t="s">
        <v>10</v>
      </c>
      <c r="N27" s="121"/>
      <c r="O27" s="114" t="s">
        <v>11</v>
      </c>
      <c r="P27" s="115"/>
      <c r="Q27" s="121"/>
      <c r="R27" s="114" t="s">
        <v>12</v>
      </c>
      <c r="S27" s="115"/>
      <c r="T27" s="116"/>
      <c r="U27" s="120" t="s">
        <v>10</v>
      </c>
      <c r="V27" s="121"/>
      <c r="W27" s="114" t="s">
        <v>11</v>
      </c>
      <c r="X27" s="115"/>
      <c r="Y27" s="121"/>
      <c r="Z27" s="114" t="s">
        <v>12</v>
      </c>
      <c r="AA27" s="115"/>
      <c r="AB27" s="116"/>
      <c r="AC27" s="120" t="s">
        <v>10</v>
      </c>
      <c r="AD27" s="121"/>
      <c r="AE27" s="114" t="s">
        <v>11</v>
      </c>
      <c r="AF27" s="115"/>
      <c r="AG27" s="121"/>
      <c r="AH27" s="114" t="s">
        <v>12</v>
      </c>
      <c r="AI27" s="115"/>
      <c r="AJ27" s="116"/>
      <c r="AK27" s="120" t="s">
        <v>10</v>
      </c>
      <c r="AL27" s="121"/>
      <c r="AM27" s="114" t="s">
        <v>11</v>
      </c>
      <c r="AN27" s="115"/>
      <c r="AO27" s="121"/>
      <c r="AP27" s="114" t="s">
        <v>12</v>
      </c>
      <c r="AQ27" s="115"/>
      <c r="AR27" s="116"/>
    </row>
    <row r="28" spans="1:44" ht="13.5" thickBot="1" x14ac:dyDescent="0.25">
      <c r="A28" s="130"/>
      <c r="B28" s="131"/>
      <c r="C28" s="131"/>
      <c r="D28" s="131"/>
      <c r="E28" s="19" t="s">
        <v>39</v>
      </c>
      <c r="F28" s="19" t="s">
        <v>40</v>
      </c>
      <c r="G28" s="19" t="s">
        <v>39</v>
      </c>
      <c r="H28" s="19" t="s">
        <v>40</v>
      </c>
      <c r="I28" s="19" t="s">
        <v>39</v>
      </c>
      <c r="J28" s="19" t="s">
        <v>40</v>
      </c>
      <c r="K28" s="19" t="s">
        <v>39</v>
      </c>
      <c r="L28" s="8" t="s">
        <v>40</v>
      </c>
      <c r="M28" s="122"/>
      <c r="N28" s="123"/>
      <c r="O28" s="117"/>
      <c r="P28" s="118"/>
      <c r="Q28" s="123"/>
      <c r="R28" s="117"/>
      <c r="S28" s="118"/>
      <c r="T28" s="119"/>
      <c r="U28" s="122"/>
      <c r="V28" s="123"/>
      <c r="W28" s="117"/>
      <c r="X28" s="118"/>
      <c r="Y28" s="123"/>
      <c r="Z28" s="117"/>
      <c r="AA28" s="118"/>
      <c r="AB28" s="119"/>
      <c r="AC28" s="122"/>
      <c r="AD28" s="123"/>
      <c r="AE28" s="117"/>
      <c r="AF28" s="118"/>
      <c r="AG28" s="123"/>
      <c r="AH28" s="117"/>
      <c r="AI28" s="118"/>
      <c r="AJ28" s="119"/>
      <c r="AK28" s="122"/>
      <c r="AL28" s="123"/>
      <c r="AM28" s="117"/>
      <c r="AN28" s="118"/>
      <c r="AO28" s="123"/>
      <c r="AP28" s="117"/>
      <c r="AQ28" s="118"/>
      <c r="AR28" s="119"/>
    </row>
    <row r="29" spans="1:44" x14ac:dyDescent="0.2">
      <c r="A29" s="95" t="s">
        <v>41</v>
      </c>
      <c r="B29" s="96"/>
      <c r="C29" s="96"/>
      <c r="D29" s="96"/>
      <c r="E29" s="52"/>
      <c r="F29" s="52"/>
      <c r="G29" s="52"/>
      <c r="H29" s="52"/>
      <c r="I29" s="52"/>
      <c r="J29" s="52"/>
      <c r="K29" s="52"/>
      <c r="L29" s="97"/>
      <c r="M29" s="98"/>
      <c r="N29" s="99"/>
      <c r="O29" s="100"/>
      <c r="P29" s="100"/>
      <c r="Q29" s="100"/>
      <c r="R29" s="100"/>
      <c r="S29" s="100"/>
      <c r="T29" s="101"/>
      <c r="U29" s="98"/>
      <c r="V29" s="99"/>
      <c r="W29" s="100"/>
      <c r="X29" s="100"/>
      <c r="Y29" s="100"/>
      <c r="Z29" s="100"/>
      <c r="AA29" s="100"/>
      <c r="AB29" s="101"/>
      <c r="AC29" s="98"/>
      <c r="AD29" s="99"/>
      <c r="AE29" s="100"/>
      <c r="AF29" s="100"/>
      <c r="AG29" s="100"/>
      <c r="AH29" s="100"/>
      <c r="AI29" s="100"/>
      <c r="AJ29" s="101"/>
      <c r="AK29" s="98"/>
      <c r="AL29" s="99"/>
      <c r="AM29" s="100"/>
      <c r="AN29" s="100"/>
      <c r="AO29" s="100"/>
      <c r="AP29" s="100"/>
      <c r="AQ29" s="100"/>
      <c r="AR29" s="102"/>
    </row>
    <row r="30" spans="1:44" x14ac:dyDescent="0.2">
      <c r="A30" s="81" t="s">
        <v>42</v>
      </c>
      <c r="B30" s="82"/>
      <c r="C30" s="82"/>
      <c r="D30" s="82"/>
      <c r="E30" s="13"/>
      <c r="F30" s="13"/>
      <c r="G30" s="13"/>
      <c r="H30" s="13"/>
      <c r="I30" s="13"/>
      <c r="J30" s="13"/>
      <c r="K30" s="13"/>
      <c r="L30" s="10"/>
      <c r="M30" s="88">
        <f>SUM(M31:N43)</f>
        <v>385</v>
      </c>
      <c r="N30" s="89"/>
      <c r="O30" s="85"/>
      <c r="P30" s="85"/>
      <c r="Q30" s="85"/>
      <c r="R30" s="85"/>
      <c r="S30" s="85"/>
      <c r="T30" s="87"/>
      <c r="U30" s="88">
        <f>SUM(U31:V43)</f>
        <v>475</v>
      </c>
      <c r="V30" s="89"/>
      <c r="W30" s="85"/>
      <c r="X30" s="85"/>
      <c r="Y30" s="85"/>
      <c r="Z30" s="85"/>
      <c r="AA30" s="85"/>
      <c r="AB30" s="87"/>
      <c r="AC30" s="88">
        <f>SUM(AC31:AD43)</f>
        <v>415</v>
      </c>
      <c r="AD30" s="89"/>
      <c r="AE30" s="85"/>
      <c r="AF30" s="85"/>
      <c r="AG30" s="85"/>
      <c r="AH30" s="85"/>
      <c r="AI30" s="85"/>
      <c r="AJ30" s="87"/>
      <c r="AK30" s="88">
        <f>SUM(AK31:AL43)</f>
        <v>385</v>
      </c>
      <c r="AL30" s="89"/>
      <c r="AM30" s="85"/>
      <c r="AN30" s="85"/>
      <c r="AO30" s="85"/>
      <c r="AP30" s="85"/>
      <c r="AQ30" s="85"/>
      <c r="AR30" s="86"/>
    </row>
    <row r="31" spans="1:44" x14ac:dyDescent="0.2">
      <c r="A31" s="81" t="s">
        <v>43</v>
      </c>
      <c r="B31" s="82"/>
      <c r="C31" s="82"/>
      <c r="D31" s="82"/>
      <c r="E31" s="13"/>
      <c r="F31" s="13"/>
      <c r="G31" s="13"/>
      <c r="H31" s="13"/>
      <c r="I31" s="13"/>
      <c r="J31" s="13"/>
      <c r="K31" s="13"/>
      <c r="L31" s="10"/>
      <c r="M31" s="78">
        <v>20</v>
      </c>
      <c r="N31" s="79"/>
      <c r="O31" s="76"/>
      <c r="P31" s="76"/>
      <c r="Q31" s="76"/>
      <c r="R31" s="76"/>
      <c r="S31" s="76"/>
      <c r="T31" s="77"/>
      <c r="U31" s="78">
        <v>20</v>
      </c>
      <c r="V31" s="79"/>
      <c r="W31" s="76"/>
      <c r="X31" s="76"/>
      <c r="Y31" s="76"/>
      <c r="Z31" s="76"/>
      <c r="AA31" s="76"/>
      <c r="AB31" s="77"/>
      <c r="AC31" s="78">
        <v>20</v>
      </c>
      <c r="AD31" s="79"/>
      <c r="AE31" s="76"/>
      <c r="AF31" s="76"/>
      <c r="AG31" s="76"/>
      <c r="AH31" s="76"/>
      <c r="AI31" s="76"/>
      <c r="AJ31" s="77"/>
      <c r="AK31" s="78">
        <v>20</v>
      </c>
      <c r="AL31" s="79"/>
      <c r="AM31" s="76"/>
      <c r="AN31" s="76"/>
      <c r="AO31" s="76"/>
      <c r="AP31" s="76"/>
      <c r="AQ31" s="76"/>
      <c r="AR31" s="80"/>
    </row>
    <row r="32" spans="1:44" x14ac:dyDescent="0.2">
      <c r="A32" s="81" t="s">
        <v>44</v>
      </c>
      <c r="B32" s="82"/>
      <c r="C32" s="82"/>
      <c r="D32" s="82"/>
      <c r="E32" s="13"/>
      <c r="F32" s="13"/>
      <c r="G32" s="13"/>
      <c r="H32" s="13"/>
      <c r="I32" s="13"/>
      <c r="J32" s="13"/>
      <c r="K32" s="13"/>
      <c r="L32" s="10"/>
      <c r="M32" s="78">
        <v>20</v>
      </c>
      <c r="N32" s="79"/>
      <c r="O32" s="76"/>
      <c r="P32" s="76"/>
      <c r="Q32" s="76"/>
      <c r="R32" s="76"/>
      <c r="S32" s="76"/>
      <c r="T32" s="77"/>
      <c r="U32" s="78">
        <v>20</v>
      </c>
      <c r="V32" s="79"/>
      <c r="W32" s="76"/>
      <c r="X32" s="76"/>
      <c r="Y32" s="76"/>
      <c r="Z32" s="76"/>
      <c r="AA32" s="76"/>
      <c r="AB32" s="77"/>
      <c r="AC32" s="78">
        <v>20</v>
      </c>
      <c r="AD32" s="79"/>
      <c r="AE32" s="76"/>
      <c r="AF32" s="76"/>
      <c r="AG32" s="76"/>
      <c r="AH32" s="76"/>
      <c r="AI32" s="76"/>
      <c r="AJ32" s="77"/>
      <c r="AK32" s="78">
        <v>20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45</v>
      </c>
      <c r="B33" s="82"/>
      <c r="C33" s="82"/>
      <c r="D33" s="82"/>
      <c r="E33" s="13">
        <v>48.3</v>
      </c>
      <c r="F33" s="13">
        <v>0.5</v>
      </c>
      <c r="G33" s="13">
        <v>48.9</v>
      </c>
      <c r="H33" s="13">
        <v>25</v>
      </c>
      <c r="I33" s="13"/>
      <c r="J33" s="13"/>
      <c r="K33" s="13"/>
      <c r="L33" s="10"/>
      <c r="M33" s="78">
        <v>10</v>
      </c>
      <c r="N33" s="79"/>
      <c r="O33" s="76"/>
      <c r="P33" s="76"/>
      <c r="Q33" s="76"/>
      <c r="R33" s="76"/>
      <c r="S33" s="76"/>
      <c r="T33" s="77"/>
      <c r="U33" s="78">
        <v>10</v>
      </c>
      <c r="V33" s="79"/>
      <c r="W33" s="76"/>
      <c r="X33" s="76"/>
      <c r="Y33" s="76"/>
      <c r="Z33" s="76"/>
      <c r="AA33" s="76"/>
      <c r="AB33" s="77"/>
      <c r="AC33" s="78">
        <v>10</v>
      </c>
      <c r="AD33" s="79"/>
      <c r="AE33" s="76"/>
      <c r="AF33" s="76"/>
      <c r="AG33" s="76"/>
      <c r="AH33" s="76"/>
      <c r="AI33" s="76"/>
      <c r="AJ33" s="77"/>
      <c r="AK33" s="78">
        <v>10</v>
      </c>
      <c r="AL33" s="79"/>
      <c r="AM33" s="76"/>
      <c r="AN33" s="76"/>
      <c r="AO33" s="76"/>
      <c r="AP33" s="76"/>
      <c r="AQ33" s="76"/>
      <c r="AR33" s="80"/>
    </row>
    <row r="34" spans="1:44" ht="15" x14ac:dyDescent="0.25">
      <c r="A34" s="81" t="s">
        <v>46</v>
      </c>
      <c r="B34" s="82"/>
      <c r="C34" s="82"/>
      <c r="D34" s="82"/>
      <c r="E34" s="13">
        <v>48.3</v>
      </c>
      <c r="F34" s="13">
        <v>0.5</v>
      </c>
      <c r="G34" s="13">
        <v>48.9</v>
      </c>
      <c r="H34" s="13">
        <v>25</v>
      </c>
      <c r="I34" s="13"/>
      <c r="J34" s="13"/>
      <c r="K34" s="13"/>
      <c r="L34" s="10"/>
      <c r="M34" s="83" t="s">
        <v>77</v>
      </c>
      <c r="N34" s="84"/>
      <c r="O34" s="76"/>
      <c r="P34" s="76"/>
      <c r="Q34" s="76"/>
      <c r="R34" s="76"/>
      <c r="S34" s="76"/>
      <c r="T34" s="77"/>
      <c r="U34" s="83" t="s">
        <v>77</v>
      </c>
      <c r="V34" s="84"/>
      <c r="W34" s="76"/>
      <c r="X34" s="76"/>
      <c r="Y34" s="76"/>
      <c r="Z34" s="76"/>
      <c r="AA34" s="76"/>
      <c r="AB34" s="77"/>
      <c r="AC34" s="83" t="s">
        <v>77</v>
      </c>
      <c r="AD34" s="84"/>
      <c r="AE34" s="76"/>
      <c r="AF34" s="76"/>
      <c r="AG34" s="76"/>
      <c r="AH34" s="76"/>
      <c r="AI34" s="76"/>
      <c r="AJ34" s="77"/>
      <c r="AK34" s="83" t="s">
        <v>77</v>
      </c>
      <c r="AL34" s="84"/>
      <c r="AM34" s="76"/>
      <c r="AN34" s="76"/>
      <c r="AO34" s="76"/>
      <c r="AP34" s="76"/>
      <c r="AQ34" s="76"/>
      <c r="AR34" s="80"/>
    </row>
    <row r="35" spans="1:44" x14ac:dyDescent="0.2">
      <c r="A35" s="81" t="s">
        <v>47</v>
      </c>
      <c r="B35" s="82"/>
      <c r="C35" s="82"/>
      <c r="D35" s="82"/>
      <c r="E35" s="13"/>
      <c r="F35" s="13"/>
      <c r="G35" s="13"/>
      <c r="H35" s="13"/>
      <c r="I35" s="13"/>
      <c r="J35" s="13"/>
      <c r="K35" s="13"/>
      <c r="L35" s="10"/>
      <c r="M35" s="78">
        <v>120</v>
      </c>
      <c r="N35" s="79"/>
      <c r="O35" s="76"/>
      <c r="P35" s="76"/>
      <c r="Q35" s="76"/>
      <c r="R35" s="76"/>
      <c r="S35" s="76"/>
      <c r="T35" s="77"/>
      <c r="U35" s="78">
        <v>120</v>
      </c>
      <c r="V35" s="79"/>
      <c r="W35" s="76"/>
      <c r="X35" s="76"/>
      <c r="Y35" s="76"/>
      <c r="Z35" s="76"/>
      <c r="AA35" s="76"/>
      <c r="AB35" s="77"/>
      <c r="AC35" s="78">
        <v>120</v>
      </c>
      <c r="AD35" s="79"/>
      <c r="AE35" s="76"/>
      <c r="AF35" s="76"/>
      <c r="AG35" s="76"/>
      <c r="AH35" s="76"/>
      <c r="AI35" s="76"/>
      <c r="AJ35" s="77"/>
      <c r="AK35" s="78">
        <v>120</v>
      </c>
      <c r="AL35" s="79"/>
      <c r="AM35" s="76"/>
      <c r="AN35" s="76"/>
      <c r="AO35" s="76"/>
      <c r="AP35" s="76"/>
      <c r="AQ35" s="76"/>
      <c r="AR35" s="80"/>
    </row>
    <row r="36" spans="1:44" ht="15" x14ac:dyDescent="0.25">
      <c r="A36" s="81" t="s">
        <v>48</v>
      </c>
      <c r="B36" s="82"/>
      <c r="C36" s="82"/>
      <c r="D36" s="82"/>
      <c r="E36" s="13">
        <v>48.3</v>
      </c>
      <c r="F36" s="13">
        <v>0.5</v>
      </c>
      <c r="G36" s="13">
        <v>48.9</v>
      </c>
      <c r="H36" s="13">
        <v>25</v>
      </c>
      <c r="I36" s="13"/>
      <c r="J36" s="13"/>
      <c r="K36" s="13"/>
      <c r="L36" s="10"/>
      <c r="M36" s="83">
        <v>5</v>
      </c>
      <c r="N36" s="84"/>
      <c r="O36" s="76"/>
      <c r="P36" s="76"/>
      <c r="Q36" s="76"/>
      <c r="R36" s="76"/>
      <c r="S36" s="76"/>
      <c r="T36" s="77"/>
      <c r="U36" s="83">
        <v>5</v>
      </c>
      <c r="V36" s="84"/>
      <c r="W36" s="76"/>
      <c r="X36" s="76"/>
      <c r="Y36" s="76"/>
      <c r="Z36" s="76"/>
      <c r="AA36" s="76"/>
      <c r="AB36" s="77"/>
      <c r="AC36" s="83">
        <v>5</v>
      </c>
      <c r="AD36" s="84"/>
      <c r="AE36" s="76"/>
      <c r="AF36" s="76"/>
      <c r="AG36" s="76"/>
      <c r="AH36" s="76"/>
      <c r="AI36" s="76"/>
      <c r="AJ36" s="77"/>
      <c r="AK36" s="83">
        <v>5</v>
      </c>
      <c r="AL36" s="84"/>
      <c r="AM36" s="76"/>
      <c r="AN36" s="76"/>
      <c r="AO36" s="76"/>
      <c r="AP36" s="76"/>
      <c r="AQ36" s="76"/>
      <c r="AR36" s="80"/>
    </row>
    <row r="37" spans="1:44" ht="15" x14ac:dyDescent="0.25">
      <c r="A37" s="81" t="s">
        <v>70</v>
      </c>
      <c r="B37" s="82"/>
      <c r="C37" s="82"/>
      <c r="D37" s="82"/>
      <c r="E37" s="13">
        <v>48.3</v>
      </c>
      <c r="F37" s="13">
        <v>0.5</v>
      </c>
      <c r="G37" s="13">
        <v>48.9</v>
      </c>
      <c r="H37" s="13">
        <v>25</v>
      </c>
      <c r="I37" s="13"/>
      <c r="J37" s="13"/>
      <c r="K37" s="13"/>
      <c r="L37" s="10"/>
      <c r="M37" s="83" t="s">
        <v>77</v>
      </c>
      <c r="N37" s="84"/>
      <c r="O37" s="76"/>
      <c r="P37" s="76"/>
      <c r="Q37" s="76"/>
      <c r="R37" s="76"/>
      <c r="S37" s="76"/>
      <c r="T37" s="77"/>
      <c r="U37" s="83" t="s">
        <v>77</v>
      </c>
      <c r="V37" s="84"/>
      <c r="W37" s="76"/>
      <c r="X37" s="76"/>
      <c r="Y37" s="76"/>
      <c r="Z37" s="76"/>
      <c r="AA37" s="76"/>
      <c r="AB37" s="77"/>
      <c r="AC37" s="83" t="s">
        <v>77</v>
      </c>
      <c r="AD37" s="84"/>
      <c r="AE37" s="76"/>
      <c r="AF37" s="76"/>
      <c r="AG37" s="76"/>
      <c r="AH37" s="76"/>
      <c r="AI37" s="76"/>
      <c r="AJ37" s="77"/>
      <c r="AK37" s="83" t="s">
        <v>77</v>
      </c>
      <c r="AL37" s="84"/>
      <c r="AM37" s="76"/>
      <c r="AN37" s="76"/>
      <c r="AO37" s="76"/>
      <c r="AP37" s="76"/>
      <c r="AQ37" s="76"/>
      <c r="AR37" s="80"/>
    </row>
    <row r="38" spans="1:44" ht="15" x14ac:dyDescent="0.25">
      <c r="A38" s="81" t="s">
        <v>49</v>
      </c>
      <c r="B38" s="82"/>
      <c r="C38" s="82"/>
      <c r="D38" s="82"/>
      <c r="E38" s="13"/>
      <c r="F38" s="13"/>
      <c r="G38" s="13"/>
      <c r="H38" s="13"/>
      <c r="I38" s="13"/>
      <c r="J38" s="13"/>
      <c r="K38" s="13"/>
      <c r="L38" s="10"/>
      <c r="M38" s="83" t="s">
        <v>78</v>
      </c>
      <c r="N38" s="84"/>
      <c r="O38" s="76"/>
      <c r="P38" s="76"/>
      <c r="Q38" s="76"/>
      <c r="R38" s="76"/>
      <c r="S38" s="76"/>
      <c r="T38" s="77"/>
      <c r="U38" s="83" t="s">
        <v>78</v>
      </c>
      <c r="V38" s="84"/>
      <c r="W38" s="76"/>
      <c r="X38" s="76"/>
      <c r="Y38" s="76"/>
      <c r="Z38" s="76"/>
      <c r="AA38" s="76"/>
      <c r="AB38" s="77"/>
      <c r="AC38" s="83" t="s">
        <v>78</v>
      </c>
      <c r="AD38" s="84"/>
      <c r="AE38" s="76"/>
      <c r="AF38" s="76"/>
      <c r="AG38" s="76"/>
      <c r="AH38" s="76"/>
      <c r="AI38" s="76"/>
      <c r="AJ38" s="77"/>
      <c r="AK38" s="83" t="s">
        <v>78</v>
      </c>
      <c r="AL38" s="84"/>
      <c r="AM38" s="76"/>
      <c r="AN38" s="76"/>
      <c r="AO38" s="76"/>
      <c r="AP38" s="76"/>
      <c r="AQ38" s="76"/>
      <c r="AR38" s="80"/>
    </row>
    <row r="39" spans="1:44" x14ac:dyDescent="0.2">
      <c r="A39" s="81" t="s">
        <v>50</v>
      </c>
      <c r="B39" s="82"/>
      <c r="C39" s="82"/>
      <c r="D39" s="82"/>
      <c r="E39" s="13"/>
      <c r="F39" s="13"/>
      <c r="G39" s="13"/>
      <c r="H39" s="13"/>
      <c r="I39" s="13"/>
      <c r="J39" s="13"/>
      <c r="K39" s="13"/>
      <c r="L39" s="10"/>
      <c r="M39" s="78">
        <v>30</v>
      </c>
      <c r="N39" s="79"/>
      <c r="O39" s="76"/>
      <c r="P39" s="76"/>
      <c r="Q39" s="76"/>
      <c r="R39" s="76"/>
      <c r="S39" s="76"/>
      <c r="T39" s="77"/>
      <c r="U39" s="78">
        <v>35</v>
      </c>
      <c r="V39" s="79"/>
      <c r="W39" s="76"/>
      <c r="X39" s="76"/>
      <c r="Y39" s="76"/>
      <c r="Z39" s="76"/>
      <c r="AA39" s="76"/>
      <c r="AB39" s="77"/>
      <c r="AC39" s="78">
        <v>35</v>
      </c>
      <c r="AD39" s="79"/>
      <c r="AE39" s="76"/>
      <c r="AF39" s="76"/>
      <c r="AG39" s="76"/>
      <c r="AH39" s="76"/>
      <c r="AI39" s="76"/>
      <c r="AJ39" s="77"/>
      <c r="AK39" s="78">
        <v>40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74</v>
      </c>
      <c r="B40" s="82"/>
      <c r="C40" s="82"/>
      <c r="D40" s="82"/>
      <c r="E40" s="13"/>
      <c r="F40" s="13"/>
      <c r="G40" s="13"/>
      <c r="H40" s="13"/>
      <c r="I40" s="13"/>
      <c r="J40" s="13"/>
      <c r="K40" s="13"/>
      <c r="L40" s="10"/>
      <c r="M40" s="78">
        <v>100</v>
      </c>
      <c r="N40" s="79"/>
      <c r="O40" s="76"/>
      <c r="P40" s="76"/>
      <c r="Q40" s="76"/>
      <c r="R40" s="76"/>
      <c r="S40" s="76"/>
      <c r="T40" s="77"/>
      <c r="U40" s="78">
        <v>180</v>
      </c>
      <c r="V40" s="79"/>
      <c r="W40" s="76"/>
      <c r="X40" s="76"/>
      <c r="Y40" s="76"/>
      <c r="Z40" s="76"/>
      <c r="AA40" s="76"/>
      <c r="AB40" s="77"/>
      <c r="AC40" s="78">
        <v>140</v>
      </c>
      <c r="AD40" s="79"/>
      <c r="AE40" s="76"/>
      <c r="AF40" s="76"/>
      <c r="AG40" s="76"/>
      <c r="AH40" s="76"/>
      <c r="AI40" s="76"/>
      <c r="AJ40" s="77"/>
      <c r="AK40" s="78">
        <v>100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51</v>
      </c>
      <c r="B41" s="82"/>
      <c r="C41" s="82"/>
      <c r="D41" s="82"/>
      <c r="E41" s="13">
        <v>48.3</v>
      </c>
      <c r="F41" s="13">
        <v>0.5</v>
      </c>
      <c r="G41" s="13">
        <v>48.9</v>
      </c>
      <c r="H41" s="13">
        <v>25</v>
      </c>
      <c r="I41" s="13"/>
      <c r="J41" s="13"/>
      <c r="K41" s="13"/>
      <c r="L41" s="10"/>
      <c r="M41" s="78">
        <v>50</v>
      </c>
      <c r="N41" s="79"/>
      <c r="O41" s="76"/>
      <c r="P41" s="76"/>
      <c r="Q41" s="76"/>
      <c r="R41" s="76"/>
      <c r="S41" s="76"/>
      <c r="T41" s="77"/>
      <c r="U41" s="78">
        <v>55</v>
      </c>
      <c r="V41" s="79"/>
      <c r="W41" s="76"/>
      <c r="X41" s="76"/>
      <c r="Y41" s="76"/>
      <c r="Z41" s="76"/>
      <c r="AA41" s="76"/>
      <c r="AB41" s="77"/>
      <c r="AC41" s="78">
        <v>35</v>
      </c>
      <c r="AD41" s="79"/>
      <c r="AE41" s="76"/>
      <c r="AF41" s="76"/>
      <c r="AG41" s="76"/>
      <c r="AH41" s="76"/>
      <c r="AI41" s="76"/>
      <c r="AJ41" s="77"/>
      <c r="AK41" s="78">
        <v>40</v>
      </c>
      <c r="AL41" s="79"/>
      <c r="AM41" s="76"/>
      <c r="AN41" s="76"/>
      <c r="AO41" s="76"/>
      <c r="AP41" s="76"/>
      <c r="AQ41" s="76"/>
      <c r="AR41" s="80"/>
    </row>
    <row r="42" spans="1:44" ht="15" x14ac:dyDescent="0.25">
      <c r="A42" s="81" t="s">
        <v>69</v>
      </c>
      <c r="B42" s="82"/>
      <c r="C42" s="82"/>
      <c r="D42" s="82"/>
      <c r="E42" s="13">
        <v>48.3</v>
      </c>
      <c r="F42" s="13">
        <v>0.5</v>
      </c>
      <c r="G42" s="13">
        <v>48.9</v>
      </c>
      <c r="H42" s="13">
        <v>25</v>
      </c>
      <c r="I42" s="13"/>
      <c r="J42" s="13"/>
      <c r="K42" s="13"/>
      <c r="L42" s="10"/>
      <c r="M42" s="83">
        <v>30</v>
      </c>
      <c r="N42" s="84"/>
      <c r="O42" s="76"/>
      <c r="P42" s="76"/>
      <c r="Q42" s="76"/>
      <c r="R42" s="76"/>
      <c r="S42" s="76"/>
      <c r="T42" s="77"/>
      <c r="U42" s="83">
        <v>30</v>
      </c>
      <c r="V42" s="84"/>
      <c r="W42" s="76"/>
      <c r="X42" s="76"/>
      <c r="Y42" s="76"/>
      <c r="Z42" s="76"/>
      <c r="AA42" s="76"/>
      <c r="AB42" s="77"/>
      <c r="AC42" s="83">
        <v>30</v>
      </c>
      <c r="AD42" s="84"/>
      <c r="AE42" s="76"/>
      <c r="AF42" s="76"/>
      <c r="AG42" s="76"/>
      <c r="AH42" s="76"/>
      <c r="AI42" s="76"/>
      <c r="AJ42" s="77"/>
      <c r="AK42" s="83">
        <v>30</v>
      </c>
      <c r="AL42" s="84"/>
      <c r="AM42" s="76"/>
      <c r="AN42" s="76"/>
      <c r="AO42" s="76"/>
      <c r="AP42" s="76"/>
      <c r="AQ42" s="76"/>
      <c r="AR42" s="80"/>
    </row>
    <row r="43" spans="1:44" ht="15" x14ac:dyDescent="0.25">
      <c r="A43" s="81" t="s">
        <v>52</v>
      </c>
      <c r="B43" s="82"/>
      <c r="C43" s="82"/>
      <c r="D43" s="82"/>
      <c r="E43" s="13">
        <v>48.3</v>
      </c>
      <c r="F43" s="13">
        <v>0.5</v>
      </c>
      <c r="G43" s="13">
        <v>48.9</v>
      </c>
      <c r="H43" s="13">
        <v>25</v>
      </c>
      <c r="I43" s="13"/>
      <c r="J43" s="13"/>
      <c r="K43" s="13"/>
      <c r="L43" s="10"/>
      <c r="M43" s="83">
        <v>0</v>
      </c>
      <c r="N43" s="84"/>
      <c r="O43" s="76"/>
      <c r="P43" s="76"/>
      <c r="Q43" s="76"/>
      <c r="R43" s="76"/>
      <c r="S43" s="76"/>
      <c r="T43" s="77"/>
      <c r="U43" s="83">
        <v>0</v>
      </c>
      <c r="V43" s="84"/>
      <c r="W43" s="76"/>
      <c r="X43" s="76"/>
      <c r="Y43" s="76"/>
      <c r="Z43" s="76"/>
      <c r="AA43" s="76"/>
      <c r="AB43" s="77"/>
      <c r="AC43" s="83">
        <v>0</v>
      </c>
      <c r="AD43" s="84"/>
      <c r="AE43" s="76"/>
      <c r="AF43" s="76"/>
      <c r="AG43" s="76"/>
      <c r="AH43" s="76"/>
      <c r="AI43" s="76"/>
      <c r="AJ43" s="77"/>
      <c r="AK43" s="83">
        <v>0</v>
      </c>
      <c r="AL43" s="84"/>
      <c r="AM43" s="76"/>
      <c r="AN43" s="76"/>
      <c r="AO43" s="76"/>
      <c r="AP43" s="76"/>
      <c r="AQ43" s="76"/>
      <c r="AR43" s="80"/>
    </row>
    <row r="44" spans="1:44" ht="13.5" thickBot="1" x14ac:dyDescent="0.25">
      <c r="A44" s="103" t="s">
        <v>53</v>
      </c>
      <c r="B44" s="104"/>
      <c r="C44" s="104"/>
      <c r="D44" s="104"/>
      <c r="E44" s="105"/>
      <c r="F44" s="105"/>
      <c r="G44" s="105"/>
      <c r="H44" s="105"/>
      <c r="I44" s="105"/>
      <c r="J44" s="105"/>
      <c r="K44" s="105"/>
      <c r="L44" s="106"/>
      <c r="M44" s="92"/>
      <c r="N44" s="93"/>
      <c r="O44" s="90"/>
      <c r="P44" s="90"/>
      <c r="Q44" s="90"/>
      <c r="R44" s="90"/>
      <c r="S44" s="90"/>
      <c r="T44" s="91"/>
      <c r="U44" s="92"/>
      <c r="V44" s="93"/>
      <c r="W44" s="90"/>
      <c r="X44" s="90"/>
      <c r="Y44" s="90"/>
      <c r="Z44" s="90"/>
      <c r="AA44" s="90"/>
      <c r="AB44" s="91"/>
      <c r="AC44" s="92"/>
      <c r="AD44" s="93"/>
      <c r="AE44" s="90"/>
      <c r="AF44" s="90"/>
      <c r="AG44" s="90"/>
      <c r="AH44" s="90"/>
      <c r="AI44" s="90"/>
      <c r="AJ44" s="91"/>
      <c r="AK44" s="92"/>
      <c r="AL44" s="93"/>
      <c r="AM44" s="90"/>
      <c r="AN44" s="90"/>
      <c r="AO44" s="90"/>
      <c r="AP44" s="90"/>
      <c r="AQ44" s="90"/>
      <c r="AR44" s="94"/>
    </row>
    <row r="45" spans="1:44" x14ac:dyDescent="0.2">
      <c r="A45" s="95" t="s">
        <v>54</v>
      </c>
      <c r="B45" s="96"/>
      <c r="C45" s="96"/>
      <c r="D45" s="96"/>
      <c r="E45" s="52"/>
      <c r="F45" s="52"/>
      <c r="G45" s="52"/>
      <c r="H45" s="52"/>
      <c r="I45" s="52"/>
      <c r="J45" s="52"/>
      <c r="K45" s="52"/>
      <c r="L45" s="97"/>
      <c r="M45" s="98"/>
      <c r="N45" s="99"/>
      <c r="O45" s="100"/>
      <c r="P45" s="100"/>
      <c r="Q45" s="100"/>
      <c r="R45" s="100"/>
      <c r="S45" s="100"/>
      <c r="T45" s="101"/>
      <c r="U45" s="98"/>
      <c r="V45" s="99"/>
      <c r="W45" s="100"/>
      <c r="X45" s="100"/>
      <c r="Y45" s="100"/>
      <c r="Z45" s="100"/>
      <c r="AA45" s="100"/>
      <c r="AB45" s="101"/>
      <c r="AC45" s="98"/>
      <c r="AD45" s="99"/>
      <c r="AE45" s="100"/>
      <c r="AF45" s="100"/>
      <c r="AG45" s="100"/>
      <c r="AH45" s="100"/>
      <c r="AI45" s="100"/>
      <c r="AJ45" s="101"/>
      <c r="AK45" s="98"/>
      <c r="AL45" s="99"/>
      <c r="AM45" s="100"/>
      <c r="AN45" s="100"/>
      <c r="AO45" s="100"/>
      <c r="AP45" s="100"/>
      <c r="AQ45" s="100"/>
      <c r="AR45" s="102"/>
    </row>
    <row r="46" spans="1:44" x14ac:dyDescent="0.2">
      <c r="A46" s="81" t="s">
        <v>55</v>
      </c>
      <c r="B46" s="82"/>
      <c r="C46" s="82"/>
      <c r="D46" s="82"/>
      <c r="E46" s="13"/>
      <c r="F46" s="13"/>
      <c r="G46" s="13"/>
      <c r="H46" s="13"/>
      <c r="I46" s="13"/>
      <c r="J46" s="13"/>
      <c r="K46" s="13"/>
      <c r="L46" s="10"/>
      <c r="M46" s="88">
        <f>SUM(M47:N56)</f>
        <v>330</v>
      </c>
      <c r="N46" s="89"/>
      <c r="O46" s="85"/>
      <c r="P46" s="85"/>
      <c r="Q46" s="85"/>
      <c r="R46" s="85"/>
      <c r="S46" s="85"/>
      <c r="T46" s="87"/>
      <c r="U46" s="88">
        <f>SUM(U47:V56)</f>
        <v>330</v>
      </c>
      <c r="V46" s="89"/>
      <c r="W46" s="85"/>
      <c r="X46" s="85"/>
      <c r="Y46" s="85"/>
      <c r="Z46" s="85"/>
      <c r="AA46" s="85"/>
      <c r="AB46" s="87"/>
      <c r="AC46" s="88">
        <f>SUM(AC47:AD56)</f>
        <v>365</v>
      </c>
      <c r="AD46" s="89"/>
      <c r="AE46" s="85"/>
      <c r="AF46" s="85"/>
      <c r="AG46" s="85"/>
      <c r="AH46" s="85"/>
      <c r="AI46" s="85"/>
      <c r="AJ46" s="87"/>
      <c r="AK46" s="88">
        <f>SUM(AK47:AL56)</f>
        <v>370</v>
      </c>
      <c r="AL46" s="89"/>
      <c r="AM46" s="85"/>
      <c r="AN46" s="85"/>
      <c r="AO46" s="85"/>
      <c r="AP46" s="85"/>
      <c r="AQ46" s="85"/>
      <c r="AR46" s="86"/>
    </row>
    <row r="47" spans="1:44" x14ac:dyDescent="0.2">
      <c r="A47" s="81" t="s">
        <v>56</v>
      </c>
      <c r="B47" s="82"/>
      <c r="C47" s="82"/>
      <c r="D47" s="82"/>
      <c r="E47" s="13">
        <v>48.3</v>
      </c>
      <c r="F47" s="13">
        <v>0.5</v>
      </c>
      <c r="G47" s="13">
        <v>48.9</v>
      </c>
      <c r="H47" s="13">
        <v>25</v>
      </c>
      <c r="I47" s="13"/>
      <c r="J47" s="13"/>
      <c r="K47" s="13"/>
      <c r="L47" s="10"/>
      <c r="M47" s="78">
        <v>100</v>
      </c>
      <c r="N47" s="79"/>
      <c r="O47" s="76"/>
      <c r="P47" s="76"/>
      <c r="Q47" s="76"/>
      <c r="R47" s="76"/>
      <c r="S47" s="76"/>
      <c r="T47" s="77"/>
      <c r="U47" s="78">
        <v>100</v>
      </c>
      <c r="V47" s="79"/>
      <c r="W47" s="76"/>
      <c r="X47" s="76"/>
      <c r="Y47" s="76"/>
      <c r="Z47" s="76"/>
      <c r="AA47" s="76"/>
      <c r="AB47" s="77"/>
      <c r="AC47" s="78">
        <v>105</v>
      </c>
      <c r="AD47" s="79"/>
      <c r="AE47" s="76"/>
      <c r="AF47" s="76"/>
      <c r="AG47" s="76"/>
      <c r="AH47" s="76"/>
      <c r="AI47" s="76"/>
      <c r="AJ47" s="77"/>
      <c r="AK47" s="78">
        <v>70</v>
      </c>
      <c r="AL47" s="79"/>
      <c r="AM47" s="76"/>
      <c r="AN47" s="76"/>
      <c r="AO47" s="76"/>
      <c r="AP47" s="76"/>
      <c r="AQ47" s="76"/>
      <c r="AR47" s="80"/>
    </row>
    <row r="48" spans="1:44" ht="15" x14ac:dyDescent="0.25">
      <c r="A48" s="81" t="s">
        <v>57</v>
      </c>
      <c r="B48" s="82"/>
      <c r="C48" s="82"/>
      <c r="D48" s="82"/>
      <c r="E48" s="13"/>
      <c r="F48" s="13"/>
      <c r="G48" s="13"/>
      <c r="H48" s="13"/>
      <c r="I48" s="13"/>
      <c r="J48" s="13"/>
      <c r="K48" s="13"/>
      <c r="L48" s="10"/>
      <c r="M48" s="83" t="s">
        <v>78</v>
      </c>
      <c r="N48" s="84"/>
      <c r="O48" s="76"/>
      <c r="P48" s="76"/>
      <c r="Q48" s="76"/>
      <c r="R48" s="76"/>
      <c r="S48" s="76"/>
      <c r="T48" s="77"/>
      <c r="U48" s="83" t="s">
        <v>78</v>
      </c>
      <c r="V48" s="84"/>
      <c r="W48" s="76"/>
      <c r="X48" s="76"/>
      <c r="Y48" s="76"/>
      <c r="Z48" s="76"/>
      <c r="AA48" s="76"/>
      <c r="AB48" s="77"/>
      <c r="AC48" s="83" t="s">
        <v>78</v>
      </c>
      <c r="AD48" s="84"/>
      <c r="AE48" s="76"/>
      <c r="AF48" s="76"/>
      <c r="AG48" s="76"/>
      <c r="AH48" s="76"/>
      <c r="AI48" s="76"/>
      <c r="AJ48" s="77"/>
      <c r="AK48" s="83" t="s">
        <v>78</v>
      </c>
      <c r="AL48" s="84"/>
      <c r="AM48" s="76"/>
      <c r="AN48" s="76"/>
      <c r="AO48" s="76"/>
      <c r="AP48" s="76"/>
      <c r="AQ48" s="76"/>
      <c r="AR48" s="80"/>
    </row>
    <row r="49" spans="1:44" x14ac:dyDescent="0.2">
      <c r="A49" s="81" t="s">
        <v>58</v>
      </c>
      <c r="B49" s="82"/>
      <c r="C49" s="82"/>
      <c r="D49" s="82"/>
      <c r="E49" s="13">
        <v>48.3</v>
      </c>
      <c r="F49" s="13">
        <v>0.5</v>
      </c>
      <c r="G49" s="13">
        <v>48.9</v>
      </c>
      <c r="H49" s="13">
        <v>25</v>
      </c>
      <c r="I49" s="13"/>
      <c r="J49" s="13"/>
      <c r="K49" s="13"/>
      <c r="L49" s="10"/>
      <c r="M49" s="78">
        <v>5</v>
      </c>
      <c r="N49" s="79"/>
      <c r="O49" s="76"/>
      <c r="P49" s="76"/>
      <c r="Q49" s="76"/>
      <c r="R49" s="76"/>
      <c r="S49" s="76"/>
      <c r="T49" s="77"/>
      <c r="U49" s="78">
        <v>5</v>
      </c>
      <c r="V49" s="79"/>
      <c r="W49" s="76"/>
      <c r="X49" s="76"/>
      <c r="Y49" s="76"/>
      <c r="Z49" s="76"/>
      <c r="AA49" s="76"/>
      <c r="AB49" s="77"/>
      <c r="AC49" s="78">
        <v>5</v>
      </c>
      <c r="AD49" s="79"/>
      <c r="AE49" s="76"/>
      <c r="AF49" s="76"/>
      <c r="AG49" s="76"/>
      <c r="AH49" s="76"/>
      <c r="AI49" s="76"/>
      <c r="AJ49" s="77"/>
      <c r="AK49" s="78">
        <v>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59</v>
      </c>
      <c r="B50" s="82"/>
      <c r="C50" s="82"/>
      <c r="D50" s="82"/>
      <c r="E50" s="13">
        <v>48.3</v>
      </c>
      <c r="F50" s="13">
        <v>0.5</v>
      </c>
      <c r="G50" s="13">
        <v>48.9</v>
      </c>
      <c r="H50" s="13">
        <v>25</v>
      </c>
      <c r="I50" s="13"/>
      <c r="J50" s="13"/>
      <c r="K50" s="13"/>
      <c r="L50" s="10"/>
      <c r="M50" s="78">
        <v>90</v>
      </c>
      <c r="N50" s="79"/>
      <c r="O50" s="76"/>
      <c r="P50" s="76"/>
      <c r="Q50" s="76"/>
      <c r="R50" s="76"/>
      <c r="S50" s="76"/>
      <c r="T50" s="77"/>
      <c r="U50" s="78">
        <v>90</v>
      </c>
      <c r="V50" s="79"/>
      <c r="W50" s="76"/>
      <c r="X50" s="76"/>
      <c r="Y50" s="76"/>
      <c r="Z50" s="76"/>
      <c r="AA50" s="76"/>
      <c r="AB50" s="77"/>
      <c r="AC50" s="78">
        <v>115</v>
      </c>
      <c r="AD50" s="79"/>
      <c r="AE50" s="76"/>
      <c r="AF50" s="76"/>
      <c r="AG50" s="76"/>
      <c r="AH50" s="76"/>
      <c r="AI50" s="76"/>
      <c r="AJ50" s="77"/>
      <c r="AK50" s="78">
        <v>150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60</v>
      </c>
      <c r="B51" s="82"/>
      <c r="C51" s="82"/>
      <c r="D51" s="82"/>
      <c r="E51" s="13"/>
      <c r="F51" s="13"/>
      <c r="G51" s="13"/>
      <c r="H51" s="13"/>
      <c r="I51" s="13"/>
      <c r="J51" s="13"/>
      <c r="K51" s="13"/>
      <c r="L51" s="10"/>
      <c r="M51" s="78">
        <v>105</v>
      </c>
      <c r="N51" s="79"/>
      <c r="O51" s="76"/>
      <c r="P51" s="76"/>
      <c r="Q51" s="76"/>
      <c r="R51" s="76"/>
      <c r="S51" s="76"/>
      <c r="T51" s="77"/>
      <c r="U51" s="78">
        <v>105</v>
      </c>
      <c r="V51" s="79"/>
      <c r="W51" s="76"/>
      <c r="X51" s="76"/>
      <c r="Y51" s="76"/>
      <c r="Z51" s="76"/>
      <c r="AA51" s="76"/>
      <c r="AB51" s="77"/>
      <c r="AC51" s="78">
        <v>105</v>
      </c>
      <c r="AD51" s="79"/>
      <c r="AE51" s="76"/>
      <c r="AF51" s="76"/>
      <c r="AG51" s="76"/>
      <c r="AH51" s="76"/>
      <c r="AI51" s="76"/>
      <c r="AJ51" s="77"/>
      <c r="AK51" s="78">
        <v>105</v>
      </c>
      <c r="AL51" s="79"/>
      <c r="AM51" s="76"/>
      <c r="AN51" s="76"/>
      <c r="AO51" s="76"/>
      <c r="AP51" s="76"/>
      <c r="AQ51" s="76"/>
      <c r="AR51" s="80"/>
    </row>
    <row r="52" spans="1:44" ht="15" x14ac:dyDescent="0.25">
      <c r="A52" s="81" t="s">
        <v>71</v>
      </c>
      <c r="B52" s="82"/>
      <c r="C52" s="82"/>
      <c r="D52" s="82"/>
      <c r="E52" s="13">
        <v>48.3</v>
      </c>
      <c r="F52" s="13">
        <v>0.5</v>
      </c>
      <c r="G52" s="13">
        <v>48.9</v>
      </c>
      <c r="H52" s="13">
        <v>25</v>
      </c>
      <c r="I52" s="13"/>
      <c r="J52" s="13"/>
      <c r="K52" s="13"/>
      <c r="L52" s="10"/>
      <c r="M52" s="83" t="s">
        <v>77</v>
      </c>
      <c r="N52" s="84"/>
      <c r="O52" s="76"/>
      <c r="P52" s="76"/>
      <c r="Q52" s="76"/>
      <c r="R52" s="76"/>
      <c r="S52" s="76"/>
      <c r="T52" s="77"/>
      <c r="U52" s="83" t="s">
        <v>77</v>
      </c>
      <c r="V52" s="84"/>
      <c r="W52" s="76"/>
      <c r="X52" s="76"/>
      <c r="Y52" s="76"/>
      <c r="Z52" s="76"/>
      <c r="AA52" s="76"/>
      <c r="AB52" s="77"/>
      <c r="AC52" s="83" t="s">
        <v>77</v>
      </c>
      <c r="AD52" s="84"/>
      <c r="AE52" s="76"/>
      <c r="AF52" s="76"/>
      <c r="AG52" s="76"/>
      <c r="AH52" s="76"/>
      <c r="AI52" s="76"/>
      <c r="AJ52" s="77"/>
      <c r="AK52" s="83" t="s">
        <v>77</v>
      </c>
      <c r="AL52" s="84"/>
      <c r="AM52" s="76"/>
      <c r="AN52" s="76"/>
      <c r="AO52" s="76"/>
      <c r="AP52" s="76"/>
      <c r="AQ52" s="76"/>
      <c r="AR52" s="80"/>
    </row>
    <row r="53" spans="1:44" x14ac:dyDescent="0.2">
      <c r="A53" s="81" t="s">
        <v>72</v>
      </c>
      <c r="B53" s="82"/>
      <c r="C53" s="82"/>
      <c r="D53" s="82"/>
      <c r="E53" s="13"/>
      <c r="F53" s="13"/>
      <c r="G53" s="13"/>
      <c r="H53" s="13"/>
      <c r="I53" s="13"/>
      <c r="J53" s="13"/>
      <c r="K53" s="13"/>
      <c r="L53" s="10"/>
      <c r="M53" s="78">
        <v>20</v>
      </c>
      <c r="N53" s="79"/>
      <c r="O53" s="76"/>
      <c r="P53" s="76"/>
      <c r="Q53" s="76"/>
      <c r="R53" s="76"/>
      <c r="S53" s="76"/>
      <c r="T53" s="77"/>
      <c r="U53" s="78">
        <v>20</v>
      </c>
      <c r="V53" s="79"/>
      <c r="W53" s="76"/>
      <c r="X53" s="76"/>
      <c r="Y53" s="76"/>
      <c r="Z53" s="76"/>
      <c r="AA53" s="76"/>
      <c r="AB53" s="77"/>
      <c r="AC53" s="78">
        <v>20</v>
      </c>
      <c r="AD53" s="79"/>
      <c r="AE53" s="76"/>
      <c r="AF53" s="76"/>
      <c r="AG53" s="76"/>
      <c r="AH53" s="76"/>
      <c r="AI53" s="76"/>
      <c r="AJ53" s="77"/>
      <c r="AK53" s="78">
        <v>20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61</v>
      </c>
      <c r="B54" s="82"/>
      <c r="C54" s="82"/>
      <c r="D54" s="82"/>
      <c r="E54" s="13">
        <v>48.3</v>
      </c>
      <c r="F54" s="13">
        <v>0.5</v>
      </c>
      <c r="G54" s="13">
        <v>48.9</v>
      </c>
      <c r="H54" s="13">
        <v>25</v>
      </c>
      <c r="I54" s="13"/>
      <c r="J54" s="13"/>
      <c r="K54" s="13"/>
      <c r="L54" s="10"/>
      <c r="M54" s="78">
        <v>0</v>
      </c>
      <c r="N54" s="79"/>
      <c r="O54" s="76"/>
      <c r="P54" s="76"/>
      <c r="Q54" s="76"/>
      <c r="R54" s="76"/>
      <c r="S54" s="76"/>
      <c r="T54" s="77"/>
      <c r="U54" s="78">
        <v>0</v>
      </c>
      <c r="V54" s="79"/>
      <c r="W54" s="76"/>
      <c r="X54" s="76"/>
      <c r="Y54" s="76"/>
      <c r="Z54" s="76"/>
      <c r="AA54" s="76"/>
      <c r="AB54" s="77"/>
      <c r="AC54" s="78">
        <v>0</v>
      </c>
      <c r="AD54" s="79"/>
      <c r="AE54" s="76"/>
      <c r="AF54" s="76"/>
      <c r="AG54" s="76"/>
      <c r="AH54" s="76"/>
      <c r="AI54" s="76"/>
      <c r="AJ54" s="77"/>
      <c r="AK54" s="78">
        <v>0</v>
      </c>
      <c r="AL54" s="79"/>
      <c r="AM54" s="76"/>
      <c r="AN54" s="76"/>
      <c r="AO54" s="76"/>
      <c r="AP54" s="76"/>
      <c r="AQ54" s="76"/>
      <c r="AR54" s="80"/>
    </row>
    <row r="55" spans="1:44" x14ac:dyDescent="0.2">
      <c r="A55" s="81" t="s">
        <v>62</v>
      </c>
      <c r="B55" s="82"/>
      <c r="C55" s="82"/>
      <c r="D55" s="82"/>
      <c r="E55" s="13">
        <v>48.3</v>
      </c>
      <c r="F55" s="13">
        <v>0.5</v>
      </c>
      <c r="G55" s="13">
        <v>48.9</v>
      </c>
      <c r="H55" s="13">
        <v>25</v>
      </c>
      <c r="I55" s="13"/>
      <c r="J55" s="13"/>
      <c r="K55" s="13"/>
      <c r="L55" s="10"/>
      <c r="M55" s="78">
        <v>10</v>
      </c>
      <c r="N55" s="79"/>
      <c r="O55" s="76"/>
      <c r="P55" s="76"/>
      <c r="Q55" s="76"/>
      <c r="R55" s="76"/>
      <c r="S55" s="76"/>
      <c r="T55" s="77"/>
      <c r="U55" s="78">
        <v>10</v>
      </c>
      <c r="V55" s="79"/>
      <c r="W55" s="76"/>
      <c r="X55" s="76"/>
      <c r="Y55" s="76"/>
      <c r="Z55" s="76"/>
      <c r="AA55" s="76"/>
      <c r="AB55" s="77"/>
      <c r="AC55" s="78">
        <v>15</v>
      </c>
      <c r="AD55" s="79"/>
      <c r="AE55" s="76"/>
      <c r="AF55" s="76"/>
      <c r="AG55" s="76"/>
      <c r="AH55" s="76"/>
      <c r="AI55" s="76"/>
      <c r="AJ55" s="77"/>
      <c r="AK55" s="78">
        <v>20</v>
      </c>
      <c r="AL55" s="79"/>
      <c r="AM55" s="76"/>
      <c r="AN55" s="76"/>
      <c r="AO55" s="76"/>
      <c r="AP55" s="76"/>
      <c r="AQ55" s="76"/>
      <c r="AR55" s="80"/>
    </row>
    <row r="56" spans="1:44" x14ac:dyDescent="0.2">
      <c r="A56" s="81" t="s">
        <v>73</v>
      </c>
      <c r="B56" s="82"/>
      <c r="C56" s="82"/>
      <c r="D56" s="82"/>
      <c r="E56" s="13">
        <v>48.3</v>
      </c>
      <c r="F56" s="13">
        <v>0.5</v>
      </c>
      <c r="G56" s="13">
        <v>48.9</v>
      </c>
      <c r="H56" s="13">
        <v>25</v>
      </c>
      <c r="I56" s="13"/>
      <c r="J56" s="13"/>
      <c r="K56" s="13"/>
      <c r="L56" s="10"/>
      <c r="M56" s="78">
        <v>0</v>
      </c>
      <c r="N56" s="79"/>
      <c r="O56" s="76"/>
      <c r="P56" s="76"/>
      <c r="Q56" s="76"/>
      <c r="R56" s="76"/>
      <c r="S56" s="76"/>
      <c r="T56" s="77"/>
      <c r="U56" s="78">
        <v>0</v>
      </c>
      <c r="V56" s="79"/>
      <c r="W56" s="76"/>
      <c r="X56" s="76"/>
      <c r="Y56" s="76"/>
      <c r="Z56" s="76"/>
      <c r="AA56" s="76"/>
      <c r="AB56" s="77"/>
      <c r="AC56" s="78">
        <v>0</v>
      </c>
      <c r="AD56" s="79"/>
      <c r="AE56" s="76"/>
      <c r="AF56" s="76"/>
      <c r="AG56" s="76"/>
      <c r="AH56" s="76"/>
      <c r="AI56" s="76"/>
      <c r="AJ56" s="77"/>
      <c r="AK56" s="78">
        <v>0</v>
      </c>
      <c r="AL56" s="79"/>
      <c r="AM56" s="76"/>
      <c r="AN56" s="76"/>
      <c r="AO56" s="76"/>
      <c r="AP56" s="76"/>
      <c r="AQ56" s="76"/>
      <c r="AR56" s="80"/>
    </row>
    <row r="57" spans="1:44" s="11" customFormat="1" ht="15" x14ac:dyDescent="0.25">
      <c r="A57" s="81" t="s">
        <v>76</v>
      </c>
      <c r="B57" s="82"/>
      <c r="C57" s="82"/>
      <c r="D57" s="82"/>
      <c r="E57" s="35"/>
      <c r="F57" s="35"/>
      <c r="G57" s="35"/>
      <c r="H57" s="35"/>
      <c r="I57" s="35"/>
      <c r="J57" s="35"/>
      <c r="K57" s="35"/>
      <c r="L57" s="10"/>
      <c r="M57" s="83" t="s">
        <v>77</v>
      </c>
      <c r="N57" s="84"/>
      <c r="O57" s="76"/>
      <c r="P57" s="76"/>
      <c r="Q57" s="76"/>
      <c r="R57" s="76"/>
      <c r="S57" s="76"/>
      <c r="T57" s="77"/>
      <c r="U57" s="83" t="s">
        <v>77</v>
      </c>
      <c r="V57" s="84"/>
      <c r="W57" s="76"/>
      <c r="X57" s="76"/>
      <c r="Y57" s="76"/>
      <c r="Z57" s="76"/>
      <c r="AA57" s="76"/>
      <c r="AB57" s="77"/>
      <c r="AC57" s="83" t="s">
        <v>77</v>
      </c>
      <c r="AD57" s="84"/>
      <c r="AE57" s="76"/>
      <c r="AF57" s="76"/>
      <c r="AG57" s="76"/>
      <c r="AH57" s="76"/>
      <c r="AI57" s="76"/>
      <c r="AJ57" s="77"/>
      <c r="AK57" s="83" t="s">
        <v>77</v>
      </c>
      <c r="AL57" s="84"/>
      <c r="AM57" s="76"/>
      <c r="AN57" s="76"/>
      <c r="AO57" s="76"/>
      <c r="AP57" s="76"/>
      <c r="AQ57" s="76"/>
      <c r="AR57" s="80"/>
    </row>
    <row r="58" spans="1:44" ht="13.5" thickBot="1" x14ac:dyDescent="0.25">
      <c r="A58" s="67" t="s">
        <v>63</v>
      </c>
      <c r="B58" s="68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3"/>
      <c r="Q58" s="73"/>
      <c r="R58" s="73"/>
      <c r="S58" s="73"/>
      <c r="T58" s="74"/>
      <c r="U58" s="71"/>
      <c r="V58" s="72"/>
      <c r="W58" s="73"/>
      <c r="X58" s="73"/>
      <c r="Y58" s="73"/>
      <c r="Z58" s="73"/>
      <c r="AA58" s="73"/>
      <c r="AB58" s="74"/>
      <c r="AC58" s="71"/>
      <c r="AD58" s="72"/>
      <c r="AE58" s="73"/>
      <c r="AF58" s="73"/>
      <c r="AG58" s="73"/>
      <c r="AH58" s="73"/>
      <c r="AI58" s="73"/>
      <c r="AJ58" s="74"/>
      <c r="AK58" s="71"/>
      <c r="AL58" s="72"/>
      <c r="AM58" s="73"/>
      <c r="AN58" s="73"/>
      <c r="AO58" s="73"/>
      <c r="AP58" s="73"/>
      <c r="AQ58" s="73"/>
      <c r="AR58" s="75"/>
    </row>
    <row r="59" spans="1:44" ht="13.5" thickBot="1" x14ac:dyDescent="0.25">
      <c r="A59" s="63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1"/>
      <c r="N59" s="62"/>
      <c r="O59" s="59"/>
      <c r="P59" s="59"/>
      <c r="Q59" s="59"/>
      <c r="R59" s="59"/>
      <c r="S59" s="59"/>
      <c r="T59" s="60"/>
      <c r="U59" s="61"/>
      <c r="V59" s="62"/>
      <c r="W59" s="59"/>
      <c r="X59" s="59"/>
      <c r="Y59" s="59"/>
      <c r="Z59" s="59"/>
      <c r="AA59" s="59"/>
      <c r="AB59" s="60"/>
      <c r="AC59" s="61"/>
      <c r="AD59" s="62"/>
      <c r="AE59" s="59"/>
      <c r="AF59" s="59"/>
      <c r="AG59" s="59"/>
      <c r="AH59" s="59"/>
      <c r="AI59" s="59"/>
      <c r="AJ59" s="60"/>
      <c r="AK59" s="61"/>
      <c r="AL59" s="62"/>
      <c r="AM59" s="59"/>
      <c r="AN59" s="59"/>
      <c r="AO59" s="59"/>
      <c r="AP59" s="59"/>
      <c r="AQ59" s="59"/>
      <c r="AR59" s="66"/>
    </row>
    <row r="60" spans="1:44" ht="13.5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3.5" thickBot="1" x14ac:dyDescent="0.25">
      <c r="A61" s="53" t="s">
        <v>65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6" t="s">
        <v>79</v>
      </c>
      <c r="N61" s="57"/>
      <c r="O61" s="57"/>
      <c r="P61" s="57"/>
      <c r="Q61" s="57"/>
      <c r="R61" s="57"/>
      <c r="S61" s="57"/>
      <c r="T61" s="58"/>
      <c r="U61" s="56" t="s">
        <v>79</v>
      </c>
      <c r="V61" s="57"/>
      <c r="W61" s="57"/>
      <c r="X61" s="57"/>
      <c r="Y61" s="57"/>
      <c r="Z61" s="57"/>
      <c r="AA61" s="57"/>
      <c r="AB61" s="58"/>
      <c r="AC61" s="56" t="s">
        <v>79</v>
      </c>
      <c r="AD61" s="57"/>
      <c r="AE61" s="57"/>
      <c r="AF61" s="57"/>
      <c r="AG61" s="57"/>
      <c r="AH61" s="57"/>
      <c r="AI61" s="57"/>
      <c r="AJ61" s="58"/>
      <c r="AK61" s="56" t="s">
        <v>79</v>
      </c>
      <c r="AL61" s="57"/>
      <c r="AM61" s="57"/>
      <c r="AN61" s="57"/>
      <c r="AO61" s="57"/>
      <c r="AP61" s="57"/>
      <c r="AQ61" s="57"/>
      <c r="AR61" s="58"/>
    </row>
    <row r="65" spans="29:39" x14ac:dyDescent="0.2"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</sheetData>
  <mergeCells count="695">
    <mergeCell ref="AI6:AJ6"/>
    <mergeCell ref="AI7:AJ7"/>
    <mergeCell ref="AQ6:AR6"/>
    <mergeCell ref="AQ7:AR7"/>
    <mergeCell ref="W6:X6"/>
    <mergeCell ref="W7:X7"/>
    <mergeCell ref="AE6:AF6"/>
    <mergeCell ref="AE7:AF7"/>
    <mergeCell ref="AM6:AN6"/>
    <mergeCell ref="AM7:AN7"/>
    <mergeCell ref="AK6:AL6"/>
    <mergeCell ref="AK7:AL7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Z55:AB55"/>
    <mergeCell ref="Z27:AB28"/>
    <mergeCell ref="AC27:AD28"/>
    <mergeCell ref="AE27:AG28"/>
    <mergeCell ref="AH27:AJ28"/>
    <mergeCell ref="AK27:AL28"/>
    <mergeCell ref="AM27:AO28"/>
    <mergeCell ref="AP27:AR28"/>
    <mergeCell ref="A54:D54"/>
    <mergeCell ref="A55:D55"/>
    <mergeCell ref="M54:N54"/>
    <mergeCell ref="O54:Q54"/>
    <mergeCell ref="R54:T54"/>
    <mergeCell ref="U54:V54"/>
    <mergeCell ref="W54:Y54"/>
    <mergeCell ref="Z54:AB54"/>
    <mergeCell ref="O43:Q43"/>
    <mergeCell ref="R43:T43"/>
    <mergeCell ref="U43:V43"/>
    <mergeCell ref="W43:Y43"/>
    <mergeCell ref="Z43:AB43"/>
    <mergeCell ref="AH43:AJ43"/>
    <mergeCell ref="AK43:AL43"/>
    <mergeCell ref="AH54:AJ54"/>
    <mergeCell ref="AK54:AL54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AM43:AO43"/>
    <mergeCell ref="AP43:AR43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26:AR26"/>
    <mergeCell ref="A27:D28"/>
    <mergeCell ref="AF21:AG21"/>
    <mergeCell ref="A19:D21"/>
    <mergeCell ref="E19:H21"/>
    <mergeCell ref="AC19:AE19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I15:AJ15"/>
    <mergeCell ref="AK15:AL15"/>
    <mergeCell ref="AM15:AN15"/>
    <mergeCell ref="AO15:AP15"/>
    <mergeCell ref="AQ15:AR15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P18:AR18"/>
    <mergeCell ref="Z18:AB18"/>
    <mergeCell ref="AC18:AE18"/>
    <mergeCell ref="AF18:AG18"/>
    <mergeCell ref="AH18:AJ18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E16:L16"/>
    <mergeCell ref="M16:N16"/>
    <mergeCell ref="O16:P16"/>
    <mergeCell ref="Q16:R16"/>
    <mergeCell ref="S16:T16"/>
    <mergeCell ref="U16:V16"/>
    <mergeCell ref="W16:X16"/>
    <mergeCell ref="Y16:Z16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M58:AO58"/>
    <mergeCell ref="M57:N57"/>
    <mergeCell ref="O57:Q57"/>
    <mergeCell ref="R57:T57"/>
    <mergeCell ref="U57:V57"/>
    <mergeCell ref="W57:Y57"/>
    <mergeCell ref="AM57:AO57"/>
    <mergeCell ref="Z57:AB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M55:AO55"/>
    <mergeCell ref="AC57:AD57"/>
    <mergeCell ref="AE57:AG57"/>
    <mergeCell ref="AH57:AJ57"/>
    <mergeCell ref="AK57:AL57"/>
    <mergeCell ref="AH52:AJ52"/>
    <mergeCell ref="AK52:AL52"/>
    <mergeCell ref="AM52:AO52"/>
    <mergeCell ref="AP52:AR52"/>
    <mergeCell ref="AC56:AD56"/>
    <mergeCell ref="AE56:AG56"/>
    <mergeCell ref="AH56:AJ56"/>
    <mergeCell ref="AK56:AL56"/>
    <mergeCell ref="AM56:AO56"/>
    <mergeCell ref="AP56:AR56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AM44:AO44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H44:AJ44"/>
    <mergeCell ref="AK44:AL44"/>
    <mergeCell ref="A44:L44"/>
    <mergeCell ref="E45:AR45"/>
    <mergeCell ref="AH42:AJ42"/>
    <mergeCell ref="AK42:AL42"/>
    <mergeCell ref="AM42:AO42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C43:AD43"/>
    <mergeCell ref="AE43:AG43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I18:L18"/>
    <mergeCell ref="M18:O18"/>
    <mergeCell ref="P18:Q18"/>
    <mergeCell ref="R18:T18"/>
    <mergeCell ref="U18:W18"/>
    <mergeCell ref="X18:Y18"/>
    <mergeCell ref="A17:D18"/>
    <mergeCell ref="E17:H18"/>
    <mergeCell ref="I17:L17"/>
    <mergeCell ref="M17:O17"/>
    <mergeCell ref="P17:Q17"/>
    <mergeCell ref="R17:T17"/>
    <mergeCell ref="U17:W17"/>
    <mergeCell ref="X17:Y17"/>
    <mergeCell ref="AA15:AB15"/>
    <mergeCell ref="AC15:AD15"/>
    <mergeCell ref="Y12:Z12"/>
    <mergeCell ref="AA12:AB12"/>
    <mergeCell ref="AC12:AD12"/>
    <mergeCell ref="AO13:AP13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AK18:AM18"/>
    <mergeCell ref="AN18:AO18"/>
    <mergeCell ref="Z17:AB17"/>
    <mergeCell ref="AC17:AE17"/>
    <mergeCell ref="AA16:AB16"/>
    <mergeCell ref="AQ13:AR13"/>
    <mergeCell ref="AK13:AL13"/>
    <mergeCell ref="AM13:AN13"/>
    <mergeCell ref="AP14:AR14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Z14:AB14"/>
    <mergeCell ref="AC14:AE14"/>
    <mergeCell ref="AF14:AG14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31" zoomScaleNormal="100" workbookViewId="0">
      <selection activeCell="N8" sqref="N8:AR8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85546875" style="2" customWidth="1"/>
    <col min="15" max="21" width="3.28515625" style="2" customWidth="1"/>
    <col min="22" max="22" width="4.7109375" style="2" customWidth="1"/>
    <col min="23" max="29" width="3.28515625" style="2" customWidth="1"/>
    <col min="30" max="30" width="4.5703125" style="2" customWidth="1"/>
    <col min="31" max="37" width="3.28515625" style="2" customWidth="1"/>
    <col min="38" max="38" width="4.85546875" style="2" customWidth="1"/>
    <col min="39" max="44" width="3.28515625" style="2" customWidth="1"/>
    <col min="45" max="16384" width="9.140625" style="2"/>
  </cols>
  <sheetData>
    <row r="1" spans="1:44" ht="21.7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19.5" customHeight="1" thickBo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24.95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260">
        <v>0.375</v>
      </c>
      <c r="N3" s="261"/>
      <c r="O3" s="261"/>
      <c r="P3" s="261"/>
      <c r="Q3" s="261"/>
      <c r="R3" s="261"/>
      <c r="S3" s="261"/>
      <c r="T3" s="261"/>
      <c r="U3" s="260">
        <v>0.41666666666666702</v>
      </c>
      <c r="V3" s="261"/>
      <c r="W3" s="261"/>
      <c r="X3" s="261"/>
      <c r="Y3" s="261"/>
      <c r="Z3" s="261"/>
      <c r="AA3" s="261"/>
      <c r="AB3" s="261"/>
      <c r="AC3" s="264">
        <v>0.45833333333333298</v>
      </c>
      <c r="AD3" s="265"/>
      <c r="AE3" s="265"/>
      <c r="AF3" s="265"/>
      <c r="AG3" s="265"/>
      <c r="AH3" s="265"/>
      <c r="AI3" s="265"/>
      <c r="AJ3" s="265"/>
      <c r="AK3" s="260">
        <v>0.5</v>
      </c>
      <c r="AL3" s="261"/>
      <c r="AM3" s="261"/>
      <c r="AN3" s="261"/>
      <c r="AO3" s="261"/>
      <c r="AP3" s="261"/>
      <c r="AQ3" s="261"/>
      <c r="AR3" s="261"/>
    </row>
    <row r="4" spans="1:44" ht="27.75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3">
      <c r="A5" s="247" t="s">
        <v>75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118" t="s">
        <v>10</v>
      </c>
      <c r="N5" s="123"/>
      <c r="O5" s="117" t="s">
        <v>11</v>
      </c>
      <c r="P5" s="123"/>
      <c r="Q5" s="117" t="s">
        <v>12</v>
      </c>
      <c r="R5" s="123"/>
      <c r="S5" s="117" t="s">
        <v>13</v>
      </c>
      <c r="T5" s="119"/>
      <c r="U5" s="122" t="s">
        <v>10</v>
      </c>
      <c r="V5" s="123"/>
      <c r="W5" s="117" t="s">
        <v>11</v>
      </c>
      <c r="X5" s="123"/>
      <c r="Y5" s="117" t="s">
        <v>12</v>
      </c>
      <c r="Z5" s="123"/>
      <c r="AA5" s="117" t="s">
        <v>13</v>
      </c>
      <c r="AB5" s="119"/>
      <c r="AC5" s="122" t="s">
        <v>10</v>
      </c>
      <c r="AD5" s="123"/>
      <c r="AE5" s="117" t="s">
        <v>11</v>
      </c>
      <c r="AF5" s="123"/>
      <c r="AG5" s="117" t="s">
        <v>12</v>
      </c>
      <c r="AH5" s="123"/>
      <c r="AI5" s="117" t="s">
        <v>13</v>
      </c>
      <c r="AJ5" s="119"/>
      <c r="AK5" s="122" t="s">
        <v>10</v>
      </c>
      <c r="AL5" s="123"/>
      <c r="AM5" s="117" t="s">
        <v>11</v>
      </c>
      <c r="AN5" s="123"/>
      <c r="AO5" s="117" t="s">
        <v>12</v>
      </c>
      <c r="AP5" s="123"/>
      <c r="AQ5" s="117" t="s">
        <v>13</v>
      </c>
      <c r="AR5" s="119"/>
    </row>
    <row r="6" spans="1:44" ht="15.75" thickBot="1" x14ac:dyDescent="0.25">
      <c r="A6" s="24"/>
      <c r="B6" s="25"/>
      <c r="C6" s="21"/>
      <c r="D6" s="26"/>
      <c r="E6" s="21"/>
      <c r="F6" s="26"/>
      <c r="G6" s="25"/>
      <c r="H6" s="250" t="s">
        <v>66</v>
      </c>
      <c r="I6" s="251"/>
      <c r="J6" s="251"/>
      <c r="K6" s="251"/>
      <c r="L6" s="252"/>
      <c r="M6" s="271">
        <v>1215</v>
      </c>
      <c r="N6" s="272"/>
      <c r="O6" s="277">
        <v>11.3</v>
      </c>
      <c r="P6" s="268"/>
      <c r="Q6" s="28"/>
      <c r="R6" s="29"/>
      <c r="S6" s="223">
        <v>0.85</v>
      </c>
      <c r="T6" s="224"/>
      <c r="U6" s="271">
        <v>1230</v>
      </c>
      <c r="V6" s="272"/>
      <c r="W6" s="277">
        <v>11.4</v>
      </c>
      <c r="X6" s="268"/>
      <c r="Y6" s="28"/>
      <c r="Z6" s="29"/>
      <c r="AA6" s="223">
        <v>0.85</v>
      </c>
      <c r="AB6" s="224"/>
      <c r="AC6" s="278">
        <v>1110</v>
      </c>
      <c r="AD6" s="279"/>
      <c r="AE6" s="277">
        <v>10.3</v>
      </c>
      <c r="AF6" s="268"/>
      <c r="AG6" s="28"/>
      <c r="AH6" s="29"/>
      <c r="AI6" s="223">
        <v>0.85</v>
      </c>
      <c r="AJ6" s="224"/>
      <c r="AK6" s="271">
        <v>1240</v>
      </c>
      <c r="AL6" s="272"/>
      <c r="AM6" s="282">
        <v>11.5</v>
      </c>
      <c r="AN6" s="272"/>
      <c r="AO6" s="28"/>
      <c r="AP6" s="29"/>
      <c r="AQ6" s="223">
        <v>0.85</v>
      </c>
      <c r="AR6" s="224"/>
    </row>
    <row r="7" spans="1:44" ht="15.75" thickBot="1" x14ac:dyDescent="0.3">
      <c r="A7" s="27"/>
      <c r="B7" s="12"/>
      <c r="C7" s="17"/>
      <c r="D7" s="27"/>
      <c r="E7" s="17"/>
      <c r="F7" s="27"/>
      <c r="G7" s="12"/>
      <c r="H7" s="137" t="s">
        <v>67</v>
      </c>
      <c r="I7" s="138"/>
      <c r="J7" s="138"/>
      <c r="K7" s="138"/>
      <c r="L7" s="139"/>
      <c r="M7" s="83">
        <v>1225</v>
      </c>
      <c r="N7" s="84"/>
      <c r="O7" s="277">
        <v>11.4</v>
      </c>
      <c r="P7" s="268"/>
      <c r="Q7" s="28"/>
      <c r="R7" s="29"/>
      <c r="S7" s="223">
        <v>0.85</v>
      </c>
      <c r="T7" s="224"/>
      <c r="U7" s="83">
        <v>1235</v>
      </c>
      <c r="V7" s="84"/>
      <c r="W7" s="277">
        <v>11.5</v>
      </c>
      <c r="X7" s="268"/>
      <c r="Y7" s="28"/>
      <c r="Z7" s="29"/>
      <c r="AA7" s="223">
        <v>0.85</v>
      </c>
      <c r="AB7" s="224"/>
      <c r="AC7" s="280">
        <v>1090</v>
      </c>
      <c r="AD7" s="281"/>
      <c r="AE7" s="277">
        <v>10.1</v>
      </c>
      <c r="AF7" s="268"/>
      <c r="AG7" s="28"/>
      <c r="AH7" s="29"/>
      <c r="AI7" s="223">
        <v>0.85</v>
      </c>
      <c r="AJ7" s="224"/>
      <c r="AK7" s="83">
        <v>1215</v>
      </c>
      <c r="AL7" s="84"/>
      <c r="AM7" s="282">
        <v>11.3</v>
      </c>
      <c r="AN7" s="272"/>
      <c r="AO7" s="28"/>
      <c r="AP7" s="29"/>
      <c r="AQ7" s="223">
        <v>0.85</v>
      </c>
      <c r="AR7" s="224"/>
    </row>
    <row r="8" spans="1:44" ht="13.5" thickBot="1" x14ac:dyDescent="0.25">
      <c r="A8" s="22" t="s">
        <v>2</v>
      </c>
      <c r="B8" s="23" t="s">
        <v>3</v>
      </c>
      <c r="C8" s="23" t="s">
        <v>4</v>
      </c>
      <c r="D8" s="20" t="s">
        <v>5</v>
      </c>
      <c r="E8" s="122" t="s">
        <v>6</v>
      </c>
      <c r="F8" s="123"/>
      <c r="G8" s="117" t="s">
        <v>7</v>
      </c>
      <c r="H8" s="123"/>
      <c r="I8" s="117" t="s">
        <v>8</v>
      </c>
      <c r="J8" s="123"/>
      <c r="K8" s="117" t="s">
        <v>9</v>
      </c>
      <c r="L8" s="119"/>
      <c r="M8" s="15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</row>
    <row r="9" spans="1:44" ht="13.5" thickBot="1" x14ac:dyDescent="0.25">
      <c r="A9" s="18" t="s">
        <v>14</v>
      </c>
      <c r="B9" s="16">
        <v>25</v>
      </c>
      <c r="C9" s="14">
        <v>3.0999999493360519E-2</v>
      </c>
      <c r="D9" s="5">
        <v>0.15000000596046448</v>
      </c>
      <c r="E9" s="236">
        <v>110</v>
      </c>
      <c r="F9" s="141"/>
      <c r="G9" s="237" t="s">
        <v>15</v>
      </c>
      <c r="H9" s="237"/>
      <c r="I9" s="238">
        <v>0.12200000137090683</v>
      </c>
      <c r="J9" s="238"/>
      <c r="K9" s="238">
        <v>10.800000190734863</v>
      </c>
      <c r="L9" s="239"/>
      <c r="M9" s="227"/>
      <c r="N9" s="228"/>
      <c r="O9" s="229"/>
      <c r="P9" s="229"/>
      <c r="Q9" s="229"/>
      <c r="R9" s="229"/>
      <c r="S9" s="225"/>
      <c r="T9" s="226"/>
      <c r="U9" s="230"/>
      <c r="V9" s="228"/>
      <c r="W9" s="229"/>
      <c r="X9" s="229"/>
      <c r="Y9" s="229"/>
      <c r="Z9" s="229"/>
      <c r="AA9" s="225"/>
      <c r="AB9" s="226"/>
      <c r="AC9" s="230"/>
      <c r="AD9" s="228"/>
      <c r="AE9" s="229"/>
      <c r="AF9" s="229"/>
      <c r="AG9" s="229"/>
      <c r="AH9" s="229"/>
      <c r="AI9" s="225"/>
      <c r="AJ9" s="226"/>
      <c r="AK9" s="230"/>
      <c r="AL9" s="228"/>
      <c r="AM9" s="229"/>
      <c r="AN9" s="229"/>
      <c r="AO9" s="229"/>
      <c r="AP9" s="229"/>
      <c r="AQ9" s="225"/>
      <c r="AR9" s="240"/>
    </row>
    <row r="10" spans="1:44" ht="15.75" thickBot="1" x14ac:dyDescent="0.25">
      <c r="A10" s="231"/>
      <c r="B10" s="232"/>
      <c r="C10" s="232"/>
      <c r="D10" s="233"/>
      <c r="E10" s="241">
        <v>6</v>
      </c>
      <c r="F10" s="242"/>
      <c r="G10" s="243" t="s">
        <v>16</v>
      </c>
      <c r="H10" s="243"/>
      <c r="I10" s="244">
        <f>I9</f>
        <v>0.12200000137090683</v>
      </c>
      <c r="J10" s="244"/>
      <c r="K10" s="244">
        <f>K9</f>
        <v>10.800000190734863</v>
      </c>
      <c r="L10" s="245"/>
      <c r="M10" s="246">
        <v>790</v>
      </c>
      <c r="N10" s="221"/>
      <c r="O10" s="222">
        <v>-7.3</v>
      </c>
      <c r="P10" s="222"/>
      <c r="Q10" s="222"/>
      <c r="R10" s="222"/>
      <c r="S10" s="223">
        <v>0.85</v>
      </c>
      <c r="T10" s="224"/>
      <c r="U10" s="220">
        <v>760</v>
      </c>
      <c r="V10" s="221"/>
      <c r="W10" s="222">
        <v>-7.1</v>
      </c>
      <c r="X10" s="222"/>
      <c r="Y10" s="222"/>
      <c r="Z10" s="222"/>
      <c r="AA10" s="223">
        <v>0.85</v>
      </c>
      <c r="AB10" s="224"/>
      <c r="AC10" s="220">
        <v>760</v>
      </c>
      <c r="AD10" s="221"/>
      <c r="AE10" s="222">
        <v>-7</v>
      </c>
      <c r="AF10" s="222"/>
      <c r="AG10" s="222"/>
      <c r="AH10" s="222"/>
      <c r="AI10" s="223">
        <v>0.85</v>
      </c>
      <c r="AJ10" s="224"/>
      <c r="AK10" s="220">
        <v>785</v>
      </c>
      <c r="AL10" s="221"/>
      <c r="AM10" s="222">
        <v>-7.3</v>
      </c>
      <c r="AN10" s="222"/>
      <c r="AO10" s="222"/>
      <c r="AP10" s="222"/>
      <c r="AQ10" s="223">
        <v>0.85</v>
      </c>
      <c r="AR10" s="224"/>
    </row>
    <row r="11" spans="1:44" ht="13.5" thickBot="1" x14ac:dyDescent="0.25">
      <c r="A11" s="234"/>
      <c r="B11" s="235"/>
      <c r="C11" s="235"/>
      <c r="D11" s="235"/>
      <c r="E11" s="218" t="s">
        <v>17</v>
      </c>
      <c r="F11" s="209"/>
      <c r="G11" s="209"/>
      <c r="H11" s="209"/>
      <c r="I11" s="209"/>
      <c r="J11" s="209"/>
      <c r="K11" s="209"/>
      <c r="L11" s="219"/>
      <c r="M11" s="209">
        <v>12</v>
      </c>
      <c r="N11" s="209"/>
      <c r="O11" s="209"/>
      <c r="P11" s="193"/>
      <c r="Q11" s="193"/>
      <c r="R11" s="206"/>
      <c r="S11" s="206"/>
      <c r="T11" s="207"/>
      <c r="U11" s="209">
        <v>12</v>
      </c>
      <c r="V11" s="209"/>
      <c r="W11" s="209"/>
      <c r="X11" s="193"/>
      <c r="Y11" s="193"/>
      <c r="Z11" s="206"/>
      <c r="AA11" s="206"/>
      <c r="AB11" s="207"/>
      <c r="AC11" s="209">
        <v>12</v>
      </c>
      <c r="AD11" s="209"/>
      <c r="AE11" s="209"/>
      <c r="AF11" s="193"/>
      <c r="AG11" s="193"/>
      <c r="AH11" s="206"/>
      <c r="AI11" s="206"/>
      <c r="AJ11" s="207"/>
      <c r="AK11" s="209">
        <v>12</v>
      </c>
      <c r="AL11" s="209"/>
      <c r="AM11" s="209"/>
      <c r="AN11" s="193"/>
      <c r="AO11" s="193"/>
      <c r="AP11" s="206"/>
      <c r="AQ11" s="206"/>
      <c r="AR11" s="210"/>
    </row>
    <row r="12" spans="1:44" ht="13.5" thickBot="1" x14ac:dyDescent="0.25">
      <c r="A12" s="18" t="s">
        <v>18</v>
      </c>
      <c r="B12" s="16">
        <v>25</v>
      </c>
      <c r="C12" s="14">
        <v>3.0000000260770321E-3</v>
      </c>
      <c r="D12" s="5">
        <v>0.15000000596046448</v>
      </c>
      <c r="E12" s="236">
        <v>110</v>
      </c>
      <c r="F12" s="141"/>
      <c r="G12" s="237" t="s">
        <v>15</v>
      </c>
      <c r="H12" s="237"/>
      <c r="I12" s="238">
        <v>0.12200000137090683</v>
      </c>
      <c r="J12" s="238"/>
      <c r="K12" s="238">
        <v>10.689999580383301</v>
      </c>
      <c r="L12" s="239"/>
      <c r="M12" s="227"/>
      <c r="N12" s="228"/>
      <c r="O12" s="229"/>
      <c r="P12" s="229"/>
      <c r="Q12" s="229"/>
      <c r="R12" s="229"/>
      <c r="S12" s="225"/>
      <c r="T12" s="226"/>
      <c r="U12" s="230"/>
      <c r="V12" s="228"/>
      <c r="W12" s="229"/>
      <c r="X12" s="229"/>
      <c r="Y12" s="229"/>
      <c r="Z12" s="229"/>
      <c r="AA12" s="225"/>
      <c r="AB12" s="226"/>
      <c r="AC12" s="230"/>
      <c r="AD12" s="228"/>
      <c r="AE12" s="229"/>
      <c r="AF12" s="229"/>
      <c r="AG12" s="229"/>
      <c r="AH12" s="229"/>
      <c r="AI12" s="225"/>
      <c r="AJ12" s="226"/>
      <c r="AK12" s="230"/>
      <c r="AL12" s="228"/>
      <c r="AM12" s="229"/>
      <c r="AN12" s="229"/>
      <c r="AO12" s="229"/>
      <c r="AP12" s="229"/>
      <c r="AQ12" s="225"/>
      <c r="AR12" s="240"/>
    </row>
    <row r="13" spans="1:44" ht="15.75" thickBot="1" x14ac:dyDescent="0.25">
      <c r="A13" s="231"/>
      <c r="B13" s="232"/>
      <c r="C13" s="232"/>
      <c r="D13" s="233"/>
      <c r="E13" s="241">
        <v>6</v>
      </c>
      <c r="F13" s="242"/>
      <c r="G13" s="243" t="s">
        <v>19</v>
      </c>
      <c r="H13" s="243"/>
      <c r="I13" s="244">
        <f>I12</f>
        <v>0.12200000137090683</v>
      </c>
      <c r="J13" s="244"/>
      <c r="K13" s="244">
        <f>K12</f>
        <v>10.689999580383301</v>
      </c>
      <c r="L13" s="245"/>
      <c r="M13" s="246">
        <v>780</v>
      </c>
      <c r="N13" s="221"/>
      <c r="O13" s="222">
        <v>-7.3</v>
      </c>
      <c r="P13" s="222"/>
      <c r="Q13" s="222"/>
      <c r="R13" s="222"/>
      <c r="S13" s="223">
        <v>0.85</v>
      </c>
      <c r="T13" s="224"/>
      <c r="U13" s="220">
        <v>750</v>
      </c>
      <c r="V13" s="221"/>
      <c r="W13" s="222">
        <v>-7</v>
      </c>
      <c r="X13" s="222"/>
      <c r="Y13" s="222"/>
      <c r="Z13" s="222"/>
      <c r="AA13" s="223">
        <v>0.85</v>
      </c>
      <c r="AB13" s="224"/>
      <c r="AC13" s="220">
        <v>750</v>
      </c>
      <c r="AD13" s="221"/>
      <c r="AE13" s="222">
        <v>-7</v>
      </c>
      <c r="AF13" s="222"/>
      <c r="AG13" s="222"/>
      <c r="AH13" s="222"/>
      <c r="AI13" s="223">
        <v>0.85</v>
      </c>
      <c r="AJ13" s="224"/>
      <c r="AK13" s="220">
        <v>775</v>
      </c>
      <c r="AL13" s="221"/>
      <c r="AM13" s="222">
        <v>-7.2</v>
      </c>
      <c r="AN13" s="222"/>
      <c r="AO13" s="222"/>
      <c r="AP13" s="222"/>
      <c r="AQ13" s="223">
        <v>0.85</v>
      </c>
      <c r="AR13" s="224"/>
    </row>
    <row r="14" spans="1:44" ht="13.5" thickBot="1" x14ac:dyDescent="0.25">
      <c r="A14" s="234"/>
      <c r="B14" s="235"/>
      <c r="C14" s="235"/>
      <c r="D14" s="235"/>
      <c r="E14" s="218" t="s">
        <v>17</v>
      </c>
      <c r="F14" s="209"/>
      <c r="G14" s="209"/>
      <c r="H14" s="209"/>
      <c r="I14" s="209"/>
      <c r="J14" s="209"/>
      <c r="K14" s="209"/>
      <c r="L14" s="219"/>
      <c r="M14" s="209">
        <v>12</v>
      </c>
      <c r="N14" s="209"/>
      <c r="O14" s="209"/>
      <c r="P14" s="193"/>
      <c r="Q14" s="193"/>
      <c r="R14" s="206"/>
      <c r="S14" s="206"/>
      <c r="T14" s="207"/>
      <c r="U14" s="209">
        <v>12</v>
      </c>
      <c r="V14" s="209"/>
      <c r="W14" s="209"/>
      <c r="X14" s="193"/>
      <c r="Y14" s="193"/>
      <c r="Z14" s="206"/>
      <c r="AA14" s="206"/>
      <c r="AB14" s="207"/>
      <c r="AC14" s="209">
        <v>12</v>
      </c>
      <c r="AD14" s="209"/>
      <c r="AE14" s="209"/>
      <c r="AF14" s="193"/>
      <c r="AG14" s="193"/>
      <c r="AH14" s="206"/>
      <c r="AI14" s="206"/>
      <c r="AJ14" s="207"/>
      <c r="AK14" s="209">
        <v>12</v>
      </c>
      <c r="AL14" s="209"/>
      <c r="AM14" s="209"/>
      <c r="AN14" s="193"/>
      <c r="AO14" s="193"/>
      <c r="AP14" s="206"/>
      <c r="AQ14" s="206"/>
      <c r="AR14" s="210"/>
    </row>
    <row r="15" spans="1:44" x14ac:dyDescent="0.2">
      <c r="A15" s="120" t="s">
        <v>20</v>
      </c>
      <c r="B15" s="115"/>
      <c r="C15" s="115"/>
      <c r="D15" s="115"/>
      <c r="E15" s="211" t="s">
        <v>21</v>
      </c>
      <c r="F15" s="142"/>
      <c r="G15" s="142"/>
      <c r="H15" s="142"/>
      <c r="I15" s="142"/>
      <c r="J15" s="142"/>
      <c r="K15" s="142"/>
      <c r="L15" s="212"/>
      <c r="M15" s="213">
        <f>SUM(M9,M12)</f>
        <v>0</v>
      </c>
      <c r="N15" s="196"/>
      <c r="O15" s="195">
        <f>SUM(O9,O12)</f>
        <v>0</v>
      </c>
      <c r="P15" s="196"/>
      <c r="Q15" s="195">
        <f>SUM(Q9,Q12)</f>
        <v>0</v>
      </c>
      <c r="R15" s="196"/>
      <c r="S15" s="196"/>
      <c r="T15" s="197"/>
      <c r="U15" s="198">
        <f>SUM(U9,U12)</f>
        <v>0</v>
      </c>
      <c r="V15" s="196"/>
      <c r="W15" s="195">
        <f>SUM(W9,W12)</f>
        <v>0</v>
      </c>
      <c r="X15" s="196"/>
      <c r="Y15" s="195">
        <f>SUM(Y9,Y12)</f>
        <v>0</v>
      </c>
      <c r="Z15" s="196"/>
      <c r="AA15" s="196"/>
      <c r="AB15" s="197"/>
      <c r="AC15" s="198">
        <f>SUM(AC9,AC12)</f>
        <v>0</v>
      </c>
      <c r="AD15" s="196"/>
      <c r="AE15" s="195">
        <f>SUM(AE9,AE12)</f>
        <v>0</v>
      </c>
      <c r="AF15" s="196"/>
      <c r="AG15" s="195">
        <f>SUM(AG9,AG12)</f>
        <v>0</v>
      </c>
      <c r="AH15" s="196"/>
      <c r="AI15" s="196"/>
      <c r="AJ15" s="197"/>
      <c r="AK15" s="198">
        <f>SUM(AK9,AK12)</f>
        <v>0</v>
      </c>
      <c r="AL15" s="196"/>
      <c r="AM15" s="195">
        <f>SUM(AM9,AM12)</f>
        <v>0</v>
      </c>
      <c r="AN15" s="196"/>
      <c r="AO15" s="195">
        <f>SUM(AO9,AO12)</f>
        <v>0</v>
      </c>
      <c r="AP15" s="196"/>
      <c r="AQ15" s="196"/>
      <c r="AR15" s="214"/>
    </row>
    <row r="16" spans="1:44" ht="12.75" customHeight="1" thickBot="1" x14ac:dyDescent="0.25">
      <c r="A16" s="122"/>
      <c r="B16" s="118"/>
      <c r="C16" s="118"/>
      <c r="D16" s="118"/>
      <c r="E16" s="215" t="s">
        <v>22</v>
      </c>
      <c r="F16" s="135"/>
      <c r="G16" s="135"/>
      <c r="H16" s="135"/>
      <c r="I16" s="135"/>
      <c r="J16" s="135"/>
      <c r="K16" s="135"/>
      <c r="L16" s="216"/>
      <c r="M16" s="217">
        <f>SUM(M10,M13)</f>
        <v>1570</v>
      </c>
      <c r="N16" s="201"/>
      <c r="O16" s="90">
        <f>SUM(O10,O13)</f>
        <v>-14.6</v>
      </c>
      <c r="P16" s="201"/>
      <c r="Q16" s="90">
        <f>SUM(Q10,Q13)</f>
        <v>0</v>
      </c>
      <c r="R16" s="201"/>
      <c r="S16" s="201"/>
      <c r="T16" s="203"/>
      <c r="U16" s="92">
        <f>SUM(U10,U13)</f>
        <v>1510</v>
      </c>
      <c r="V16" s="201"/>
      <c r="W16" s="90">
        <f>SUM(W10,W13)</f>
        <v>-14.1</v>
      </c>
      <c r="X16" s="201"/>
      <c r="Y16" s="90">
        <f>SUM(Y10,Y13)</f>
        <v>0</v>
      </c>
      <c r="Z16" s="201"/>
      <c r="AA16" s="201"/>
      <c r="AB16" s="203"/>
      <c r="AC16" s="92">
        <f>SUM(AC10,AC13)</f>
        <v>1510</v>
      </c>
      <c r="AD16" s="201"/>
      <c r="AE16" s="90">
        <f>SUM(AE10,AE13)</f>
        <v>-14</v>
      </c>
      <c r="AF16" s="201"/>
      <c r="AG16" s="90">
        <f>SUM(AG10,AG13)</f>
        <v>0</v>
      </c>
      <c r="AH16" s="201"/>
      <c r="AI16" s="201"/>
      <c r="AJ16" s="203"/>
      <c r="AK16" s="92">
        <f>SUM(AK10,AK13)</f>
        <v>1560</v>
      </c>
      <c r="AL16" s="201"/>
      <c r="AM16" s="90">
        <f>SUM(AM10,AM13)</f>
        <v>-14.5</v>
      </c>
      <c r="AN16" s="201"/>
      <c r="AO16" s="90">
        <f>SUM(AO10,AO13)</f>
        <v>0</v>
      </c>
      <c r="AP16" s="201"/>
      <c r="AQ16" s="201"/>
      <c r="AR16" s="202"/>
    </row>
    <row r="17" spans="1:44" x14ac:dyDescent="0.2">
      <c r="A17" s="120" t="s">
        <v>23</v>
      </c>
      <c r="B17" s="115"/>
      <c r="C17" s="115"/>
      <c r="D17" s="115"/>
      <c r="E17" s="115" t="s">
        <v>24</v>
      </c>
      <c r="F17" s="115"/>
      <c r="G17" s="115"/>
      <c r="H17" s="115"/>
      <c r="I17" s="181" t="s">
        <v>14</v>
      </c>
      <c r="J17" s="182"/>
      <c r="K17" s="182"/>
      <c r="L17" s="183"/>
      <c r="M17" s="184">
        <f>I9*(POWER(O10,2)+POWER(Q10,2))/POWER(B9,2)</f>
        <v>1.0402208116889E-2</v>
      </c>
      <c r="N17" s="184"/>
      <c r="O17" s="184"/>
      <c r="P17" s="185" t="s">
        <v>25</v>
      </c>
      <c r="Q17" s="185"/>
      <c r="R17" s="199">
        <f>K9*(POWER(O10,2)+POWER(Q10,2))/(100*B9)</f>
        <v>0.23021280406570435</v>
      </c>
      <c r="S17" s="199"/>
      <c r="T17" s="204"/>
      <c r="U17" s="205">
        <f>I9*(POWER(W10,2)+POWER(Y10,2))/POWER(B9,2)</f>
        <v>9.840032110571861E-3</v>
      </c>
      <c r="V17" s="184"/>
      <c r="W17" s="184"/>
      <c r="X17" s="185" t="s">
        <v>25</v>
      </c>
      <c r="Y17" s="185"/>
      <c r="Z17" s="199">
        <f>K9*(POWER(W10,2)+POWER(Y10,2))/(100*B9)</f>
        <v>0.21777120384597778</v>
      </c>
      <c r="AA17" s="199"/>
      <c r="AB17" s="204"/>
      <c r="AC17" s="205">
        <f>I9*(POWER(AE10,2)+POWER(AG10,2))/POWER(B9,2)</f>
        <v>9.5648001074790951E-3</v>
      </c>
      <c r="AD17" s="184"/>
      <c r="AE17" s="184"/>
      <c r="AF17" s="185" t="s">
        <v>25</v>
      </c>
      <c r="AG17" s="185"/>
      <c r="AH17" s="199">
        <f>K9*(POWER(AE10,2)+POWER(AG10,2))/(100*B9)</f>
        <v>0.21168000373840332</v>
      </c>
      <c r="AI17" s="199"/>
      <c r="AJ17" s="204"/>
      <c r="AK17" s="205">
        <f>I9*(POWER(AM10,2)+POWER(AO10,2))/POWER(B9,2)</f>
        <v>1.0402208116889E-2</v>
      </c>
      <c r="AL17" s="184"/>
      <c r="AM17" s="184"/>
      <c r="AN17" s="185" t="s">
        <v>25</v>
      </c>
      <c r="AO17" s="185"/>
      <c r="AP17" s="199">
        <f>K9*(POWER(AM10,2)+POWER(AO10,2))/(100*B9)</f>
        <v>0.23021280406570435</v>
      </c>
      <c r="AQ17" s="199"/>
      <c r="AR17" s="200"/>
    </row>
    <row r="18" spans="1:44" ht="13.5" thickBot="1" x14ac:dyDescent="0.25">
      <c r="A18" s="122"/>
      <c r="B18" s="118"/>
      <c r="C18" s="118"/>
      <c r="D18" s="118"/>
      <c r="E18" s="118"/>
      <c r="F18" s="118"/>
      <c r="G18" s="118"/>
      <c r="H18" s="118"/>
      <c r="I18" s="192" t="s">
        <v>18</v>
      </c>
      <c r="J18" s="193"/>
      <c r="K18" s="193"/>
      <c r="L18" s="194"/>
      <c r="M18" s="191">
        <f>I12*(POWER(O13,2)+POWER(Q13,2))/POWER(B12,2)</f>
        <v>1.0402208116889E-2</v>
      </c>
      <c r="N18" s="191"/>
      <c r="O18" s="191"/>
      <c r="P18" s="186" t="s">
        <v>25</v>
      </c>
      <c r="Q18" s="186"/>
      <c r="R18" s="187">
        <f>K12*(POWER(O13,2)+POWER(Q13,2))/(100*B12)</f>
        <v>0.22786803105545045</v>
      </c>
      <c r="S18" s="187"/>
      <c r="T18" s="189"/>
      <c r="U18" s="190">
        <f>I12*(POWER(W13,2)+POWER(Y13,2))/POWER(B12,2)</f>
        <v>9.5648001074790951E-3</v>
      </c>
      <c r="V18" s="191"/>
      <c r="W18" s="191"/>
      <c r="X18" s="186" t="s">
        <v>25</v>
      </c>
      <c r="Y18" s="186"/>
      <c r="Z18" s="187">
        <f>K12*(POWER(W13,2)+POWER(Y13,2))/(100*B12)</f>
        <v>0.2095239917755127</v>
      </c>
      <c r="AA18" s="187"/>
      <c r="AB18" s="189"/>
      <c r="AC18" s="190">
        <f>I12*(POWER(AE13,2)+POWER(AG13,2))/POWER(B12,2)</f>
        <v>9.5648001074790951E-3</v>
      </c>
      <c r="AD18" s="191"/>
      <c r="AE18" s="191"/>
      <c r="AF18" s="186" t="s">
        <v>25</v>
      </c>
      <c r="AG18" s="186"/>
      <c r="AH18" s="187">
        <f>K12*(POWER(AE13,2)+POWER(AG13,2))/(100*B12)</f>
        <v>0.2095239917755127</v>
      </c>
      <c r="AI18" s="187"/>
      <c r="AJ18" s="189"/>
      <c r="AK18" s="190">
        <f>I12*(POWER(AM13,2)+POWER(AO13,2))/POWER(B12,2)</f>
        <v>1.0119168113708497E-2</v>
      </c>
      <c r="AL18" s="191"/>
      <c r="AM18" s="191"/>
      <c r="AN18" s="186" t="s">
        <v>25</v>
      </c>
      <c r="AO18" s="186"/>
      <c r="AP18" s="187">
        <f>K12*(POWER(AM13,2)+POWER(AO13,2))/(100*B12)</f>
        <v>0.22166783129882814</v>
      </c>
      <c r="AQ18" s="187"/>
      <c r="AR18" s="188"/>
    </row>
    <row r="19" spans="1:44" ht="30" customHeight="1" x14ac:dyDescent="0.2">
      <c r="A19" s="149" t="s">
        <v>26</v>
      </c>
      <c r="B19" s="150"/>
      <c r="C19" s="150"/>
      <c r="D19" s="150"/>
      <c r="E19" s="115" t="s">
        <v>27</v>
      </c>
      <c r="F19" s="115"/>
      <c r="G19" s="115"/>
      <c r="H19" s="115"/>
      <c r="I19" s="181" t="s">
        <v>14</v>
      </c>
      <c r="J19" s="182"/>
      <c r="K19" s="182"/>
      <c r="L19" s="183"/>
      <c r="M19" s="179">
        <f>SUM(O10:P10)+C9+M17</f>
        <v>-7.2585977923897502</v>
      </c>
      <c r="N19" s="179"/>
      <c r="O19" s="179"/>
      <c r="P19" s="180" t="s">
        <v>25</v>
      </c>
      <c r="Q19" s="180"/>
      <c r="R19" s="175">
        <f>SUM(Q10:R10)+D9+R17</f>
        <v>0.3802128100261688</v>
      </c>
      <c r="S19" s="175"/>
      <c r="T19" s="177"/>
      <c r="U19" s="178">
        <f>SUM(W10:X10)+C9+U17</f>
        <v>-7.0591599683960675</v>
      </c>
      <c r="V19" s="179"/>
      <c r="W19" s="179"/>
      <c r="X19" s="180" t="s">
        <v>25</v>
      </c>
      <c r="Y19" s="180"/>
      <c r="Z19" s="175">
        <f>SUM(Y10:Z10)+D9+Z17</f>
        <v>0.36777120980644229</v>
      </c>
      <c r="AA19" s="175"/>
      <c r="AB19" s="177"/>
      <c r="AC19" s="178">
        <f>SUM(AE10:AF10)+C9+AC17</f>
        <v>-6.9594352003991604</v>
      </c>
      <c r="AD19" s="179"/>
      <c r="AE19" s="179"/>
      <c r="AF19" s="180" t="s">
        <v>25</v>
      </c>
      <c r="AG19" s="180"/>
      <c r="AH19" s="175">
        <f>SUM(AG10:AH10)+D9+AH17</f>
        <v>0.36168000969886782</v>
      </c>
      <c r="AI19" s="175"/>
      <c r="AJ19" s="177"/>
      <c r="AK19" s="178">
        <f>SUM(AM10:AN10)+C9+AK17</f>
        <v>-7.2585977923897502</v>
      </c>
      <c r="AL19" s="179"/>
      <c r="AM19" s="179"/>
      <c r="AN19" s="180" t="s">
        <v>25</v>
      </c>
      <c r="AO19" s="180"/>
      <c r="AP19" s="175">
        <f>SUM(AO10:AP10)+D9+AP17</f>
        <v>0.3802128100261688</v>
      </c>
      <c r="AQ19" s="175"/>
      <c r="AR19" s="176"/>
    </row>
    <row r="20" spans="1:44" ht="15.75" customHeight="1" x14ac:dyDescent="0.2">
      <c r="A20" s="151"/>
      <c r="B20" s="152"/>
      <c r="C20" s="152"/>
      <c r="D20" s="152"/>
      <c r="E20" s="155"/>
      <c r="F20" s="155"/>
      <c r="G20" s="155"/>
      <c r="H20" s="155"/>
      <c r="I20" s="172" t="s">
        <v>18</v>
      </c>
      <c r="J20" s="173"/>
      <c r="K20" s="173"/>
      <c r="L20" s="174"/>
      <c r="M20" s="166">
        <f>SUM(O13:P13)+C12+M18</f>
        <v>-7.2865977918570337</v>
      </c>
      <c r="N20" s="166"/>
      <c r="O20" s="166"/>
      <c r="P20" s="167" t="s">
        <v>25</v>
      </c>
      <c r="Q20" s="167"/>
      <c r="R20" s="163">
        <f>SUM(Q13:R13)+D12+R18</f>
        <v>0.37786803701591493</v>
      </c>
      <c r="S20" s="163"/>
      <c r="T20" s="164"/>
      <c r="U20" s="165">
        <f>SUM(W13:X13)+C12+U18</f>
        <v>-6.9874351998664439</v>
      </c>
      <c r="V20" s="166"/>
      <c r="W20" s="166"/>
      <c r="X20" s="167" t="s">
        <v>25</v>
      </c>
      <c r="Y20" s="167"/>
      <c r="Z20" s="163">
        <f>SUM(Y13:Z13)+D12+Z18</f>
        <v>0.35952399773597721</v>
      </c>
      <c r="AA20" s="163"/>
      <c r="AB20" s="164"/>
      <c r="AC20" s="165">
        <f>SUM(AE13:AF13)+C12+AC18</f>
        <v>-6.9874351998664439</v>
      </c>
      <c r="AD20" s="166"/>
      <c r="AE20" s="166"/>
      <c r="AF20" s="167" t="s">
        <v>25</v>
      </c>
      <c r="AG20" s="167"/>
      <c r="AH20" s="163">
        <f>SUM(AG13:AH13)+D12+AH18</f>
        <v>0.35952399773597721</v>
      </c>
      <c r="AI20" s="163"/>
      <c r="AJ20" s="164"/>
      <c r="AK20" s="165">
        <f>SUM(AM13:AN13)+C12+AK18</f>
        <v>-7.1868808318602149</v>
      </c>
      <c r="AL20" s="166"/>
      <c r="AM20" s="166"/>
      <c r="AN20" s="167" t="s">
        <v>25</v>
      </c>
      <c r="AO20" s="167"/>
      <c r="AP20" s="163">
        <f>SUM(AO13:AP13)+D12+AP18</f>
        <v>0.37166783725929264</v>
      </c>
      <c r="AQ20" s="163"/>
      <c r="AR20" s="168"/>
    </row>
    <row r="21" spans="1:44" ht="13.5" thickBot="1" x14ac:dyDescent="0.25">
      <c r="A21" s="153"/>
      <c r="B21" s="154"/>
      <c r="C21" s="154"/>
      <c r="D21" s="154"/>
      <c r="E21" s="118"/>
      <c r="F21" s="118"/>
      <c r="G21" s="118"/>
      <c r="H21" s="118"/>
      <c r="I21" s="169" t="s">
        <v>28</v>
      </c>
      <c r="J21" s="170"/>
      <c r="K21" s="170"/>
      <c r="L21" s="171"/>
      <c r="M21" s="161">
        <f>SUM(M19,M20)</f>
        <v>-14.545195584246784</v>
      </c>
      <c r="N21" s="161"/>
      <c r="O21" s="161"/>
      <c r="P21" s="162" t="s">
        <v>25</v>
      </c>
      <c r="Q21" s="162"/>
      <c r="R21" s="147">
        <f>SUM(R19,R20)</f>
        <v>0.75808084704208367</v>
      </c>
      <c r="S21" s="147"/>
      <c r="T21" s="159"/>
      <c r="U21" s="160">
        <f>SUM(U19,U20)</f>
        <v>-14.046595168262511</v>
      </c>
      <c r="V21" s="161"/>
      <c r="W21" s="161"/>
      <c r="X21" s="162" t="s">
        <v>25</v>
      </c>
      <c r="Y21" s="162"/>
      <c r="Z21" s="147">
        <f>SUM(Z19,Z20)</f>
        <v>0.7272952075424195</v>
      </c>
      <c r="AA21" s="147"/>
      <c r="AB21" s="159"/>
      <c r="AC21" s="160">
        <f>SUM(AC19,AC20)</f>
        <v>-13.946870400265604</v>
      </c>
      <c r="AD21" s="161"/>
      <c r="AE21" s="161"/>
      <c r="AF21" s="162" t="s">
        <v>25</v>
      </c>
      <c r="AG21" s="162"/>
      <c r="AH21" s="147">
        <f>SUM(AH19,AH20)</f>
        <v>0.72120400743484503</v>
      </c>
      <c r="AI21" s="147"/>
      <c r="AJ21" s="159"/>
      <c r="AK21" s="160">
        <f>SUM(AK19,AK20)</f>
        <v>-14.445478624249965</v>
      </c>
      <c r="AL21" s="161"/>
      <c r="AM21" s="161"/>
      <c r="AN21" s="162" t="s">
        <v>25</v>
      </c>
      <c r="AO21" s="162"/>
      <c r="AP21" s="147">
        <f>SUM(AP19,AP20)</f>
        <v>0.75188064728546145</v>
      </c>
      <c r="AQ21" s="147"/>
      <c r="AR21" s="148"/>
    </row>
    <row r="22" spans="1:44" ht="16.5" thickBot="1" x14ac:dyDescent="0.25">
      <c r="A22" s="127" t="s">
        <v>29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</row>
    <row r="23" spans="1:44" ht="30" customHeight="1" thickBot="1" x14ac:dyDescent="0.25">
      <c r="A23" s="156" t="s">
        <v>6</v>
      </c>
      <c r="B23" s="157"/>
      <c r="C23" s="157" t="s">
        <v>2</v>
      </c>
      <c r="D23" s="157"/>
      <c r="E23" s="157" t="s">
        <v>30</v>
      </c>
      <c r="F23" s="157"/>
      <c r="G23" s="157"/>
      <c r="H23" s="157"/>
      <c r="I23" s="157"/>
      <c r="J23" s="157"/>
      <c r="K23" s="157"/>
      <c r="L23" s="158"/>
      <c r="M23" s="137" t="s">
        <v>31</v>
      </c>
      <c r="N23" s="138"/>
      <c r="O23" s="138"/>
      <c r="P23" s="138"/>
      <c r="Q23" s="138"/>
      <c r="R23" s="138"/>
      <c r="S23" s="138"/>
      <c r="T23" s="139"/>
      <c r="U23" s="137" t="s">
        <v>31</v>
      </c>
      <c r="V23" s="138"/>
      <c r="W23" s="138"/>
      <c r="X23" s="138"/>
      <c r="Y23" s="138"/>
      <c r="Z23" s="138"/>
      <c r="AA23" s="138"/>
      <c r="AB23" s="139"/>
      <c r="AC23" s="137" t="s">
        <v>31</v>
      </c>
      <c r="AD23" s="138"/>
      <c r="AE23" s="138"/>
      <c r="AF23" s="138"/>
      <c r="AG23" s="138"/>
      <c r="AH23" s="138"/>
      <c r="AI23" s="138"/>
      <c r="AJ23" s="139"/>
      <c r="AK23" s="137" t="s">
        <v>31</v>
      </c>
      <c r="AL23" s="138"/>
      <c r="AM23" s="138"/>
      <c r="AN23" s="138"/>
      <c r="AO23" s="138"/>
      <c r="AP23" s="138"/>
      <c r="AQ23" s="138"/>
      <c r="AR23" s="139"/>
    </row>
    <row r="24" spans="1:44" ht="15" customHeight="1" x14ac:dyDescent="0.2">
      <c r="A24" s="140">
        <v>6</v>
      </c>
      <c r="B24" s="141"/>
      <c r="C24" s="141" t="s">
        <v>16</v>
      </c>
      <c r="D24" s="141"/>
      <c r="E24" s="142" t="s">
        <v>32</v>
      </c>
      <c r="F24" s="142"/>
      <c r="G24" s="142"/>
      <c r="H24" s="142"/>
      <c r="I24" s="142"/>
      <c r="J24" s="142"/>
      <c r="K24" s="142"/>
      <c r="L24" s="143"/>
      <c r="M24" s="144">
        <v>6.2</v>
      </c>
      <c r="N24" s="145"/>
      <c r="O24" s="145"/>
      <c r="P24" s="145"/>
      <c r="Q24" s="145"/>
      <c r="R24" s="145"/>
      <c r="S24" s="145"/>
      <c r="T24" s="146"/>
      <c r="U24" s="144">
        <v>6.19</v>
      </c>
      <c r="V24" s="145"/>
      <c r="W24" s="145"/>
      <c r="X24" s="145"/>
      <c r="Y24" s="145"/>
      <c r="Z24" s="145"/>
      <c r="AA24" s="145"/>
      <c r="AB24" s="146"/>
      <c r="AC24" s="144">
        <v>6.22</v>
      </c>
      <c r="AD24" s="145"/>
      <c r="AE24" s="145"/>
      <c r="AF24" s="145"/>
      <c r="AG24" s="145"/>
      <c r="AH24" s="145"/>
      <c r="AI24" s="145"/>
      <c r="AJ24" s="146"/>
      <c r="AK24" s="144">
        <v>6.31</v>
      </c>
      <c r="AL24" s="145"/>
      <c r="AM24" s="145"/>
      <c r="AN24" s="145"/>
      <c r="AO24" s="145"/>
      <c r="AP24" s="145"/>
      <c r="AQ24" s="145"/>
      <c r="AR24" s="146"/>
    </row>
    <row r="25" spans="1:44" ht="15.75" customHeight="1" thickBot="1" x14ac:dyDescent="0.25">
      <c r="A25" s="133">
        <v>6</v>
      </c>
      <c r="B25" s="134"/>
      <c r="C25" s="134" t="s">
        <v>19</v>
      </c>
      <c r="D25" s="134"/>
      <c r="E25" s="135" t="s">
        <v>33</v>
      </c>
      <c r="F25" s="135"/>
      <c r="G25" s="135"/>
      <c r="H25" s="135"/>
      <c r="I25" s="135"/>
      <c r="J25" s="135"/>
      <c r="K25" s="135"/>
      <c r="L25" s="136"/>
      <c r="M25" s="124">
        <v>6.27</v>
      </c>
      <c r="N25" s="125"/>
      <c r="O25" s="125"/>
      <c r="P25" s="125"/>
      <c r="Q25" s="125"/>
      <c r="R25" s="125"/>
      <c r="S25" s="125"/>
      <c r="T25" s="126"/>
      <c r="U25" s="124">
        <v>6.22</v>
      </c>
      <c r="V25" s="125"/>
      <c r="W25" s="125"/>
      <c r="X25" s="125"/>
      <c r="Y25" s="125"/>
      <c r="Z25" s="125"/>
      <c r="AA25" s="125"/>
      <c r="AB25" s="126"/>
      <c r="AC25" s="124">
        <v>6.24</v>
      </c>
      <c r="AD25" s="125"/>
      <c r="AE25" s="125"/>
      <c r="AF25" s="125"/>
      <c r="AG25" s="125"/>
      <c r="AH25" s="125"/>
      <c r="AI25" s="125"/>
      <c r="AJ25" s="126"/>
      <c r="AK25" s="124">
        <v>6.27</v>
      </c>
      <c r="AL25" s="125"/>
      <c r="AM25" s="125"/>
      <c r="AN25" s="125"/>
      <c r="AO25" s="125"/>
      <c r="AP25" s="125"/>
      <c r="AQ25" s="125"/>
      <c r="AR25" s="126"/>
    </row>
    <row r="26" spans="1:44" ht="16.5" thickBot="1" x14ac:dyDescent="0.25">
      <c r="A26" s="127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4" x14ac:dyDescent="0.2">
      <c r="A27" s="128" t="s">
        <v>2</v>
      </c>
      <c r="B27" s="129"/>
      <c r="C27" s="129"/>
      <c r="D27" s="129"/>
      <c r="E27" s="129" t="s">
        <v>35</v>
      </c>
      <c r="F27" s="129"/>
      <c r="G27" s="129" t="s">
        <v>36</v>
      </c>
      <c r="H27" s="129"/>
      <c r="I27" s="129" t="s">
        <v>37</v>
      </c>
      <c r="J27" s="129"/>
      <c r="K27" s="129" t="s">
        <v>38</v>
      </c>
      <c r="L27" s="132"/>
      <c r="M27" s="120" t="s">
        <v>10</v>
      </c>
      <c r="N27" s="121"/>
      <c r="O27" s="114" t="s">
        <v>11</v>
      </c>
      <c r="P27" s="115"/>
      <c r="Q27" s="121"/>
      <c r="R27" s="114" t="s">
        <v>12</v>
      </c>
      <c r="S27" s="115"/>
      <c r="T27" s="116"/>
      <c r="U27" s="120" t="s">
        <v>10</v>
      </c>
      <c r="V27" s="121"/>
      <c r="W27" s="114" t="s">
        <v>11</v>
      </c>
      <c r="X27" s="115"/>
      <c r="Y27" s="121"/>
      <c r="Z27" s="114" t="s">
        <v>12</v>
      </c>
      <c r="AA27" s="115"/>
      <c r="AB27" s="116"/>
      <c r="AC27" s="120" t="s">
        <v>10</v>
      </c>
      <c r="AD27" s="121"/>
      <c r="AE27" s="114" t="s">
        <v>11</v>
      </c>
      <c r="AF27" s="115"/>
      <c r="AG27" s="121"/>
      <c r="AH27" s="114" t="s">
        <v>12</v>
      </c>
      <c r="AI27" s="115"/>
      <c r="AJ27" s="116"/>
      <c r="AK27" s="120" t="s">
        <v>10</v>
      </c>
      <c r="AL27" s="121"/>
      <c r="AM27" s="114" t="s">
        <v>11</v>
      </c>
      <c r="AN27" s="115"/>
      <c r="AO27" s="121"/>
      <c r="AP27" s="114" t="s">
        <v>12</v>
      </c>
      <c r="AQ27" s="115"/>
      <c r="AR27" s="116"/>
    </row>
    <row r="28" spans="1:44" ht="13.5" thickBot="1" x14ac:dyDescent="0.25">
      <c r="A28" s="130"/>
      <c r="B28" s="131"/>
      <c r="C28" s="131"/>
      <c r="D28" s="131"/>
      <c r="E28" s="19" t="s">
        <v>39</v>
      </c>
      <c r="F28" s="19" t="s">
        <v>40</v>
      </c>
      <c r="G28" s="19" t="s">
        <v>39</v>
      </c>
      <c r="H28" s="19" t="s">
        <v>40</v>
      </c>
      <c r="I28" s="19" t="s">
        <v>39</v>
      </c>
      <c r="J28" s="19" t="s">
        <v>40</v>
      </c>
      <c r="K28" s="19" t="s">
        <v>39</v>
      </c>
      <c r="L28" s="8" t="s">
        <v>40</v>
      </c>
      <c r="M28" s="122"/>
      <c r="N28" s="123"/>
      <c r="O28" s="117"/>
      <c r="P28" s="118"/>
      <c r="Q28" s="123"/>
      <c r="R28" s="117"/>
      <c r="S28" s="118"/>
      <c r="T28" s="119"/>
      <c r="U28" s="122"/>
      <c r="V28" s="123"/>
      <c r="W28" s="117"/>
      <c r="X28" s="118"/>
      <c r="Y28" s="123"/>
      <c r="Z28" s="117"/>
      <c r="AA28" s="118"/>
      <c r="AB28" s="119"/>
      <c r="AC28" s="122"/>
      <c r="AD28" s="123"/>
      <c r="AE28" s="117"/>
      <c r="AF28" s="118"/>
      <c r="AG28" s="123"/>
      <c r="AH28" s="117"/>
      <c r="AI28" s="118"/>
      <c r="AJ28" s="119"/>
      <c r="AK28" s="122"/>
      <c r="AL28" s="123"/>
      <c r="AM28" s="117"/>
      <c r="AN28" s="118"/>
      <c r="AO28" s="123"/>
      <c r="AP28" s="117"/>
      <c r="AQ28" s="118"/>
      <c r="AR28" s="119"/>
    </row>
    <row r="29" spans="1:44" x14ac:dyDescent="0.2">
      <c r="A29" s="95" t="s">
        <v>41</v>
      </c>
      <c r="B29" s="96"/>
      <c r="C29" s="96"/>
      <c r="D29" s="96"/>
      <c r="E29" s="52"/>
      <c r="F29" s="52"/>
      <c r="G29" s="52"/>
      <c r="H29" s="52"/>
      <c r="I29" s="52"/>
      <c r="J29" s="52"/>
      <c r="K29" s="52"/>
      <c r="L29" s="97"/>
      <c r="M29" s="98"/>
      <c r="N29" s="99"/>
      <c r="O29" s="100"/>
      <c r="P29" s="100"/>
      <c r="Q29" s="100"/>
      <c r="R29" s="100"/>
      <c r="S29" s="100"/>
      <c r="T29" s="101"/>
      <c r="U29" s="98"/>
      <c r="V29" s="99"/>
      <c r="W29" s="100"/>
      <c r="X29" s="100"/>
      <c r="Y29" s="100"/>
      <c r="Z29" s="100"/>
      <c r="AA29" s="100"/>
      <c r="AB29" s="101"/>
      <c r="AC29" s="98"/>
      <c r="AD29" s="99"/>
      <c r="AE29" s="100"/>
      <c r="AF29" s="100"/>
      <c r="AG29" s="100"/>
      <c r="AH29" s="100"/>
      <c r="AI29" s="100"/>
      <c r="AJ29" s="101"/>
      <c r="AK29" s="98"/>
      <c r="AL29" s="99"/>
      <c r="AM29" s="100"/>
      <c r="AN29" s="100"/>
      <c r="AO29" s="100"/>
      <c r="AP29" s="100"/>
      <c r="AQ29" s="100"/>
      <c r="AR29" s="102"/>
    </row>
    <row r="30" spans="1:44" x14ac:dyDescent="0.2">
      <c r="A30" s="81" t="s">
        <v>42</v>
      </c>
      <c r="B30" s="82"/>
      <c r="C30" s="82"/>
      <c r="D30" s="82"/>
      <c r="E30" s="13"/>
      <c r="F30" s="13"/>
      <c r="G30" s="13"/>
      <c r="H30" s="13"/>
      <c r="I30" s="13"/>
      <c r="J30" s="13"/>
      <c r="K30" s="13"/>
      <c r="L30" s="10"/>
      <c r="M30" s="88">
        <f>SUM(M31:N43)</f>
        <v>425</v>
      </c>
      <c r="N30" s="89"/>
      <c r="O30" s="85"/>
      <c r="P30" s="85"/>
      <c r="Q30" s="85"/>
      <c r="R30" s="85"/>
      <c r="S30" s="85"/>
      <c r="T30" s="87"/>
      <c r="U30" s="88">
        <f>SUM(U31:V43)</f>
        <v>470</v>
      </c>
      <c r="V30" s="89"/>
      <c r="W30" s="85"/>
      <c r="X30" s="85"/>
      <c r="Y30" s="85"/>
      <c r="Z30" s="85"/>
      <c r="AA30" s="85"/>
      <c r="AB30" s="87"/>
      <c r="AC30" s="88">
        <f>SUM(AC31:AD43)</f>
        <v>350</v>
      </c>
      <c r="AD30" s="89"/>
      <c r="AE30" s="85"/>
      <c r="AF30" s="85"/>
      <c r="AG30" s="85"/>
      <c r="AH30" s="85"/>
      <c r="AI30" s="85"/>
      <c r="AJ30" s="87"/>
      <c r="AK30" s="88">
        <f>SUM(AK31:AL43)</f>
        <v>455</v>
      </c>
      <c r="AL30" s="89"/>
      <c r="AM30" s="85"/>
      <c r="AN30" s="85"/>
      <c r="AO30" s="85"/>
      <c r="AP30" s="85"/>
      <c r="AQ30" s="85"/>
      <c r="AR30" s="86"/>
    </row>
    <row r="31" spans="1:44" x14ac:dyDescent="0.2">
      <c r="A31" s="81" t="s">
        <v>43</v>
      </c>
      <c r="B31" s="82"/>
      <c r="C31" s="82"/>
      <c r="D31" s="82"/>
      <c r="E31" s="13"/>
      <c r="F31" s="13"/>
      <c r="G31" s="13"/>
      <c r="H31" s="13"/>
      <c r="I31" s="13"/>
      <c r="J31" s="13"/>
      <c r="K31" s="13"/>
      <c r="L31" s="10"/>
      <c r="M31" s="78">
        <v>20</v>
      </c>
      <c r="N31" s="79"/>
      <c r="O31" s="76"/>
      <c r="P31" s="76"/>
      <c r="Q31" s="76"/>
      <c r="R31" s="76"/>
      <c r="S31" s="76"/>
      <c r="T31" s="77"/>
      <c r="U31" s="78">
        <v>20</v>
      </c>
      <c r="V31" s="79"/>
      <c r="W31" s="76"/>
      <c r="X31" s="76"/>
      <c r="Y31" s="76"/>
      <c r="Z31" s="76"/>
      <c r="AA31" s="76"/>
      <c r="AB31" s="77"/>
      <c r="AC31" s="78">
        <v>20</v>
      </c>
      <c r="AD31" s="79"/>
      <c r="AE31" s="76"/>
      <c r="AF31" s="76"/>
      <c r="AG31" s="76"/>
      <c r="AH31" s="76"/>
      <c r="AI31" s="76"/>
      <c r="AJ31" s="77"/>
      <c r="AK31" s="78">
        <v>20</v>
      </c>
      <c r="AL31" s="79"/>
      <c r="AM31" s="76"/>
      <c r="AN31" s="76"/>
      <c r="AO31" s="76"/>
      <c r="AP31" s="76"/>
      <c r="AQ31" s="76"/>
      <c r="AR31" s="80"/>
    </row>
    <row r="32" spans="1:44" x14ac:dyDescent="0.2">
      <c r="A32" s="81" t="s">
        <v>44</v>
      </c>
      <c r="B32" s="82"/>
      <c r="C32" s="82"/>
      <c r="D32" s="82"/>
      <c r="E32" s="13"/>
      <c r="F32" s="13"/>
      <c r="G32" s="13"/>
      <c r="H32" s="13"/>
      <c r="I32" s="13"/>
      <c r="J32" s="13"/>
      <c r="K32" s="13"/>
      <c r="L32" s="10"/>
      <c r="M32" s="78">
        <v>25</v>
      </c>
      <c r="N32" s="79"/>
      <c r="O32" s="76"/>
      <c r="P32" s="76"/>
      <c r="Q32" s="76"/>
      <c r="R32" s="76"/>
      <c r="S32" s="76"/>
      <c r="T32" s="77"/>
      <c r="U32" s="78">
        <v>25</v>
      </c>
      <c r="V32" s="79"/>
      <c r="W32" s="76"/>
      <c r="X32" s="76"/>
      <c r="Y32" s="76"/>
      <c r="Z32" s="76"/>
      <c r="AA32" s="76"/>
      <c r="AB32" s="77"/>
      <c r="AC32" s="78">
        <v>20</v>
      </c>
      <c r="AD32" s="79"/>
      <c r="AE32" s="76"/>
      <c r="AF32" s="76"/>
      <c r="AG32" s="76"/>
      <c r="AH32" s="76"/>
      <c r="AI32" s="76"/>
      <c r="AJ32" s="77"/>
      <c r="AK32" s="78">
        <v>25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45</v>
      </c>
      <c r="B33" s="82"/>
      <c r="C33" s="82"/>
      <c r="D33" s="82"/>
      <c r="E33" s="13">
        <v>48.3</v>
      </c>
      <c r="F33" s="13">
        <v>0.5</v>
      </c>
      <c r="G33" s="13">
        <v>48.9</v>
      </c>
      <c r="H33" s="13">
        <v>25</v>
      </c>
      <c r="I33" s="13"/>
      <c r="J33" s="13"/>
      <c r="K33" s="13"/>
      <c r="L33" s="10"/>
      <c r="M33" s="78">
        <v>20</v>
      </c>
      <c r="N33" s="79"/>
      <c r="O33" s="76"/>
      <c r="P33" s="76"/>
      <c r="Q33" s="76"/>
      <c r="R33" s="76"/>
      <c r="S33" s="76"/>
      <c r="T33" s="77"/>
      <c r="U33" s="78">
        <v>25</v>
      </c>
      <c r="V33" s="79"/>
      <c r="W33" s="76"/>
      <c r="X33" s="76"/>
      <c r="Y33" s="76"/>
      <c r="Z33" s="76"/>
      <c r="AA33" s="76"/>
      <c r="AB33" s="77"/>
      <c r="AC33" s="78">
        <v>10</v>
      </c>
      <c r="AD33" s="79"/>
      <c r="AE33" s="76"/>
      <c r="AF33" s="76"/>
      <c r="AG33" s="76"/>
      <c r="AH33" s="76"/>
      <c r="AI33" s="76"/>
      <c r="AJ33" s="77"/>
      <c r="AK33" s="78">
        <v>25</v>
      </c>
      <c r="AL33" s="79"/>
      <c r="AM33" s="76"/>
      <c r="AN33" s="76"/>
      <c r="AO33" s="76"/>
      <c r="AP33" s="76"/>
      <c r="AQ33" s="76"/>
      <c r="AR33" s="80"/>
    </row>
    <row r="34" spans="1:44" ht="15" x14ac:dyDescent="0.25">
      <c r="A34" s="81" t="s">
        <v>46</v>
      </c>
      <c r="B34" s="82"/>
      <c r="C34" s="82"/>
      <c r="D34" s="82"/>
      <c r="E34" s="13">
        <v>48.3</v>
      </c>
      <c r="F34" s="13">
        <v>0.5</v>
      </c>
      <c r="G34" s="13">
        <v>48.9</v>
      </c>
      <c r="H34" s="13">
        <v>25</v>
      </c>
      <c r="I34" s="13"/>
      <c r="J34" s="13"/>
      <c r="K34" s="13"/>
      <c r="L34" s="10"/>
      <c r="M34" s="83" t="s">
        <v>77</v>
      </c>
      <c r="N34" s="84"/>
      <c r="O34" s="76"/>
      <c r="P34" s="76"/>
      <c r="Q34" s="76"/>
      <c r="R34" s="76"/>
      <c r="S34" s="76"/>
      <c r="T34" s="77"/>
      <c r="U34" s="83" t="s">
        <v>77</v>
      </c>
      <c r="V34" s="84"/>
      <c r="W34" s="76"/>
      <c r="X34" s="76"/>
      <c r="Y34" s="76"/>
      <c r="Z34" s="76"/>
      <c r="AA34" s="76"/>
      <c r="AB34" s="77"/>
      <c r="AC34" s="83" t="s">
        <v>77</v>
      </c>
      <c r="AD34" s="84"/>
      <c r="AE34" s="76"/>
      <c r="AF34" s="76"/>
      <c r="AG34" s="76"/>
      <c r="AH34" s="76"/>
      <c r="AI34" s="76"/>
      <c r="AJ34" s="77"/>
      <c r="AK34" s="83" t="s">
        <v>77</v>
      </c>
      <c r="AL34" s="84"/>
      <c r="AM34" s="76"/>
      <c r="AN34" s="76"/>
      <c r="AO34" s="76"/>
      <c r="AP34" s="76"/>
      <c r="AQ34" s="76"/>
      <c r="AR34" s="80"/>
    </row>
    <row r="35" spans="1:44" x14ac:dyDescent="0.2">
      <c r="A35" s="81" t="s">
        <v>47</v>
      </c>
      <c r="B35" s="82"/>
      <c r="C35" s="82"/>
      <c r="D35" s="82"/>
      <c r="E35" s="13"/>
      <c r="F35" s="13"/>
      <c r="G35" s="13"/>
      <c r="H35" s="13"/>
      <c r="I35" s="13"/>
      <c r="J35" s="13"/>
      <c r="K35" s="13"/>
      <c r="L35" s="10"/>
      <c r="M35" s="78">
        <v>110</v>
      </c>
      <c r="N35" s="79"/>
      <c r="O35" s="76"/>
      <c r="P35" s="76"/>
      <c r="Q35" s="76"/>
      <c r="R35" s="76"/>
      <c r="S35" s="76"/>
      <c r="T35" s="77"/>
      <c r="U35" s="78">
        <v>120</v>
      </c>
      <c r="V35" s="79"/>
      <c r="W35" s="76"/>
      <c r="X35" s="76"/>
      <c r="Y35" s="76"/>
      <c r="Z35" s="76"/>
      <c r="AA35" s="76"/>
      <c r="AB35" s="77"/>
      <c r="AC35" s="78">
        <v>120</v>
      </c>
      <c r="AD35" s="79"/>
      <c r="AE35" s="76"/>
      <c r="AF35" s="76"/>
      <c r="AG35" s="76"/>
      <c r="AH35" s="76"/>
      <c r="AI35" s="76"/>
      <c r="AJ35" s="77"/>
      <c r="AK35" s="78">
        <v>120</v>
      </c>
      <c r="AL35" s="79"/>
      <c r="AM35" s="76"/>
      <c r="AN35" s="76"/>
      <c r="AO35" s="76"/>
      <c r="AP35" s="76"/>
      <c r="AQ35" s="76"/>
      <c r="AR35" s="80"/>
    </row>
    <row r="36" spans="1:44" ht="15" x14ac:dyDescent="0.25">
      <c r="A36" s="81" t="s">
        <v>48</v>
      </c>
      <c r="B36" s="82"/>
      <c r="C36" s="82"/>
      <c r="D36" s="82"/>
      <c r="E36" s="13">
        <v>48.3</v>
      </c>
      <c r="F36" s="13">
        <v>0.5</v>
      </c>
      <c r="G36" s="13">
        <v>48.9</v>
      </c>
      <c r="H36" s="13">
        <v>25</v>
      </c>
      <c r="I36" s="13"/>
      <c r="J36" s="13"/>
      <c r="K36" s="13"/>
      <c r="L36" s="10"/>
      <c r="M36" s="83">
        <v>10</v>
      </c>
      <c r="N36" s="84"/>
      <c r="O36" s="76"/>
      <c r="P36" s="76"/>
      <c r="Q36" s="76"/>
      <c r="R36" s="76"/>
      <c r="S36" s="76"/>
      <c r="T36" s="77"/>
      <c r="U36" s="83">
        <v>10</v>
      </c>
      <c r="V36" s="84"/>
      <c r="W36" s="76"/>
      <c r="X36" s="76"/>
      <c r="Y36" s="76"/>
      <c r="Z36" s="76"/>
      <c r="AA36" s="76"/>
      <c r="AB36" s="77"/>
      <c r="AC36" s="83">
        <v>10</v>
      </c>
      <c r="AD36" s="84"/>
      <c r="AE36" s="76"/>
      <c r="AF36" s="76"/>
      <c r="AG36" s="76"/>
      <c r="AH36" s="76"/>
      <c r="AI36" s="76"/>
      <c r="AJ36" s="77"/>
      <c r="AK36" s="83">
        <v>10</v>
      </c>
      <c r="AL36" s="84"/>
      <c r="AM36" s="76"/>
      <c r="AN36" s="76"/>
      <c r="AO36" s="76"/>
      <c r="AP36" s="76"/>
      <c r="AQ36" s="76"/>
      <c r="AR36" s="80"/>
    </row>
    <row r="37" spans="1:44" ht="15" x14ac:dyDescent="0.25">
      <c r="A37" s="81" t="s">
        <v>70</v>
      </c>
      <c r="B37" s="82"/>
      <c r="C37" s="82"/>
      <c r="D37" s="82"/>
      <c r="E37" s="13">
        <v>48.3</v>
      </c>
      <c r="F37" s="13">
        <v>0.5</v>
      </c>
      <c r="G37" s="13">
        <v>48.9</v>
      </c>
      <c r="H37" s="13">
        <v>25</v>
      </c>
      <c r="I37" s="13"/>
      <c r="J37" s="13"/>
      <c r="K37" s="13"/>
      <c r="L37" s="10"/>
      <c r="M37" s="83" t="s">
        <v>77</v>
      </c>
      <c r="N37" s="84"/>
      <c r="O37" s="76"/>
      <c r="P37" s="76"/>
      <c r="Q37" s="76"/>
      <c r="R37" s="76"/>
      <c r="S37" s="76"/>
      <c r="T37" s="77"/>
      <c r="U37" s="83" t="s">
        <v>77</v>
      </c>
      <c r="V37" s="84"/>
      <c r="W37" s="76"/>
      <c r="X37" s="76"/>
      <c r="Y37" s="76"/>
      <c r="Z37" s="76"/>
      <c r="AA37" s="76"/>
      <c r="AB37" s="77"/>
      <c r="AC37" s="83" t="s">
        <v>77</v>
      </c>
      <c r="AD37" s="84"/>
      <c r="AE37" s="76"/>
      <c r="AF37" s="76"/>
      <c r="AG37" s="76"/>
      <c r="AH37" s="76"/>
      <c r="AI37" s="76"/>
      <c r="AJ37" s="77"/>
      <c r="AK37" s="83" t="s">
        <v>77</v>
      </c>
      <c r="AL37" s="84"/>
      <c r="AM37" s="76"/>
      <c r="AN37" s="76"/>
      <c r="AO37" s="76"/>
      <c r="AP37" s="76"/>
      <c r="AQ37" s="76"/>
      <c r="AR37" s="80"/>
    </row>
    <row r="38" spans="1:44" ht="15" x14ac:dyDescent="0.25">
      <c r="A38" s="81" t="s">
        <v>49</v>
      </c>
      <c r="B38" s="82"/>
      <c r="C38" s="82"/>
      <c r="D38" s="82"/>
      <c r="E38" s="13"/>
      <c r="F38" s="13"/>
      <c r="G38" s="13"/>
      <c r="H38" s="13"/>
      <c r="I38" s="13"/>
      <c r="J38" s="13"/>
      <c r="K38" s="13"/>
      <c r="L38" s="10"/>
      <c r="M38" s="83" t="s">
        <v>78</v>
      </c>
      <c r="N38" s="84"/>
      <c r="O38" s="76"/>
      <c r="P38" s="76"/>
      <c r="Q38" s="76"/>
      <c r="R38" s="76"/>
      <c r="S38" s="76"/>
      <c r="T38" s="77"/>
      <c r="U38" s="83" t="s">
        <v>78</v>
      </c>
      <c r="V38" s="84"/>
      <c r="W38" s="76"/>
      <c r="X38" s="76"/>
      <c r="Y38" s="76"/>
      <c r="Z38" s="76"/>
      <c r="AA38" s="76"/>
      <c r="AB38" s="77"/>
      <c r="AC38" s="83" t="s">
        <v>78</v>
      </c>
      <c r="AD38" s="84"/>
      <c r="AE38" s="76"/>
      <c r="AF38" s="76"/>
      <c r="AG38" s="76"/>
      <c r="AH38" s="76"/>
      <c r="AI38" s="76"/>
      <c r="AJ38" s="77"/>
      <c r="AK38" s="83" t="s">
        <v>78</v>
      </c>
      <c r="AL38" s="84"/>
      <c r="AM38" s="76"/>
      <c r="AN38" s="76"/>
      <c r="AO38" s="76"/>
      <c r="AP38" s="76"/>
      <c r="AQ38" s="76"/>
      <c r="AR38" s="80"/>
    </row>
    <row r="39" spans="1:44" x14ac:dyDescent="0.2">
      <c r="A39" s="81" t="s">
        <v>50</v>
      </c>
      <c r="B39" s="82"/>
      <c r="C39" s="82"/>
      <c r="D39" s="82"/>
      <c r="E39" s="13"/>
      <c r="F39" s="13"/>
      <c r="G39" s="13"/>
      <c r="H39" s="13"/>
      <c r="I39" s="13"/>
      <c r="J39" s="13"/>
      <c r="K39" s="13"/>
      <c r="L39" s="10"/>
      <c r="M39" s="78">
        <v>40</v>
      </c>
      <c r="N39" s="79"/>
      <c r="O39" s="76"/>
      <c r="P39" s="76"/>
      <c r="Q39" s="76"/>
      <c r="R39" s="76"/>
      <c r="S39" s="76"/>
      <c r="T39" s="77"/>
      <c r="U39" s="78">
        <v>40</v>
      </c>
      <c r="V39" s="79"/>
      <c r="W39" s="76"/>
      <c r="X39" s="76"/>
      <c r="Y39" s="76"/>
      <c r="Z39" s="76"/>
      <c r="AA39" s="76"/>
      <c r="AB39" s="77"/>
      <c r="AC39" s="78">
        <v>30</v>
      </c>
      <c r="AD39" s="79"/>
      <c r="AE39" s="76"/>
      <c r="AF39" s="76"/>
      <c r="AG39" s="76"/>
      <c r="AH39" s="76"/>
      <c r="AI39" s="76"/>
      <c r="AJ39" s="77"/>
      <c r="AK39" s="78">
        <v>45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74</v>
      </c>
      <c r="B40" s="82"/>
      <c r="C40" s="82"/>
      <c r="D40" s="82"/>
      <c r="E40" s="13"/>
      <c r="F40" s="13"/>
      <c r="G40" s="13"/>
      <c r="H40" s="13"/>
      <c r="I40" s="13"/>
      <c r="J40" s="13"/>
      <c r="K40" s="13"/>
      <c r="L40" s="10"/>
      <c r="M40" s="78">
        <v>120</v>
      </c>
      <c r="N40" s="79"/>
      <c r="O40" s="76"/>
      <c r="P40" s="76"/>
      <c r="Q40" s="76"/>
      <c r="R40" s="76"/>
      <c r="S40" s="76"/>
      <c r="T40" s="77"/>
      <c r="U40" s="78">
        <v>130</v>
      </c>
      <c r="V40" s="79"/>
      <c r="W40" s="76"/>
      <c r="X40" s="76"/>
      <c r="Y40" s="76"/>
      <c r="Z40" s="76"/>
      <c r="AA40" s="76"/>
      <c r="AB40" s="77"/>
      <c r="AC40" s="78">
        <v>55</v>
      </c>
      <c r="AD40" s="79"/>
      <c r="AE40" s="76"/>
      <c r="AF40" s="76"/>
      <c r="AG40" s="76"/>
      <c r="AH40" s="76"/>
      <c r="AI40" s="76"/>
      <c r="AJ40" s="77"/>
      <c r="AK40" s="78">
        <v>110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51</v>
      </c>
      <c r="B41" s="82"/>
      <c r="C41" s="82"/>
      <c r="D41" s="82"/>
      <c r="E41" s="13">
        <v>48.3</v>
      </c>
      <c r="F41" s="13">
        <v>0.5</v>
      </c>
      <c r="G41" s="13">
        <v>48.9</v>
      </c>
      <c r="H41" s="13">
        <v>25</v>
      </c>
      <c r="I41" s="13"/>
      <c r="J41" s="13"/>
      <c r="K41" s="13"/>
      <c r="L41" s="10"/>
      <c r="M41" s="78">
        <v>50</v>
      </c>
      <c r="N41" s="79"/>
      <c r="O41" s="76"/>
      <c r="P41" s="76"/>
      <c r="Q41" s="76"/>
      <c r="R41" s="76"/>
      <c r="S41" s="76"/>
      <c r="T41" s="77"/>
      <c r="U41" s="78">
        <v>70</v>
      </c>
      <c r="V41" s="79"/>
      <c r="W41" s="76"/>
      <c r="X41" s="76"/>
      <c r="Y41" s="76"/>
      <c r="Z41" s="76"/>
      <c r="AA41" s="76"/>
      <c r="AB41" s="77"/>
      <c r="AC41" s="78">
        <v>55</v>
      </c>
      <c r="AD41" s="79"/>
      <c r="AE41" s="76"/>
      <c r="AF41" s="76"/>
      <c r="AG41" s="76"/>
      <c r="AH41" s="76"/>
      <c r="AI41" s="76"/>
      <c r="AJ41" s="77"/>
      <c r="AK41" s="78">
        <v>70</v>
      </c>
      <c r="AL41" s="79"/>
      <c r="AM41" s="76"/>
      <c r="AN41" s="76"/>
      <c r="AO41" s="76"/>
      <c r="AP41" s="76"/>
      <c r="AQ41" s="76"/>
      <c r="AR41" s="80"/>
    </row>
    <row r="42" spans="1:44" ht="15" x14ac:dyDescent="0.25">
      <c r="A42" s="81" t="s">
        <v>69</v>
      </c>
      <c r="B42" s="82"/>
      <c r="C42" s="82"/>
      <c r="D42" s="82"/>
      <c r="E42" s="13">
        <v>48.3</v>
      </c>
      <c r="F42" s="13">
        <v>0.5</v>
      </c>
      <c r="G42" s="13">
        <v>48.9</v>
      </c>
      <c r="H42" s="13">
        <v>25</v>
      </c>
      <c r="I42" s="13"/>
      <c r="J42" s="13"/>
      <c r="K42" s="13"/>
      <c r="L42" s="10"/>
      <c r="M42" s="83">
        <v>30</v>
      </c>
      <c r="N42" s="84"/>
      <c r="O42" s="76"/>
      <c r="P42" s="76"/>
      <c r="Q42" s="76"/>
      <c r="R42" s="76"/>
      <c r="S42" s="76"/>
      <c r="T42" s="77"/>
      <c r="U42" s="83">
        <v>30</v>
      </c>
      <c r="V42" s="84"/>
      <c r="W42" s="76"/>
      <c r="X42" s="76"/>
      <c r="Y42" s="76"/>
      <c r="Z42" s="76"/>
      <c r="AA42" s="76"/>
      <c r="AB42" s="77"/>
      <c r="AC42" s="83">
        <v>30</v>
      </c>
      <c r="AD42" s="84"/>
      <c r="AE42" s="76"/>
      <c r="AF42" s="76"/>
      <c r="AG42" s="76"/>
      <c r="AH42" s="76"/>
      <c r="AI42" s="76"/>
      <c r="AJ42" s="77"/>
      <c r="AK42" s="83">
        <v>30</v>
      </c>
      <c r="AL42" s="84"/>
      <c r="AM42" s="76"/>
      <c r="AN42" s="76"/>
      <c r="AO42" s="76"/>
      <c r="AP42" s="76"/>
      <c r="AQ42" s="76"/>
      <c r="AR42" s="80"/>
    </row>
    <row r="43" spans="1:44" ht="15" x14ac:dyDescent="0.25">
      <c r="A43" s="81" t="s">
        <v>52</v>
      </c>
      <c r="B43" s="82"/>
      <c r="C43" s="82"/>
      <c r="D43" s="82"/>
      <c r="E43" s="13">
        <v>48.3</v>
      </c>
      <c r="F43" s="13">
        <v>0.5</v>
      </c>
      <c r="G43" s="13">
        <v>48.9</v>
      </c>
      <c r="H43" s="13">
        <v>25</v>
      </c>
      <c r="I43" s="13"/>
      <c r="J43" s="13"/>
      <c r="K43" s="13"/>
      <c r="L43" s="10"/>
      <c r="M43" s="83">
        <v>0</v>
      </c>
      <c r="N43" s="84"/>
      <c r="O43" s="76"/>
      <c r="P43" s="76"/>
      <c r="Q43" s="76"/>
      <c r="R43" s="76"/>
      <c r="S43" s="76"/>
      <c r="T43" s="77"/>
      <c r="U43" s="83">
        <v>0</v>
      </c>
      <c r="V43" s="84"/>
      <c r="W43" s="76"/>
      <c r="X43" s="76"/>
      <c r="Y43" s="76"/>
      <c r="Z43" s="76"/>
      <c r="AA43" s="76"/>
      <c r="AB43" s="77"/>
      <c r="AC43" s="83">
        <v>0</v>
      </c>
      <c r="AD43" s="84"/>
      <c r="AE43" s="76"/>
      <c r="AF43" s="76"/>
      <c r="AG43" s="76"/>
      <c r="AH43" s="76"/>
      <c r="AI43" s="76"/>
      <c r="AJ43" s="77"/>
      <c r="AK43" s="83">
        <v>0</v>
      </c>
      <c r="AL43" s="84"/>
      <c r="AM43" s="76"/>
      <c r="AN43" s="76"/>
      <c r="AO43" s="76"/>
      <c r="AP43" s="76"/>
      <c r="AQ43" s="76"/>
      <c r="AR43" s="80"/>
    </row>
    <row r="44" spans="1:44" ht="13.5" thickBot="1" x14ac:dyDescent="0.25">
      <c r="A44" s="103" t="s">
        <v>53</v>
      </c>
      <c r="B44" s="104"/>
      <c r="C44" s="104"/>
      <c r="D44" s="104"/>
      <c r="E44" s="105"/>
      <c r="F44" s="105"/>
      <c r="G44" s="105"/>
      <c r="H44" s="105"/>
      <c r="I44" s="105"/>
      <c r="J44" s="105"/>
      <c r="K44" s="105"/>
      <c r="L44" s="106"/>
      <c r="M44" s="92"/>
      <c r="N44" s="93"/>
      <c r="O44" s="90"/>
      <c r="P44" s="90"/>
      <c r="Q44" s="90"/>
      <c r="R44" s="90"/>
      <c r="S44" s="90"/>
      <c r="T44" s="91"/>
      <c r="U44" s="92"/>
      <c r="V44" s="93"/>
      <c r="W44" s="90"/>
      <c r="X44" s="90"/>
      <c r="Y44" s="90"/>
      <c r="Z44" s="90"/>
      <c r="AA44" s="90"/>
      <c r="AB44" s="91"/>
      <c r="AC44" s="92"/>
      <c r="AD44" s="93"/>
      <c r="AE44" s="90"/>
      <c r="AF44" s="90"/>
      <c r="AG44" s="90"/>
      <c r="AH44" s="90"/>
      <c r="AI44" s="90"/>
      <c r="AJ44" s="91"/>
      <c r="AK44" s="92"/>
      <c r="AL44" s="93"/>
      <c r="AM44" s="90"/>
      <c r="AN44" s="90"/>
      <c r="AO44" s="90"/>
      <c r="AP44" s="90"/>
      <c r="AQ44" s="90"/>
      <c r="AR44" s="94"/>
    </row>
    <row r="45" spans="1:44" x14ac:dyDescent="0.2">
      <c r="A45" s="95" t="s">
        <v>54</v>
      </c>
      <c r="B45" s="96"/>
      <c r="C45" s="96"/>
      <c r="D45" s="96"/>
      <c r="E45" s="52"/>
      <c r="F45" s="52"/>
      <c r="G45" s="52"/>
      <c r="H45" s="52"/>
      <c r="I45" s="52"/>
      <c r="J45" s="52"/>
      <c r="K45" s="52"/>
      <c r="L45" s="97"/>
      <c r="M45" s="98"/>
      <c r="N45" s="99"/>
      <c r="O45" s="100"/>
      <c r="P45" s="100"/>
      <c r="Q45" s="100"/>
      <c r="R45" s="100"/>
      <c r="S45" s="100"/>
      <c r="T45" s="101"/>
      <c r="U45" s="98"/>
      <c r="V45" s="99"/>
      <c r="W45" s="100"/>
      <c r="X45" s="100"/>
      <c r="Y45" s="100"/>
      <c r="Z45" s="100"/>
      <c r="AA45" s="100"/>
      <c r="AB45" s="101"/>
      <c r="AC45" s="98"/>
      <c r="AD45" s="99"/>
      <c r="AE45" s="100"/>
      <c r="AF45" s="100"/>
      <c r="AG45" s="100"/>
      <c r="AH45" s="100"/>
      <c r="AI45" s="100"/>
      <c r="AJ45" s="101"/>
      <c r="AK45" s="98"/>
      <c r="AL45" s="99"/>
      <c r="AM45" s="100"/>
      <c r="AN45" s="100"/>
      <c r="AO45" s="100"/>
      <c r="AP45" s="100"/>
      <c r="AQ45" s="100"/>
      <c r="AR45" s="102"/>
    </row>
    <row r="46" spans="1:44" x14ac:dyDescent="0.2">
      <c r="A46" s="81" t="s">
        <v>55</v>
      </c>
      <c r="B46" s="82"/>
      <c r="C46" s="82"/>
      <c r="D46" s="82"/>
      <c r="E46" s="13"/>
      <c r="F46" s="13"/>
      <c r="G46" s="13"/>
      <c r="H46" s="13"/>
      <c r="I46" s="13"/>
      <c r="J46" s="13"/>
      <c r="K46" s="13"/>
      <c r="L46" s="10"/>
      <c r="M46" s="88">
        <f>SUM(M47:N56)</f>
        <v>445</v>
      </c>
      <c r="N46" s="89"/>
      <c r="O46" s="85"/>
      <c r="P46" s="85"/>
      <c r="Q46" s="85"/>
      <c r="R46" s="85"/>
      <c r="S46" s="85"/>
      <c r="T46" s="87"/>
      <c r="U46" s="88">
        <f>SUM(U47:V56)</f>
        <v>485</v>
      </c>
      <c r="V46" s="89"/>
      <c r="W46" s="85"/>
      <c r="X46" s="85"/>
      <c r="Y46" s="85"/>
      <c r="Z46" s="85"/>
      <c r="AA46" s="85"/>
      <c r="AB46" s="87"/>
      <c r="AC46" s="88">
        <f>SUM(AC47:AD56)</f>
        <v>340</v>
      </c>
      <c r="AD46" s="89"/>
      <c r="AE46" s="85"/>
      <c r="AF46" s="85"/>
      <c r="AG46" s="85"/>
      <c r="AH46" s="85"/>
      <c r="AI46" s="85"/>
      <c r="AJ46" s="87"/>
      <c r="AK46" s="88">
        <f>SUM(AK47:AL56)</f>
        <v>440</v>
      </c>
      <c r="AL46" s="89"/>
      <c r="AM46" s="85"/>
      <c r="AN46" s="85"/>
      <c r="AO46" s="85"/>
      <c r="AP46" s="85"/>
      <c r="AQ46" s="85"/>
      <c r="AR46" s="86"/>
    </row>
    <row r="47" spans="1:44" x14ac:dyDescent="0.2">
      <c r="A47" s="81" t="s">
        <v>56</v>
      </c>
      <c r="B47" s="82"/>
      <c r="C47" s="82"/>
      <c r="D47" s="82"/>
      <c r="E47" s="13">
        <v>48.3</v>
      </c>
      <c r="F47" s="13">
        <v>0.5</v>
      </c>
      <c r="G47" s="13">
        <v>48.9</v>
      </c>
      <c r="H47" s="13">
        <v>25</v>
      </c>
      <c r="I47" s="13"/>
      <c r="J47" s="13"/>
      <c r="K47" s="13"/>
      <c r="L47" s="10"/>
      <c r="M47" s="78">
        <v>70</v>
      </c>
      <c r="N47" s="79"/>
      <c r="O47" s="76"/>
      <c r="P47" s="76"/>
      <c r="Q47" s="76"/>
      <c r="R47" s="76"/>
      <c r="S47" s="76"/>
      <c r="T47" s="77"/>
      <c r="U47" s="78">
        <v>95</v>
      </c>
      <c r="V47" s="79"/>
      <c r="W47" s="76"/>
      <c r="X47" s="76"/>
      <c r="Y47" s="76"/>
      <c r="Z47" s="76"/>
      <c r="AA47" s="76"/>
      <c r="AB47" s="77"/>
      <c r="AC47" s="78">
        <v>80</v>
      </c>
      <c r="AD47" s="79"/>
      <c r="AE47" s="76"/>
      <c r="AF47" s="76"/>
      <c r="AG47" s="76"/>
      <c r="AH47" s="76"/>
      <c r="AI47" s="76"/>
      <c r="AJ47" s="77"/>
      <c r="AK47" s="78">
        <v>70</v>
      </c>
      <c r="AL47" s="79"/>
      <c r="AM47" s="76"/>
      <c r="AN47" s="76"/>
      <c r="AO47" s="76"/>
      <c r="AP47" s="76"/>
      <c r="AQ47" s="76"/>
      <c r="AR47" s="80"/>
    </row>
    <row r="48" spans="1:44" ht="15" x14ac:dyDescent="0.25">
      <c r="A48" s="81" t="s">
        <v>57</v>
      </c>
      <c r="B48" s="82"/>
      <c r="C48" s="82"/>
      <c r="D48" s="82"/>
      <c r="E48" s="13"/>
      <c r="F48" s="13"/>
      <c r="G48" s="13"/>
      <c r="H48" s="13"/>
      <c r="I48" s="13"/>
      <c r="J48" s="13"/>
      <c r="K48" s="13"/>
      <c r="L48" s="10"/>
      <c r="M48" s="83" t="s">
        <v>78</v>
      </c>
      <c r="N48" s="84"/>
      <c r="O48" s="76"/>
      <c r="P48" s="76"/>
      <c r="Q48" s="76"/>
      <c r="R48" s="76"/>
      <c r="S48" s="76"/>
      <c r="T48" s="77"/>
      <c r="U48" s="83" t="s">
        <v>78</v>
      </c>
      <c r="V48" s="84"/>
      <c r="W48" s="76"/>
      <c r="X48" s="76"/>
      <c r="Y48" s="76"/>
      <c r="Z48" s="76"/>
      <c r="AA48" s="76"/>
      <c r="AB48" s="77"/>
      <c r="AC48" s="83" t="s">
        <v>78</v>
      </c>
      <c r="AD48" s="84"/>
      <c r="AE48" s="76"/>
      <c r="AF48" s="76"/>
      <c r="AG48" s="76"/>
      <c r="AH48" s="76"/>
      <c r="AI48" s="76"/>
      <c r="AJ48" s="77"/>
      <c r="AK48" s="83" t="s">
        <v>78</v>
      </c>
      <c r="AL48" s="84"/>
      <c r="AM48" s="76"/>
      <c r="AN48" s="76"/>
      <c r="AO48" s="76"/>
      <c r="AP48" s="76"/>
      <c r="AQ48" s="76"/>
      <c r="AR48" s="80"/>
    </row>
    <row r="49" spans="1:44" x14ac:dyDescent="0.2">
      <c r="A49" s="81" t="s">
        <v>58</v>
      </c>
      <c r="B49" s="82"/>
      <c r="C49" s="82"/>
      <c r="D49" s="82"/>
      <c r="E49" s="13">
        <v>48.3</v>
      </c>
      <c r="F49" s="13">
        <v>0.5</v>
      </c>
      <c r="G49" s="13">
        <v>48.9</v>
      </c>
      <c r="H49" s="13">
        <v>25</v>
      </c>
      <c r="I49" s="13"/>
      <c r="J49" s="13"/>
      <c r="K49" s="13"/>
      <c r="L49" s="10"/>
      <c r="M49" s="78">
        <v>5</v>
      </c>
      <c r="N49" s="79"/>
      <c r="O49" s="76"/>
      <c r="P49" s="76"/>
      <c r="Q49" s="76"/>
      <c r="R49" s="76"/>
      <c r="S49" s="76"/>
      <c r="T49" s="77"/>
      <c r="U49" s="78">
        <v>10</v>
      </c>
      <c r="V49" s="79"/>
      <c r="W49" s="76"/>
      <c r="X49" s="76"/>
      <c r="Y49" s="76"/>
      <c r="Z49" s="76"/>
      <c r="AA49" s="76"/>
      <c r="AB49" s="77"/>
      <c r="AC49" s="78">
        <v>5</v>
      </c>
      <c r="AD49" s="79"/>
      <c r="AE49" s="76"/>
      <c r="AF49" s="76"/>
      <c r="AG49" s="76"/>
      <c r="AH49" s="76"/>
      <c r="AI49" s="76"/>
      <c r="AJ49" s="77"/>
      <c r="AK49" s="78">
        <v>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59</v>
      </c>
      <c r="B50" s="82"/>
      <c r="C50" s="82"/>
      <c r="D50" s="82"/>
      <c r="E50" s="13">
        <v>48.3</v>
      </c>
      <c r="F50" s="13">
        <v>0.5</v>
      </c>
      <c r="G50" s="13">
        <v>48.9</v>
      </c>
      <c r="H50" s="13">
        <v>25</v>
      </c>
      <c r="I50" s="13"/>
      <c r="J50" s="13"/>
      <c r="K50" s="13"/>
      <c r="L50" s="10"/>
      <c r="M50" s="78">
        <v>230</v>
      </c>
      <c r="N50" s="79"/>
      <c r="O50" s="76"/>
      <c r="P50" s="76"/>
      <c r="Q50" s="76"/>
      <c r="R50" s="76"/>
      <c r="S50" s="76"/>
      <c r="T50" s="77"/>
      <c r="U50" s="78">
        <v>245</v>
      </c>
      <c r="V50" s="79"/>
      <c r="W50" s="76"/>
      <c r="X50" s="76"/>
      <c r="Y50" s="76"/>
      <c r="Z50" s="76"/>
      <c r="AA50" s="76"/>
      <c r="AB50" s="77"/>
      <c r="AC50" s="78">
        <v>120</v>
      </c>
      <c r="AD50" s="79"/>
      <c r="AE50" s="76"/>
      <c r="AF50" s="76"/>
      <c r="AG50" s="76"/>
      <c r="AH50" s="76"/>
      <c r="AI50" s="76"/>
      <c r="AJ50" s="77"/>
      <c r="AK50" s="78">
        <v>230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60</v>
      </c>
      <c r="B51" s="82"/>
      <c r="C51" s="82"/>
      <c r="D51" s="82"/>
      <c r="E51" s="13"/>
      <c r="F51" s="13"/>
      <c r="G51" s="13"/>
      <c r="H51" s="13"/>
      <c r="I51" s="13"/>
      <c r="J51" s="13"/>
      <c r="K51" s="13"/>
      <c r="L51" s="10"/>
      <c r="M51" s="78">
        <v>100</v>
      </c>
      <c r="N51" s="79"/>
      <c r="O51" s="76"/>
      <c r="P51" s="76"/>
      <c r="Q51" s="76"/>
      <c r="R51" s="76"/>
      <c r="S51" s="76"/>
      <c r="T51" s="77"/>
      <c r="U51" s="78">
        <v>100</v>
      </c>
      <c r="V51" s="79"/>
      <c r="W51" s="76"/>
      <c r="X51" s="76"/>
      <c r="Y51" s="76"/>
      <c r="Z51" s="76"/>
      <c r="AA51" s="76"/>
      <c r="AB51" s="77"/>
      <c r="AC51" s="78">
        <v>100</v>
      </c>
      <c r="AD51" s="79"/>
      <c r="AE51" s="76"/>
      <c r="AF51" s="76"/>
      <c r="AG51" s="76"/>
      <c r="AH51" s="76"/>
      <c r="AI51" s="76"/>
      <c r="AJ51" s="77"/>
      <c r="AK51" s="78">
        <v>100</v>
      </c>
      <c r="AL51" s="79"/>
      <c r="AM51" s="76"/>
      <c r="AN51" s="76"/>
      <c r="AO51" s="76"/>
      <c r="AP51" s="76"/>
      <c r="AQ51" s="76"/>
      <c r="AR51" s="80"/>
    </row>
    <row r="52" spans="1:44" ht="15" x14ac:dyDescent="0.25">
      <c r="A52" s="81" t="s">
        <v>71</v>
      </c>
      <c r="B52" s="82"/>
      <c r="C52" s="82"/>
      <c r="D52" s="82"/>
      <c r="E52" s="13">
        <v>48.3</v>
      </c>
      <c r="F52" s="13">
        <v>0.5</v>
      </c>
      <c r="G52" s="13">
        <v>48.9</v>
      </c>
      <c r="H52" s="13">
        <v>25</v>
      </c>
      <c r="I52" s="13"/>
      <c r="J52" s="13"/>
      <c r="K52" s="13"/>
      <c r="L52" s="10"/>
      <c r="M52" s="83" t="s">
        <v>77</v>
      </c>
      <c r="N52" s="84"/>
      <c r="O52" s="76"/>
      <c r="P52" s="76"/>
      <c r="Q52" s="76"/>
      <c r="R52" s="76"/>
      <c r="S52" s="76"/>
      <c r="T52" s="77"/>
      <c r="U52" s="83" t="s">
        <v>77</v>
      </c>
      <c r="V52" s="84"/>
      <c r="W52" s="76"/>
      <c r="X52" s="76"/>
      <c r="Y52" s="76"/>
      <c r="Z52" s="76"/>
      <c r="AA52" s="76"/>
      <c r="AB52" s="77"/>
      <c r="AC52" s="83" t="s">
        <v>77</v>
      </c>
      <c r="AD52" s="84"/>
      <c r="AE52" s="76"/>
      <c r="AF52" s="76"/>
      <c r="AG52" s="76"/>
      <c r="AH52" s="76"/>
      <c r="AI52" s="76"/>
      <c r="AJ52" s="77"/>
      <c r="AK52" s="83" t="s">
        <v>77</v>
      </c>
      <c r="AL52" s="84"/>
      <c r="AM52" s="76"/>
      <c r="AN52" s="76"/>
      <c r="AO52" s="76"/>
      <c r="AP52" s="76"/>
      <c r="AQ52" s="76"/>
      <c r="AR52" s="80"/>
    </row>
    <row r="53" spans="1:44" x14ac:dyDescent="0.2">
      <c r="A53" s="81" t="s">
        <v>72</v>
      </c>
      <c r="B53" s="82"/>
      <c r="C53" s="82"/>
      <c r="D53" s="82"/>
      <c r="E53" s="13"/>
      <c r="F53" s="13"/>
      <c r="G53" s="13"/>
      <c r="H53" s="13"/>
      <c r="I53" s="13"/>
      <c r="J53" s="13"/>
      <c r="K53" s="13"/>
      <c r="L53" s="10"/>
      <c r="M53" s="78">
        <v>20</v>
      </c>
      <c r="N53" s="79"/>
      <c r="O53" s="76"/>
      <c r="P53" s="76"/>
      <c r="Q53" s="76"/>
      <c r="R53" s="76"/>
      <c r="S53" s="76"/>
      <c r="T53" s="77"/>
      <c r="U53" s="78">
        <v>20</v>
      </c>
      <c r="V53" s="79"/>
      <c r="W53" s="76"/>
      <c r="X53" s="76"/>
      <c r="Y53" s="76"/>
      <c r="Z53" s="76"/>
      <c r="AA53" s="76"/>
      <c r="AB53" s="77"/>
      <c r="AC53" s="78">
        <v>20</v>
      </c>
      <c r="AD53" s="79"/>
      <c r="AE53" s="76"/>
      <c r="AF53" s="76"/>
      <c r="AG53" s="76"/>
      <c r="AH53" s="76"/>
      <c r="AI53" s="76"/>
      <c r="AJ53" s="77"/>
      <c r="AK53" s="78">
        <v>20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61</v>
      </c>
      <c r="B54" s="82"/>
      <c r="C54" s="82"/>
      <c r="D54" s="82"/>
      <c r="E54" s="13">
        <v>48.3</v>
      </c>
      <c r="F54" s="13">
        <v>0.5</v>
      </c>
      <c r="G54" s="13">
        <v>48.9</v>
      </c>
      <c r="H54" s="13">
        <v>25</v>
      </c>
      <c r="I54" s="13"/>
      <c r="J54" s="13"/>
      <c r="K54" s="13"/>
      <c r="L54" s="10"/>
      <c r="M54" s="78">
        <v>5</v>
      </c>
      <c r="N54" s="79"/>
      <c r="O54" s="76"/>
      <c r="P54" s="76"/>
      <c r="Q54" s="76"/>
      <c r="R54" s="76"/>
      <c r="S54" s="76"/>
      <c r="T54" s="77"/>
      <c r="U54" s="78">
        <v>0</v>
      </c>
      <c r="V54" s="79"/>
      <c r="W54" s="76"/>
      <c r="X54" s="76"/>
      <c r="Y54" s="76"/>
      <c r="Z54" s="76"/>
      <c r="AA54" s="76"/>
      <c r="AB54" s="77"/>
      <c r="AC54" s="78">
        <v>0</v>
      </c>
      <c r="AD54" s="79"/>
      <c r="AE54" s="76"/>
      <c r="AF54" s="76"/>
      <c r="AG54" s="76"/>
      <c r="AH54" s="76"/>
      <c r="AI54" s="76"/>
      <c r="AJ54" s="77"/>
      <c r="AK54" s="78">
        <v>0</v>
      </c>
      <c r="AL54" s="79"/>
      <c r="AM54" s="76"/>
      <c r="AN54" s="76"/>
      <c r="AO54" s="76"/>
      <c r="AP54" s="76"/>
      <c r="AQ54" s="76"/>
      <c r="AR54" s="80"/>
    </row>
    <row r="55" spans="1:44" x14ac:dyDescent="0.2">
      <c r="A55" s="81" t="s">
        <v>62</v>
      </c>
      <c r="B55" s="82"/>
      <c r="C55" s="82"/>
      <c r="D55" s="82"/>
      <c r="E55" s="13">
        <v>48.3</v>
      </c>
      <c r="F55" s="13">
        <v>0.5</v>
      </c>
      <c r="G55" s="13">
        <v>48.9</v>
      </c>
      <c r="H55" s="13">
        <v>25</v>
      </c>
      <c r="I55" s="13"/>
      <c r="J55" s="13"/>
      <c r="K55" s="13"/>
      <c r="L55" s="10"/>
      <c r="M55" s="78">
        <v>15</v>
      </c>
      <c r="N55" s="79"/>
      <c r="O55" s="76"/>
      <c r="P55" s="76"/>
      <c r="Q55" s="76"/>
      <c r="R55" s="76"/>
      <c r="S55" s="76"/>
      <c r="T55" s="77"/>
      <c r="U55" s="78">
        <v>15</v>
      </c>
      <c r="V55" s="79"/>
      <c r="W55" s="76"/>
      <c r="X55" s="76"/>
      <c r="Y55" s="76"/>
      <c r="Z55" s="76"/>
      <c r="AA55" s="76"/>
      <c r="AB55" s="77"/>
      <c r="AC55" s="78">
        <v>15</v>
      </c>
      <c r="AD55" s="79"/>
      <c r="AE55" s="76"/>
      <c r="AF55" s="76"/>
      <c r="AG55" s="76"/>
      <c r="AH55" s="76"/>
      <c r="AI55" s="76"/>
      <c r="AJ55" s="77"/>
      <c r="AK55" s="78">
        <v>15</v>
      </c>
      <c r="AL55" s="79"/>
      <c r="AM55" s="76"/>
      <c r="AN55" s="76"/>
      <c r="AO55" s="76"/>
      <c r="AP55" s="76"/>
      <c r="AQ55" s="76"/>
      <c r="AR55" s="80"/>
    </row>
    <row r="56" spans="1:44" x14ac:dyDescent="0.2">
      <c r="A56" s="81" t="s">
        <v>73</v>
      </c>
      <c r="B56" s="82"/>
      <c r="C56" s="82"/>
      <c r="D56" s="82"/>
      <c r="E56" s="13">
        <v>48.3</v>
      </c>
      <c r="F56" s="13">
        <v>0.5</v>
      </c>
      <c r="G56" s="13">
        <v>48.9</v>
      </c>
      <c r="H56" s="13">
        <v>25</v>
      </c>
      <c r="I56" s="13"/>
      <c r="J56" s="13"/>
      <c r="K56" s="13"/>
      <c r="L56" s="10"/>
      <c r="M56" s="78">
        <v>0</v>
      </c>
      <c r="N56" s="79"/>
      <c r="O56" s="76"/>
      <c r="P56" s="76"/>
      <c r="Q56" s="76"/>
      <c r="R56" s="76"/>
      <c r="S56" s="76"/>
      <c r="T56" s="77"/>
      <c r="U56" s="78">
        <v>0</v>
      </c>
      <c r="V56" s="79"/>
      <c r="W56" s="76"/>
      <c r="X56" s="76"/>
      <c r="Y56" s="76"/>
      <c r="Z56" s="76"/>
      <c r="AA56" s="76"/>
      <c r="AB56" s="77"/>
      <c r="AC56" s="78">
        <v>0</v>
      </c>
      <c r="AD56" s="79"/>
      <c r="AE56" s="76"/>
      <c r="AF56" s="76"/>
      <c r="AG56" s="76"/>
      <c r="AH56" s="76"/>
      <c r="AI56" s="76"/>
      <c r="AJ56" s="77"/>
      <c r="AK56" s="78">
        <v>0</v>
      </c>
      <c r="AL56" s="79"/>
      <c r="AM56" s="76"/>
      <c r="AN56" s="76"/>
      <c r="AO56" s="76"/>
      <c r="AP56" s="76"/>
      <c r="AQ56" s="76"/>
      <c r="AR56" s="80"/>
    </row>
    <row r="57" spans="1:44" s="11" customFormat="1" ht="15" x14ac:dyDescent="0.25">
      <c r="A57" s="81" t="s">
        <v>76</v>
      </c>
      <c r="B57" s="82"/>
      <c r="C57" s="82"/>
      <c r="D57" s="82"/>
      <c r="E57" s="35"/>
      <c r="F57" s="35"/>
      <c r="G57" s="35"/>
      <c r="H57" s="35"/>
      <c r="I57" s="35"/>
      <c r="J57" s="35"/>
      <c r="K57" s="35"/>
      <c r="L57" s="10"/>
      <c r="M57" s="83" t="s">
        <v>77</v>
      </c>
      <c r="N57" s="84"/>
      <c r="O57" s="76"/>
      <c r="P57" s="76"/>
      <c r="Q57" s="76"/>
      <c r="R57" s="76"/>
      <c r="S57" s="76"/>
      <c r="T57" s="77"/>
      <c r="U57" s="83" t="s">
        <v>77</v>
      </c>
      <c r="V57" s="84"/>
      <c r="W57" s="76"/>
      <c r="X57" s="76"/>
      <c r="Y57" s="76"/>
      <c r="Z57" s="76"/>
      <c r="AA57" s="76"/>
      <c r="AB57" s="77"/>
      <c r="AC57" s="83" t="s">
        <v>77</v>
      </c>
      <c r="AD57" s="84"/>
      <c r="AE57" s="76"/>
      <c r="AF57" s="76"/>
      <c r="AG57" s="76"/>
      <c r="AH57" s="76"/>
      <c r="AI57" s="76"/>
      <c r="AJ57" s="77"/>
      <c r="AK57" s="83" t="s">
        <v>77</v>
      </c>
      <c r="AL57" s="84"/>
      <c r="AM57" s="76"/>
      <c r="AN57" s="76"/>
      <c r="AO57" s="76"/>
      <c r="AP57" s="76"/>
      <c r="AQ57" s="76"/>
      <c r="AR57" s="80"/>
    </row>
    <row r="58" spans="1:44" ht="13.5" thickBot="1" x14ac:dyDescent="0.25">
      <c r="A58" s="67" t="s">
        <v>63</v>
      </c>
      <c r="B58" s="68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3"/>
      <c r="Q58" s="73"/>
      <c r="R58" s="73"/>
      <c r="S58" s="73"/>
      <c r="T58" s="74"/>
      <c r="U58" s="71"/>
      <c r="V58" s="72"/>
      <c r="W58" s="73"/>
      <c r="X58" s="73"/>
      <c r="Y58" s="73"/>
      <c r="Z58" s="73"/>
      <c r="AA58" s="73"/>
      <c r="AB58" s="74"/>
      <c r="AC58" s="71"/>
      <c r="AD58" s="72"/>
      <c r="AE58" s="73"/>
      <c r="AF58" s="73"/>
      <c r="AG58" s="73"/>
      <c r="AH58" s="73"/>
      <c r="AI58" s="73"/>
      <c r="AJ58" s="74"/>
      <c r="AK58" s="71"/>
      <c r="AL58" s="72"/>
      <c r="AM58" s="73"/>
      <c r="AN58" s="73"/>
      <c r="AO58" s="73"/>
      <c r="AP58" s="73"/>
      <c r="AQ58" s="73"/>
      <c r="AR58" s="75"/>
    </row>
    <row r="59" spans="1:44" ht="13.5" thickBot="1" x14ac:dyDescent="0.25">
      <c r="A59" s="63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1"/>
      <c r="N59" s="62"/>
      <c r="O59" s="59"/>
      <c r="P59" s="59"/>
      <c r="Q59" s="59"/>
      <c r="R59" s="59"/>
      <c r="S59" s="59"/>
      <c r="T59" s="60"/>
      <c r="U59" s="61"/>
      <c r="V59" s="62"/>
      <c r="W59" s="59"/>
      <c r="X59" s="59"/>
      <c r="Y59" s="59"/>
      <c r="Z59" s="59"/>
      <c r="AA59" s="59"/>
      <c r="AB59" s="60"/>
      <c r="AC59" s="61"/>
      <c r="AD59" s="62"/>
      <c r="AE59" s="59"/>
      <c r="AF59" s="59"/>
      <c r="AG59" s="59"/>
      <c r="AH59" s="59"/>
      <c r="AI59" s="59"/>
      <c r="AJ59" s="60"/>
      <c r="AK59" s="61"/>
      <c r="AL59" s="62"/>
      <c r="AM59" s="59"/>
      <c r="AN59" s="59"/>
      <c r="AO59" s="59"/>
      <c r="AP59" s="59"/>
      <c r="AQ59" s="59"/>
      <c r="AR59" s="66"/>
    </row>
    <row r="60" spans="1:44" ht="13.5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3.5" thickBot="1" x14ac:dyDescent="0.25">
      <c r="A61" s="53" t="s">
        <v>65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6" t="s">
        <v>81</v>
      </c>
      <c r="N61" s="57"/>
      <c r="O61" s="57"/>
      <c r="P61" s="57"/>
      <c r="Q61" s="57"/>
      <c r="R61" s="57"/>
      <c r="S61" s="57"/>
      <c r="T61" s="58"/>
      <c r="U61" s="56" t="s">
        <v>81</v>
      </c>
      <c r="V61" s="57"/>
      <c r="W61" s="57"/>
      <c r="X61" s="57"/>
      <c r="Y61" s="57"/>
      <c r="Z61" s="57"/>
      <c r="AA61" s="57"/>
      <c r="AB61" s="58"/>
      <c r="AC61" s="56" t="s">
        <v>81</v>
      </c>
      <c r="AD61" s="57"/>
      <c r="AE61" s="57"/>
      <c r="AF61" s="57"/>
      <c r="AG61" s="57"/>
      <c r="AH61" s="57"/>
      <c r="AI61" s="57"/>
      <c r="AJ61" s="58"/>
      <c r="AK61" s="56" t="s">
        <v>81</v>
      </c>
      <c r="AL61" s="57"/>
      <c r="AM61" s="57"/>
      <c r="AN61" s="57"/>
      <c r="AO61" s="57"/>
      <c r="AP61" s="57"/>
      <c r="AQ61" s="57"/>
      <c r="AR61" s="58"/>
    </row>
  </sheetData>
  <mergeCells count="695">
    <mergeCell ref="AI6:AJ6"/>
    <mergeCell ref="AI7:AJ7"/>
    <mergeCell ref="AQ6:AR6"/>
    <mergeCell ref="AQ7:AR7"/>
    <mergeCell ref="AE6:AF6"/>
    <mergeCell ref="AE7:AF7"/>
    <mergeCell ref="AM6:AN6"/>
    <mergeCell ref="AM7:AN7"/>
    <mergeCell ref="W6:X6"/>
    <mergeCell ref="W7:X7"/>
    <mergeCell ref="AK6:AL6"/>
    <mergeCell ref="AK7:AL7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C56:AD56"/>
    <mergeCell ref="AE56:AG56"/>
    <mergeCell ref="AH56:AJ56"/>
    <mergeCell ref="AK56:AL56"/>
    <mergeCell ref="AM56:AO56"/>
    <mergeCell ref="AP56:AR56"/>
    <mergeCell ref="O43:Q43"/>
    <mergeCell ref="R43:T43"/>
    <mergeCell ref="U43:V43"/>
    <mergeCell ref="W43:Y43"/>
    <mergeCell ref="Z43:AB43"/>
    <mergeCell ref="AH54:AJ54"/>
    <mergeCell ref="AK54:AL54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5:AO55"/>
    <mergeCell ref="AH52:AJ52"/>
    <mergeCell ref="A54:D54"/>
    <mergeCell ref="A55:D55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M54:N54"/>
    <mergeCell ref="O54:Q54"/>
    <mergeCell ref="R54:T54"/>
    <mergeCell ref="U54:V54"/>
    <mergeCell ref="W54:Y54"/>
    <mergeCell ref="Z54:AB54"/>
    <mergeCell ref="Z55:AB5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E57:AG57"/>
    <mergeCell ref="AH57:AJ57"/>
    <mergeCell ref="AK57:AL57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6:D46"/>
    <mergeCell ref="M46:N46"/>
    <mergeCell ref="O46:Q46"/>
    <mergeCell ref="R46:T46"/>
    <mergeCell ref="U46:V46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E45:AR45"/>
    <mergeCell ref="AH44:AJ44"/>
    <mergeCell ref="AK44:AL44"/>
    <mergeCell ref="W46:Y46"/>
    <mergeCell ref="Z46:AB46"/>
    <mergeCell ref="AC46:AD46"/>
    <mergeCell ref="AE46:AG46"/>
    <mergeCell ref="AM44:AO44"/>
    <mergeCell ref="AE43:AG43"/>
    <mergeCell ref="AH43:AJ43"/>
    <mergeCell ref="AK43:AL43"/>
    <mergeCell ref="AM43:AO43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P43:AR43"/>
    <mergeCell ref="AH42:AJ42"/>
    <mergeCell ref="AK42:AL42"/>
    <mergeCell ref="AM42:AO42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C43:AD43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opLeftCell="A16" zoomScaleNormal="100" workbookViewId="0">
      <selection activeCell="AO6" sqref="AO6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5703125" style="2" customWidth="1"/>
    <col min="15" max="21" width="3.28515625" style="2" customWidth="1"/>
    <col min="22" max="22" width="5" style="2" customWidth="1"/>
    <col min="23" max="29" width="3.28515625" style="2" customWidth="1"/>
    <col min="30" max="30" width="4.5703125" style="2" customWidth="1"/>
    <col min="31" max="37" width="3.28515625" style="2" customWidth="1"/>
    <col min="38" max="38" width="4.85546875" style="2" customWidth="1"/>
    <col min="39" max="39" width="3.7109375" style="2" customWidth="1"/>
    <col min="40" max="44" width="3.28515625" style="2" customWidth="1"/>
    <col min="45" max="16384" width="9.140625" style="2"/>
  </cols>
  <sheetData>
    <row r="1" spans="1:44" ht="22.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24.75" customHeight="1" thickBo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18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260">
        <v>0.54166666666666663</v>
      </c>
      <c r="N3" s="261"/>
      <c r="O3" s="261"/>
      <c r="P3" s="261"/>
      <c r="Q3" s="261"/>
      <c r="R3" s="261"/>
      <c r="S3" s="261"/>
      <c r="T3" s="261"/>
      <c r="U3" s="260">
        <v>0.58333333333333304</v>
      </c>
      <c r="V3" s="261"/>
      <c r="W3" s="261"/>
      <c r="X3" s="261"/>
      <c r="Y3" s="261"/>
      <c r="Z3" s="261"/>
      <c r="AA3" s="261"/>
      <c r="AB3" s="261"/>
      <c r="AC3" s="260">
        <v>0.625</v>
      </c>
      <c r="AD3" s="261"/>
      <c r="AE3" s="261"/>
      <c r="AF3" s="261"/>
      <c r="AG3" s="261"/>
      <c r="AH3" s="261"/>
      <c r="AI3" s="261"/>
      <c r="AJ3" s="261"/>
      <c r="AK3" s="260">
        <v>0.66666666666666696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3">
      <c r="A5" s="247" t="s">
        <v>75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118" t="s">
        <v>10</v>
      </c>
      <c r="N5" s="123"/>
      <c r="O5" s="117" t="s">
        <v>11</v>
      </c>
      <c r="P5" s="123"/>
      <c r="Q5" s="117" t="s">
        <v>12</v>
      </c>
      <c r="R5" s="123"/>
      <c r="S5" s="117" t="s">
        <v>13</v>
      </c>
      <c r="T5" s="119"/>
      <c r="U5" s="122" t="s">
        <v>10</v>
      </c>
      <c r="V5" s="123"/>
      <c r="W5" s="117" t="s">
        <v>11</v>
      </c>
      <c r="X5" s="123"/>
      <c r="Y5" s="117" t="s">
        <v>12</v>
      </c>
      <c r="Z5" s="123"/>
      <c r="AA5" s="117" t="s">
        <v>13</v>
      </c>
      <c r="AB5" s="119"/>
      <c r="AC5" s="122" t="s">
        <v>10</v>
      </c>
      <c r="AD5" s="123"/>
      <c r="AE5" s="117" t="s">
        <v>11</v>
      </c>
      <c r="AF5" s="123"/>
      <c r="AG5" s="117" t="s">
        <v>12</v>
      </c>
      <c r="AH5" s="123"/>
      <c r="AI5" s="117" t="s">
        <v>13</v>
      </c>
      <c r="AJ5" s="119"/>
      <c r="AK5" s="122" t="s">
        <v>10</v>
      </c>
      <c r="AL5" s="123"/>
      <c r="AM5" s="117" t="s">
        <v>11</v>
      </c>
      <c r="AN5" s="123"/>
      <c r="AO5" s="117" t="s">
        <v>12</v>
      </c>
      <c r="AP5" s="123"/>
      <c r="AQ5" s="117" t="s">
        <v>13</v>
      </c>
      <c r="AR5" s="119"/>
    </row>
    <row r="6" spans="1:44" ht="15.75" thickBot="1" x14ac:dyDescent="0.25">
      <c r="A6" s="24"/>
      <c r="B6" s="25"/>
      <c r="C6" s="21"/>
      <c r="D6" s="26"/>
      <c r="E6" s="21"/>
      <c r="F6" s="26"/>
      <c r="G6" s="25"/>
      <c r="H6" s="250" t="s">
        <v>66</v>
      </c>
      <c r="I6" s="251"/>
      <c r="J6" s="251"/>
      <c r="K6" s="251"/>
      <c r="L6" s="252"/>
      <c r="M6" s="271">
        <v>1205</v>
      </c>
      <c r="N6" s="272"/>
      <c r="O6" s="223">
        <v>11.2</v>
      </c>
      <c r="P6" s="270"/>
      <c r="Q6" s="28"/>
      <c r="R6" s="29"/>
      <c r="S6" s="223">
        <v>0.85</v>
      </c>
      <c r="T6" s="224"/>
      <c r="U6" s="271">
        <v>1240</v>
      </c>
      <c r="V6" s="272"/>
      <c r="W6" s="277">
        <v>11.5</v>
      </c>
      <c r="X6" s="285"/>
      <c r="Y6" s="28"/>
      <c r="Z6" s="29"/>
      <c r="AA6" s="223">
        <v>0.85</v>
      </c>
      <c r="AB6" s="224"/>
      <c r="AC6" s="271">
        <v>1200</v>
      </c>
      <c r="AD6" s="272"/>
      <c r="AE6" s="282">
        <v>11.2</v>
      </c>
      <c r="AF6" s="286"/>
      <c r="AG6" s="28"/>
      <c r="AH6" s="29"/>
      <c r="AI6" s="223">
        <v>0.85</v>
      </c>
      <c r="AJ6" s="224"/>
      <c r="AK6" s="271">
        <v>1175</v>
      </c>
      <c r="AL6" s="272"/>
      <c r="AM6" s="277">
        <v>10.9</v>
      </c>
      <c r="AN6" s="285"/>
      <c r="AO6" s="32"/>
      <c r="AP6" s="31"/>
      <c r="AQ6" s="223">
        <v>0.85</v>
      </c>
      <c r="AR6" s="224"/>
    </row>
    <row r="7" spans="1:44" ht="15.75" thickBot="1" x14ac:dyDescent="0.3">
      <c r="A7" s="27"/>
      <c r="B7" s="12"/>
      <c r="C7" s="17"/>
      <c r="D7" s="27"/>
      <c r="E7" s="17"/>
      <c r="F7" s="27"/>
      <c r="G7" s="12"/>
      <c r="H7" s="137" t="s">
        <v>67</v>
      </c>
      <c r="I7" s="138"/>
      <c r="J7" s="138"/>
      <c r="K7" s="138"/>
      <c r="L7" s="139"/>
      <c r="M7" s="83">
        <v>1255</v>
      </c>
      <c r="N7" s="84"/>
      <c r="O7" s="223">
        <v>11.7</v>
      </c>
      <c r="P7" s="270"/>
      <c r="Q7" s="28"/>
      <c r="R7" s="29"/>
      <c r="S7" s="223">
        <v>0.85</v>
      </c>
      <c r="T7" s="224"/>
      <c r="U7" s="83">
        <v>1220</v>
      </c>
      <c r="V7" s="84"/>
      <c r="W7" s="277">
        <v>11.3</v>
      </c>
      <c r="X7" s="285"/>
      <c r="Y7" s="28"/>
      <c r="Z7" s="29"/>
      <c r="AA7" s="223">
        <v>0.85</v>
      </c>
      <c r="AB7" s="224"/>
      <c r="AC7" s="83">
        <v>1255</v>
      </c>
      <c r="AD7" s="84"/>
      <c r="AE7" s="282">
        <v>11.7</v>
      </c>
      <c r="AF7" s="286"/>
      <c r="AG7" s="28"/>
      <c r="AH7" s="29"/>
      <c r="AI7" s="223">
        <v>0.85</v>
      </c>
      <c r="AJ7" s="224"/>
      <c r="AK7" s="83">
        <v>1260</v>
      </c>
      <c r="AL7" s="84"/>
      <c r="AM7" s="277">
        <v>11.7</v>
      </c>
      <c r="AN7" s="285"/>
      <c r="AO7" s="30"/>
      <c r="AP7" s="31"/>
      <c r="AQ7" s="223">
        <v>0.85</v>
      </c>
      <c r="AR7" s="224"/>
    </row>
    <row r="8" spans="1:44" ht="13.5" thickBot="1" x14ac:dyDescent="0.25">
      <c r="A8" s="22" t="s">
        <v>2</v>
      </c>
      <c r="B8" s="23" t="s">
        <v>3</v>
      </c>
      <c r="C8" s="23" t="s">
        <v>4</v>
      </c>
      <c r="D8" s="20" t="s">
        <v>5</v>
      </c>
      <c r="E8" s="122" t="s">
        <v>6</v>
      </c>
      <c r="F8" s="123"/>
      <c r="G8" s="117" t="s">
        <v>7</v>
      </c>
      <c r="H8" s="123"/>
      <c r="I8" s="117" t="s">
        <v>8</v>
      </c>
      <c r="J8" s="123"/>
      <c r="K8" s="117" t="s">
        <v>9</v>
      </c>
      <c r="L8" s="119"/>
      <c r="M8" s="15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</row>
    <row r="9" spans="1:44" ht="13.5" thickBot="1" x14ac:dyDescent="0.25">
      <c r="A9" s="18" t="s">
        <v>14</v>
      </c>
      <c r="B9" s="16">
        <v>25</v>
      </c>
      <c r="C9" s="14">
        <v>3.0999999493360519E-2</v>
      </c>
      <c r="D9" s="5">
        <v>0.15000000596046448</v>
      </c>
      <c r="E9" s="236">
        <v>110</v>
      </c>
      <c r="F9" s="141"/>
      <c r="G9" s="237" t="s">
        <v>15</v>
      </c>
      <c r="H9" s="237"/>
      <c r="I9" s="238">
        <v>0.12200000137090683</v>
      </c>
      <c r="J9" s="238"/>
      <c r="K9" s="238">
        <v>10.800000190734863</v>
      </c>
      <c r="L9" s="239"/>
      <c r="M9" s="227"/>
      <c r="N9" s="228"/>
      <c r="O9" s="229"/>
      <c r="P9" s="229"/>
      <c r="Q9" s="229"/>
      <c r="R9" s="229"/>
      <c r="S9" s="225"/>
      <c r="T9" s="226"/>
      <c r="U9" s="230"/>
      <c r="V9" s="228"/>
      <c r="W9" s="229"/>
      <c r="X9" s="229"/>
      <c r="Y9" s="229"/>
      <c r="Z9" s="229"/>
      <c r="AA9" s="225"/>
      <c r="AB9" s="226"/>
      <c r="AC9" s="230"/>
      <c r="AD9" s="228"/>
      <c r="AE9" s="229"/>
      <c r="AF9" s="229"/>
      <c r="AG9" s="229"/>
      <c r="AH9" s="229"/>
      <c r="AI9" s="225"/>
      <c r="AJ9" s="226"/>
      <c r="AK9" s="230"/>
      <c r="AL9" s="228"/>
      <c r="AM9" s="229"/>
      <c r="AN9" s="229"/>
      <c r="AO9" s="229"/>
      <c r="AP9" s="229"/>
      <c r="AQ9" s="225"/>
      <c r="AR9" s="240"/>
    </row>
    <row r="10" spans="1:44" ht="15.75" thickBot="1" x14ac:dyDescent="0.25">
      <c r="A10" s="231"/>
      <c r="B10" s="232"/>
      <c r="C10" s="232"/>
      <c r="D10" s="233"/>
      <c r="E10" s="241">
        <v>6</v>
      </c>
      <c r="F10" s="242"/>
      <c r="G10" s="243" t="s">
        <v>16</v>
      </c>
      <c r="H10" s="243"/>
      <c r="I10" s="244">
        <f>I9</f>
        <v>0.12200000137090683</v>
      </c>
      <c r="J10" s="244"/>
      <c r="K10" s="244">
        <f>K9</f>
        <v>10.800000190734863</v>
      </c>
      <c r="L10" s="245"/>
      <c r="M10" s="246">
        <v>820</v>
      </c>
      <c r="N10" s="221"/>
      <c r="O10" s="222">
        <v>-7.7</v>
      </c>
      <c r="P10" s="222"/>
      <c r="Q10" s="222"/>
      <c r="R10" s="222"/>
      <c r="S10" s="223">
        <v>0.85</v>
      </c>
      <c r="T10" s="224"/>
      <c r="U10" s="220">
        <v>785</v>
      </c>
      <c r="V10" s="221"/>
      <c r="W10" s="222">
        <v>-7.3</v>
      </c>
      <c r="X10" s="222"/>
      <c r="Y10" s="222"/>
      <c r="Z10" s="222"/>
      <c r="AA10" s="223">
        <v>0.85</v>
      </c>
      <c r="AB10" s="224"/>
      <c r="AC10" s="220">
        <v>780</v>
      </c>
      <c r="AD10" s="221"/>
      <c r="AE10" s="222">
        <v>-7.2</v>
      </c>
      <c r="AF10" s="222"/>
      <c r="AG10" s="222"/>
      <c r="AH10" s="222"/>
      <c r="AI10" s="223">
        <v>0.85</v>
      </c>
      <c r="AJ10" s="224"/>
      <c r="AK10" s="220">
        <v>745</v>
      </c>
      <c r="AL10" s="221"/>
      <c r="AM10" s="222">
        <v>-7</v>
      </c>
      <c r="AN10" s="222"/>
      <c r="AO10" s="222"/>
      <c r="AP10" s="222"/>
      <c r="AQ10" s="223">
        <v>0.85</v>
      </c>
      <c r="AR10" s="224"/>
    </row>
    <row r="11" spans="1:44" ht="13.5" thickBot="1" x14ac:dyDescent="0.25">
      <c r="A11" s="234"/>
      <c r="B11" s="235"/>
      <c r="C11" s="235"/>
      <c r="D11" s="235"/>
      <c r="E11" s="218" t="s">
        <v>17</v>
      </c>
      <c r="F11" s="209"/>
      <c r="G11" s="209"/>
      <c r="H11" s="209"/>
      <c r="I11" s="209"/>
      <c r="J11" s="209"/>
      <c r="K11" s="209"/>
      <c r="L11" s="219"/>
      <c r="M11" s="209">
        <v>12</v>
      </c>
      <c r="N11" s="209"/>
      <c r="O11" s="209"/>
      <c r="P11" s="193"/>
      <c r="Q11" s="193"/>
      <c r="R11" s="206"/>
      <c r="S11" s="206"/>
      <c r="T11" s="207"/>
      <c r="U11" s="209">
        <v>12</v>
      </c>
      <c r="V11" s="209"/>
      <c r="W11" s="209"/>
      <c r="X11" s="193"/>
      <c r="Y11" s="193"/>
      <c r="Z11" s="206"/>
      <c r="AA11" s="206"/>
      <c r="AB11" s="207"/>
      <c r="AC11" s="209">
        <v>12</v>
      </c>
      <c r="AD11" s="209"/>
      <c r="AE11" s="209"/>
      <c r="AF11" s="193"/>
      <c r="AG11" s="193"/>
      <c r="AH11" s="206"/>
      <c r="AI11" s="206"/>
      <c r="AJ11" s="207"/>
      <c r="AK11" s="209">
        <v>12</v>
      </c>
      <c r="AL11" s="209"/>
      <c r="AM11" s="209"/>
      <c r="AN11" s="193"/>
      <c r="AO11" s="193"/>
      <c r="AP11" s="206"/>
      <c r="AQ11" s="206"/>
      <c r="AR11" s="210"/>
    </row>
    <row r="12" spans="1:44" ht="13.5" thickBot="1" x14ac:dyDescent="0.25">
      <c r="A12" s="18" t="s">
        <v>18</v>
      </c>
      <c r="B12" s="16">
        <v>25</v>
      </c>
      <c r="C12" s="14">
        <v>3.0000000260770321E-3</v>
      </c>
      <c r="D12" s="5">
        <v>0.15000000596046448</v>
      </c>
      <c r="E12" s="236">
        <v>110</v>
      </c>
      <c r="F12" s="141"/>
      <c r="G12" s="237" t="s">
        <v>15</v>
      </c>
      <c r="H12" s="237"/>
      <c r="I12" s="238">
        <v>0.12200000137090683</v>
      </c>
      <c r="J12" s="238"/>
      <c r="K12" s="238">
        <v>10.689999580383301</v>
      </c>
      <c r="L12" s="239"/>
      <c r="M12" s="227"/>
      <c r="N12" s="228"/>
      <c r="O12" s="229"/>
      <c r="P12" s="229"/>
      <c r="Q12" s="229"/>
      <c r="R12" s="229"/>
      <c r="S12" s="225"/>
      <c r="T12" s="226"/>
      <c r="U12" s="230"/>
      <c r="V12" s="228"/>
      <c r="W12" s="229"/>
      <c r="X12" s="229"/>
      <c r="Y12" s="229"/>
      <c r="Z12" s="229"/>
      <c r="AA12" s="225"/>
      <c r="AB12" s="226"/>
      <c r="AC12" s="230"/>
      <c r="AD12" s="228"/>
      <c r="AE12" s="229"/>
      <c r="AF12" s="229"/>
      <c r="AG12" s="229"/>
      <c r="AH12" s="229"/>
      <c r="AI12" s="225"/>
      <c r="AJ12" s="226"/>
      <c r="AK12" s="230"/>
      <c r="AL12" s="228"/>
      <c r="AM12" s="229"/>
      <c r="AN12" s="229"/>
      <c r="AO12" s="229"/>
      <c r="AP12" s="229"/>
      <c r="AQ12" s="225"/>
      <c r="AR12" s="240"/>
    </row>
    <row r="13" spans="1:44" ht="15.75" thickBot="1" x14ac:dyDescent="0.25">
      <c r="A13" s="231"/>
      <c r="B13" s="232"/>
      <c r="C13" s="232"/>
      <c r="D13" s="233"/>
      <c r="E13" s="241">
        <v>6</v>
      </c>
      <c r="F13" s="242"/>
      <c r="G13" s="243" t="s">
        <v>19</v>
      </c>
      <c r="H13" s="243"/>
      <c r="I13" s="244">
        <f>I12</f>
        <v>0.12200000137090683</v>
      </c>
      <c r="J13" s="244"/>
      <c r="K13" s="244">
        <f>K12</f>
        <v>10.689999580383301</v>
      </c>
      <c r="L13" s="245"/>
      <c r="M13" s="246">
        <v>815</v>
      </c>
      <c r="N13" s="221"/>
      <c r="O13" s="222">
        <v>-7.6</v>
      </c>
      <c r="P13" s="222"/>
      <c r="Q13" s="222"/>
      <c r="R13" s="222"/>
      <c r="S13" s="223">
        <v>0.85</v>
      </c>
      <c r="T13" s="224"/>
      <c r="U13" s="220">
        <v>770</v>
      </c>
      <c r="V13" s="221"/>
      <c r="W13" s="222">
        <v>-7.2</v>
      </c>
      <c r="X13" s="222"/>
      <c r="Y13" s="222"/>
      <c r="Z13" s="222"/>
      <c r="AA13" s="223">
        <v>0.85</v>
      </c>
      <c r="AB13" s="224"/>
      <c r="AC13" s="220">
        <v>775</v>
      </c>
      <c r="AD13" s="221"/>
      <c r="AE13" s="222">
        <v>-7.2</v>
      </c>
      <c r="AF13" s="222"/>
      <c r="AG13" s="222"/>
      <c r="AH13" s="222"/>
      <c r="AI13" s="223">
        <v>0.85</v>
      </c>
      <c r="AJ13" s="224"/>
      <c r="AK13" s="220">
        <v>720</v>
      </c>
      <c r="AL13" s="221"/>
      <c r="AM13" s="222">
        <v>-6.7</v>
      </c>
      <c r="AN13" s="222"/>
      <c r="AO13" s="222"/>
      <c r="AP13" s="222"/>
      <c r="AQ13" s="223">
        <v>0.85</v>
      </c>
      <c r="AR13" s="224"/>
    </row>
    <row r="14" spans="1:44" ht="13.5" thickBot="1" x14ac:dyDescent="0.25">
      <c r="A14" s="234"/>
      <c r="B14" s="235"/>
      <c r="C14" s="235"/>
      <c r="D14" s="235"/>
      <c r="E14" s="218" t="s">
        <v>17</v>
      </c>
      <c r="F14" s="209"/>
      <c r="G14" s="209"/>
      <c r="H14" s="209"/>
      <c r="I14" s="209"/>
      <c r="J14" s="209"/>
      <c r="K14" s="209"/>
      <c r="L14" s="219"/>
      <c r="M14" s="209">
        <v>12</v>
      </c>
      <c r="N14" s="209"/>
      <c r="O14" s="209"/>
      <c r="P14" s="193"/>
      <c r="Q14" s="193"/>
      <c r="R14" s="206"/>
      <c r="S14" s="206"/>
      <c r="T14" s="207"/>
      <c r="U14" s="209">
        <v>12</v>
      </c>
      <c r="V14" s="209"/>
      <c r="W14" s="209"/>
      <c r="X14" s="193"/>
      <c r="Y14" s="193"/>
      <c r="Z14" s="206"/>
      <c r="AA14" s="206"/>
      <c r="AB14" s="207"/>
      <c r="AC14" s="209">
        <v>12</v>
      </c>
      <c r="AD14" s="209"/>
      <c r="AE14" s="209"/>
      <c r="AF14" s="193"/>
      <c r="AG14" s="193"/>
      <c r="AH14" s="206"/>
      <c r="AI14" s="206"/>
      <c r="AJ14" s="207"/>
      <c r="AK14" s="209">
        <v>12</v>
      </c>
      <c r="AL14" s="209"/>
      <c r="AM14" s="209"/>
      <c r="AN14" s="193"/>
      <c r="AO14" s="193"/>
      <c r="AP14" s="206"/>
      <c r="AQ14" s="206"/>
      <c r="AR14" s="210"/>
    </row>
    <row r="15" spans="1:44" x14ac:dyDescent="0.2">
      <c r="A15" s="120" t="s">
        <v>20</v>
      </c>
      <c r="B15" s="115"/>
      <c r="C15" s="115"/>
      <c r="D15" s="115"/>
      <c r="E15" s="211" t="s">
        <v>21</v>
      </c>
      <c r="F15" s="142"/>
      <c r="G15" s="142"/>
      <c r="H15" s="142"/>
      <c r="I15" s="142"/>
      <c r="J15" s="142"/>
      <c r="K15" s="142"/>
      <c r="L15" s="212"/>
      <c r="M15" s="213">
        <f>SUM(M9,M12)</f>
        <v>0</v>
      </c>
      <c r="N15" s="196"/>
      <c r="O15" s="195">
        <f>SUM(O9,O12)</f>
        <v>0</v>
      </c>
      <c r="P15" s="196"/>
      <c r="Q15" s="195">
        <f>SUM(Q9,Q12)</f>
        <v>0</v>
      </c>
      <c r="R15" s="196"/>
      <c r="S15" s="196"/>
      <c r="T15" s="197"/>
      <c r="U15" s="198">
        <f>SUM(U9,U12)</f>
        <v>0</v>
      </c>
      <c r="V15" s="196"/>
      <c r="W15" s="195">
        <f>SUM(W9,W12)</f>
        <v>0</v>
      </c>
      <c r="X15" s="196"/>
      <c r="Y15" s="195">
        <f>SUM(Y9,Y12)</f>
        <v>0</v>
      </c>
      <c r="Z15" s="196"/>
      <c r="AA15" s="196"/>
      <c r="AB15" s="197"/>
      <c r="AC15" s="198">
        <f>SUM(AC9,AC12)</f>
        <v>0</v>
      </c>
      <c r="AD15" s="196"/>
      <c r="AE15" s="195">
        <f>SUM(AE9,AE12)</f>
        <v>0</v>
      </c>
      <c r="AF15" s="196"/>
      <c r="AG15" s="195">
        <f>SUM(AG9,AG12)</f>
        <v>0</v>
      </c>
      <c r="AH15" s="196"/>
      <c r="AI15" s="196"/>
      <c r="AJ15" s="197"/>
      <c r="AK15" s="198">
        <f>SUM(AK9,AK12)</f>
        <v>0</v>
      </c>
      <c r="AL15" s="196"/>
      <c r="AM15" s="195">
        <f>SUM(AM9,AM12)</f>
        <v>0</v>
      </c>
      <c r="AN15" s="196"/>
      <c r="AO15" s="195">
        <f>SUM(AO9,AO12)</f>
        <v>0</v>
      </c>
      <c r="AP15" s="196"/>
      <c r="AQ15" s="196"/>
      <c r="AR15" s="214"/>
    </row>
    <row r="16" spans="1:44" ht="12.75" customHeight="1" thickBot="1" x14ac:dyDescent="0.25">
      <c r="A16" s="122"/>
      <c r="B16" s="118"/>
      <c r="C16" s="118"/>
      <c r="D16" s="118"/>
      <c r="E16" s="215" t="s">
        <v>22</v>
      </c>
      <c r="F16" s="135"/>
      <c r="G16" s="135"/>
      <c r="H16" s="135"/>
      <c r="I16" s="135"/>
      <c r="J16" s="135"/>
      <c r="K16" s="135"/>
      <c r="L16" s="216"/>
      <c r="M16" s="217">
        <f>SUM(M10,M13)</f>
        <v>1635</v>
      </c>
      <c r="N16" s="201"/>
      <c r="O16" s="90">
        <f>SUM(O10,O13)</f>
        <v>-15.3</v>
      </c>
      <c r="P16" s="201"/>
      <c r="Q16" s="90">
        <f>SUM(Q10,Q13)</f>
        <v>0</v>
      </c>
      <c r="R16" s="201"/>
      <c r="S16" s="201"/>
      <c r="T16" s="203"/>
      <c r="U16" s="92">
        <f>SUM(U10,U13)</f>
        <v>1555</v>
      </c>
      <c r="V16" s="201"/>
      <c r="W16" s="90">
        <f>SUM(W10,W13)</f>
        <v>-14.5</v>
      </c>
      <c r="X16" s="201"/>
      <c r="Y16" s="90">
        <f>SUM(Y10,Y13)</f>
        <v>0</v>
      </c>
      <c r="Z16" s="201"/>
      <c r="AA16" s="201"/>
      <c r="AB16" s="203"/>
      <c r="AC16" s="92">
        <f>SUM(AC10,AC13)</f>
        <v>1555</v>
      </c>
      <c r="AD16" s="201"/>
      <c r="AE16" s="90">
        <f>SUM(AE10,AE13)</f>
        <v>-14.4</v>
      </c>
      <c r="AF16" s="201"/>
      <c r="AG16" s="90">
        <f>SUM(AG10,AG13)</f>
        <v>0</v>
      </c>
      <c r="AH16" s="201"/>
      <c r="AI16" s="201"/>
      <c r="AJ16" s="203"/>
      <c r="AK16" s="92">
        <f>SUM(AK10,AK13)</f>
        <v>1465</v>
      </c>
      <c r="AL16" s="201"/>
      <c r="AM16" s="90">
        <f>SUM(AM10,AM13)</f>
        <v>-13.7</v>
      </c>
      <c r="AN16" s="201"/>
      <c r="AO16" s="90">
        <f>SUM(AO10,AO13)</f>
        <v>0</v>
      </c>
      <c r="AP16" s="201"/>
      <c r="AQ16" s="201"/>
      <c r="AR16" s="202"/>
    </row>
    <row r="17" spans="1:44" x14ac:dyDescent="0.2">
      <c r="A17" s="120" t="s">
        <v>23</v>
      </c>
      <c r="B17" s="115"/>
      <c r="C17" s="115"/>
      <c r="D17" s="115"/>
      <c r="E17" s="115" t="s">
        <v>24</v>
      </c>
      <c r="F17" s="115"/>
      <c r="G17" s="115"/>
      <c r="H17" s="115"/>
      <c r="I17" s="181" t="s">
        <v>14</v>
      </c>
      <c r="J17" s="182"/>
      <c r="K17" s="182"/>
      <c r="L17" s="183"/>
      <c r="M17" s="184">
        <f>I9*(POWER(O10,2)+POWER(Q10,2))/POWER(B9,2)</f>
        <v>1.1573408130049707E-2</v>
      </c>
      <c r="N17" s="184"/>
      <c r="O17" s="184"/>
      <c r="P17" s="185" t="s">
        <v>25</v>
      </c>
      <c r="Q17" s="185"/>
      <c r="R17" s="199">
        <f>K9*(POWER(O10,2)+POWER(Q10,2))/(100*B9)</f>
        <v>0.25613280452346804</v>
      </c>
      <c r="S17" s="199"/>
      <c r="T17" s="204"/>
      <c r="U17" s="205">
        <f>I9*(POWER(W10,2)+POWER(Y10,2))/POWER(B9,2)</f>
        <v>1.0402208116889E-2</v>
      </c>
      <c r="V17" s="184"/>
      <c r="W17" s="184"/>
      <c r="X17" s="185" t="s">
        <v>25</v>
      </c>
      <c r="Y17" s="185"/>
      <c r="Z17" s="199">
        <f>K9*(POWER(W10,2)+POWER(Y10,2))/(100*B9)</f>
        <v>0.23021280406570435</v>
      </c>
      <c r="AA17" s="199"/>
      <c r="AB17" s="204"/>
      <c r="AC17" s="205">
        <f>I9*(POWER(AE10,2)+POWER(AG10,2))/POWER(B9,2)</f>
        <v>1.0119168113708497E-2</v>
      </c>
      <c r="AD17" s="184"/>
      <c r="AE17" s="184"/>
      <c r="AF17" s="185" t="s">
        <v>25</v>
      </c>
      <c r="AG17" s="185"/>
      <c r="AH17" s="199">
        <f>K9*(POWER(AE10,2)+POWER(AG10,2))/(100*B9)</f>
        <v>0.22394880395507813</v>
      </c>
      <c r="AI17" s="199"/>
      <c r="AJ17" s="204"/>
      <c r="AK17" s="205">
        <f>I9*(POWER(AM10,2)+POWER(AO10,2))/POWER(B9,2)</f>
        <v>9.5648001074790951E-3</v>
      </c>
      <c r="AL17" s="184"/>
      <c r="AM17" s="184"/>
      <c r="AN17" s="185" t="s">
        <v>25</v>
      </c>
      <c r="AO17" s="185"/>
      <c r="AP17" s="199">
        <f>K9*(POWER(AM10,2)+POWER(AO10,2))/(100*B9)</f>
        <v>0.21168000373840332</v>
      </c>
      <c r="AQ17" s="199"/>
      <c r="AR17" s="200"/>
    </row>
    <row r="18" spans="1:44" ht="13.5" thickBot="1" x14ac:dyDescent="0.25">
      <c r="A18" s="122"/>
      <c r="B18" s="118"/>
      <c r="C18" s="118"/>
      <c r="D18" s="118"/>
      <c r="E18" s="118"/>
      <c r="F18" s="118"/>
      <c r="G18" s="118"/>
      <c r="H18" s="118"/>
      <c r="I18" s="192" t="s">
        <v>18</v>
      </c>
      <c r="J18" s="193"/>
      <c r="K18" s="193"/>
      <c r="L18" s="194"/>
      <c r="M18" s="191">
        <f>I12*(POWER(O13,2)+POWER(Q13,2))/POWER(B12,2)</f>
        <v>1.1274752126693726E-2</v>
      </c>
      <c r="N18" s="191"/>
      <c r="O18" s="191"/>
      <c r="P18" s="186" t="s">
        <v>25</v>
      </c>
      <c r="Q18" s="186"/>
      <c r="R18" s="187">
        <f>K12*(POWER(O13,2)+POWER(Q13,2))/(100*B12)</f>
        <v>0.24698175030517577</v>
      </c>
      <c r="S18" s="187"/>
      <c r="T18" s="189"/>
      <c r="U18" s="190">
        <f>I12*(POWER(W13,2)+POWER(Y13,2))/POWER(B12,2)</f>
        <v>1.0119168113708497E-2</v>
      </c>
      <c r="V18" s="191"/>
      <c r="W18" s="191"/>
      <c r="X18" s="186" t="s">
        <v>25</v>
      </c>
      <c r="Y18" s="186"/>
      <c r="Z18" s="187">
        <f>K12*(POWER(W13,2)+POWER(Y13,2))/(100*B12)</f>
        <v>0.22166783129882814</v>
      </c>
      <c r="AA18" s="187"/>
      <c r="AB18" s="189"/>
      <c r="AC18" s="190">
        <f>I12*(POWER(AE13,2)+POWER(AG13,2))/POWER(B12,2)</f>
        <v>1.0119168113708497E-2</v>
      </c>
      <c r="AD18" s="191"/>
      <c r="AE18" s="191"/>
      <c r="AF18" s="186" t="s">
        <v>25</v>
      </c>
      <c r="AG18" s="186"/>
      <c r="AH18" s="187">
        <f>K12*(POWER(AE13,2)+POWER(AG13,2))/(100*B12)</f>
        <v>0.22166783129882814</v>
      </c>
      <c r="AI18" s="187"/>
      <c r="AJ18" s="189"/>
      <c r="AK18" s="190">
        <f>I12*(POWER(AM13,2)+POWER(AO13,2))/POWER(B12,2)</f>
        <v>8.7625280984640133E-3</v>
      </c>
      <c r="AL18" s="191"/>
      <c r="AM18" s="191"/>
      <c r="AN18" s="186" t="s">
        <v>25</v>
      </c>
      <c r="AO18" s="186"/>
      <c r="AP18" s="187">
        <f>K12*(POWER(AM13,2)+POWER(AO13,2))/(100*B12)</f>
        <v>0.19194963246536256</v>
      </c>
      <c r="AQ18" s="187"/>
      <c r="AR18" s="188"/>
    </row>
    <row r="19" spans="1:44" ht="30" customHeight="1" x14ac:dyDescent="0.2">
      <c r="A19" s="149" t="s">
        <v>26</v>
      </c>
      <c r="B19" s="150"/>
      <c r="C19" s="150"/>
      <c r="D19" s="150"/>
      <c r="E19" s="115" t="s">
        <v>27</v>
      </c>
      <c r="F19" s="115"/>
      <c r="G19" s="115"/>
      <c r="H19" s="115"/>
      <c r="I19" s="181" t="s">
        <v>14</v>
      </c>
      <c r="J19" s="182"/>
      <c r="K19" s="182"/>
      <c r="L19" s="183"/>
      <c r="M19" s="179">
        <f>SUM(O10:P10)+C9+M17</f>
        <v>-7.6574265923765896</v>
      </c>
      <c r="N19" s="179"/>
      <c r="O19" s="179"/>
      <c r="P19" s="180" t="s">
        <v>25</v>
      </c>
      <c r="Q19" s="180"/>
      <c r="R19" s="175">
        <f>SUM(Q10:R10)+D9+R17</f>
        <v>0.40613281048393252</v>
      </c>
      <c r="S19" s="175"/>
      <c r="T19" s="177"/>
      <c r="U19" s="178">
        <f>SUM(W10:X10)+C9+U17</f>
        <v>-7.2585977923897502</v>
      </c>
      <c r="V19" s="179"/>
      <c r="W19" s="179"/>
      <c r="X19" s="180" t="s">
        <v>25</v>
      </c>
      <c r="Y19" s="180"/>
      <c r="Z19" s="175">
        <f>SUM(Y10:Z10)+D9+Z17</f>
        <v>0.3802128100261688</v>
      </c>
      <c r="AA19" s="175"/>
      <c r="AB19" s="177"/>
      <c r="AC19" s="178">
        <f>SUM(AE10:AF10)+C9+AC17</f>
        <v>-7.1588808323929314</v>
      </c>
      <c r="AD19" s="179"/>
      <c r="AE19" s="179"/>
      <c r="AF19" s="180" t="s">
        <v>25</v>
      </c>
      <c r="AG19" s="180"/>
      <c r="AH19" s="175">
        <f>SUM(AG10:AH10)+D9+AH17</f>
        <v>0.37394880991554258</v>
      </c>
      <c r="AI19" s="175"/>
      <c r="AJ19" s="177"/>
      <c r="AK19" s="178">
        <f>SUM(AM10:AN10)+C9+AK17</f>
        <v>-6.9594352003991604</v>
      </c>
      <c r="AL19" s="179"/>
      <c r="AM19" s="179"/>
      <c r="AN19" s="180" t="s">
        <v>25</v>
      </c>
      <c r="AO19" s="180"/>
      <c r="AP19" s="175">
        <f>SUM(AO10:AP10)+D9+AP17</f>
        <v>0.36168000969886782</v>
      </c>
      <c r="AQ19" s="175"/>
      <c r="AR19" s="176"/>
    </row>
    <row r="20" spans="1:44" ht="15.75" customHeight="1" x14ac:dyDescent="0.2">
      <c r="A20" s="151"/>
      <c r="B20" s="152"/>
      <c r="C20" s="152"/>
      <c r="D20" s="152"/>
      <c r="E20" s="155"/>
      <c r="F20" s="155"/>
      <c r="G20" s="155"/>
      <c r="H20" s="155"/>
      <c r="I20" s="172" t="s">
        <v>18</v>
      </c>
      <c r="J20" s="173"/>
      <c r="K20" s="173"/>
      <c r="L20" s="174"/>
      <c r="M20" s="166">
        <f>SUM(O13:P13)+C12+M18</f>
        <v>-7.585725247847229</v>
      </c>
      <c r="N20" s="166"/>
      <c r="O20" s="166"/>
      <c r="P20" s="167" t="s">
        <v>25</v>
      </c>
      <c r="Q20" s="167"/>
      <c r="R20" s="163">
        <f>SUM(Q13:R13)+D12+R18</f>
        <v>0.39698175626564025</v>
      </c>
      <c r="S20" s="163"/>
      <c r="T20" s="164"/>
      <c r="U20" s="165">
        <f>SUM(W13:X13)+C12+U18</f>
        <v>-7.1868808318602149</v>
      </c>
      <c r="V20" s="166"/>
      <c r="W20" s="166"/>
      <c r="X20" s="167" t="s">
        <v>25</v>
      </c>
      <c r="Y20" s="167"/>
      <c r="Z20" s="163">
        <f>SUM(Y13:Z13)+D12+Z18</f>
        <v>0.37166783725929264</v>
      </c>
      <c r="AA20" s="163"/>
      <c r="AB20" s="164"/>
      <c r="AC20" s="165">
        <f>SUM(AE13:AF13)+C12+AC18</f>
        <v>-7.1868808318602149</v>
      </c>
      <c r="AD20" s="166"/>
      <c r="AE20" s="166"/>
      <c r="AF20" s="167" t="s">
        <v>25</v>
      </c>
      <c r="AG20" s="167"/>
      <c r="AH20" s="163">
        <f>SUM(AG13:AH13)+D12+AH18</f>
        <v>0.37166783725929264</v>
      </c>
      <c r="AI20" s="163"/>
      <c r="AJ20" s="164"/>
      <c r="AK20" s="165">
        <f>SUM(AM13:AN13)+C12+AK18</f>
        <v>-6.6882374718754587</v>
      </c>
      <c r="AL20" s="166"/>
      <c r="AM20" s="166"/>
      <c r="AN20" s="167" t="s">
        <v>25</v>
      </c>
      <c r="AO20" s="167"/>
      <c r="AP20" s="163">
        <f>SUM(AO13:AP13)+D12+AP18</f>
        <v>0.34194963842582704</v>
      </c>
      <c r="AQ20" s="163"/>
      <c r="AR20" s="168"/>
    </row>
    <row r="21" spans="1:44" ht="13.5" thickBot="1" x14ac:dyDescent="0.25">
      <c r="A21" s="153"/>
      <c r="B21" s="154"/>
      <c r="C21" s="154"/>
      <c r="D21" s="154"/>
      <c r="E21" s="118"/>
      <c r="F21" s="118"/>
      <c r="G21" s="118"/>
      <c r="H21" s="118"/>
      <c r="I21" s="169" t="s">
        <v>28</v>
      </c>
      <c r="J21" s="170"/>
      <c r="K21" s="170"/>
      <c r="L21" s="171"/>
      <c r="M21" s="161">
        <f>SUM(M19,M20)</f>
        <v>-15.243151840223819</v>
      </c>
      <c r="N21" s="161"/>
      <c r="O21" s="161"/>
      <c r="P21" s="162" t="s">
        <v>25</v>
      </c>
      <c r="Q21" s="162"/>
      <c r="R21" s="147">
        <f>SUM(R19,R20)</f>
        <v>0.80311456674957271</v>
      </c>
      <c r="S21" s="147"/>
      <c r="T21" s="159"/>
      <c r="U21" s="160">
        <f>SUM(U19,U20)</f>
        <v>-14.445478624249965</v>
      </c>
      <c r="V21" s="161"/>
      <c r="W21" s="161"/>
      <c r="X21" s="162" t="s">
        <v>25</v>
      </c>
      <c r="Y21" s="162"/>
      <c r="Z21" s="147">
        <f>SUM(Z19,Z20)</f>
        <v>0.75188064728546145</v>
      </c>
      <c r="AA21" s="147"/>
      <c r="AB21" s="159"/>
      <c r="AC21" s="160">
        <f>SUM(AC19,AC20)</f>
        <v>-14.345761664253146</v>
      </c>
      <c r="AD21" s="161"/>
      <c r="AE21" s="161"/>
      <c r="AF21" s="162" t="s">
        <v>25</v>
      </c>
      <c r="AG21" s="162"/>
      <c r="AH21" s="147">
        <f>SUM(AH19,AH20)</f>
        <v>0.74561664717483522</v>
      </c>
      <c r="AI21" s="147"/>
      <c r="AJ21" s="159"/>
      <c r="AK21" s="160">
        <f>SUM(AK19,AK20)</f>
        <v>-13.64767267227462</v>
      </c>
      <c r="AL21" s="161"/>
      <c r="AM21" s="161"/>
      <c r="AN21" s="162" t="s">
        <v>25</v>
      </c>
      <c r="AO21" s="162"/>
      <c r="AP21" s="147">
        <f>SUM(AP19,AP20)</f>
        <v>0.70362964812469486</v>
      </c>
      <c r="AQ21" s="147"/>
      <c r="AR21" s="148"/>
    </row>
    <row r="22" spans="1:44" ht="16.5" thickBot="1" x14ac:dyDescent="0.25">
      <c r="A22" s="127" t="s">
        <v>29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</row>
    <row r="23" spans="1:44" ht="30" customHeight="1" thickBot="1" x14ac:dyDescent="0.25">
      <c r="A23" s="156" t="s">
        <v>6</v>
      </c>
      <c r="B23" s="157"/>
      <c r="C23" s="157" t="s">
        <v>2</v>
      </c>
      <c r="D23" s="157"/>
      <c r="E23" s="157" t="s">
        <v>30</v>
      </c>
      <c r="F23" s="157"/>
      <c r="G23" s="157"/>
      <c r="H23" s="157"/>
      <c r="I23" s="157"/>
      <c r="J23" s="157"/>
      <c r="K23" s="157"/>
      <c r="L23" s="158"/>
      <c r="M23" s="137" t="s">
        <v>31</v>
      </c>
      <c r="N23" s="138"/>
      <c r="O23" s="138"/>
      <c r="P23" s="138"/>
      <c r="Q23" s="138"/>
      <c r="R23" s="138"/>
      <c r="S23" s="138"/>
      <c r="T23" s="139"/>
      <c r="U23" s="137" t="s">
        <v>31</v>
      </c>
      <c r="V23" s="138"/>
      <c r="W23" s="138"/>
      <c r="X23" s="138"/>
      <c r="Y23" s="138"/>
      <c r="Z23" s="138"/>
      <c r="AA23" s="138"/>
      <c r="AB23" s="139"/>
      <c r="AC23" s="137" t="s">
        <v>31</v>
      </c>
      <c r="AD23" s="138"/>
      <c r="AE23" s="138"/>
      <c r="AF23" s="138"/>
      <c r="AG23" s="138"/>
      <c r="AH23" s="138"/>
      <c r="AI23" s="138"/>
      <c r="AJ23" s="139"/>
      <c r="AK23" s="137" t="s">
        <v>31</v>
      </c>
      <c r="AL23" s="138"/>
      <c r="AM23" s="138"/>
      <c r="AN23" s="138"/>
      <c r="AO23" s="138"/>
      <c r="AP23" s="138"/>
      <c r="AQ23" s="138"/>
      <c r="AR23" s="139"/>
    </row>
    <row r="24" spans="1:44" ht="15" customHeight="1" x14ac:dyDescent="0.2">
      <c r="A24" s="140">
        <v>6</v>
      </c>
      <c r="B24" s="141"/>
      <c r="C24" s="141" t="s">
        <v>16</v>
      </c>
      <c r="D24" s="141"/>
      <c r="E24" s="142" t="s">
        <v>32</v>
      </c>
      <c r="F24" s="142"/>
      <c r="G24" s="142"/>
      <c r="H24" s="142"/>
      <c r="I24" s="142"/>
      <c r="J24" s="142"/>
      <c r="K24" s="142"/>
      <c r="L24" s="143"/>
      <c r="M24" s="283">
        <v>6.27</v>
      </c>
      <c r="N24" s="145"/>
      <c r="O24" s="145"/>
      <c r="P24" s="145"/>
      <c r="Q24" s="145"/>
      <c r="R24" s="145"/>
      <c r="S24" s="145"/>
      <c r="T24" s="284"/>
      <c r="U24" s="283">
        <v>6.28</v>
      </c>
      <c r="V24" s="145"/>
      <c r="W24" s="145"/>
      <c r="X24" s="145"/>
      <c r="Y24" s="145"/>
      <c r="Z24" s="145"/>
      <c r="AA24" s="145"/>
      <c r="AB24" s="284"/>
      <c r="AC24" s="283">
        <v>6.27</v>
      </c>
      <c r="AD24" s="145"/>
      <c r="AE24" s="145"/>
      <c r="AF24" s="145"/>
      <c r="AG24" s="145"/>
      <c r="AH24" s="145"/>
      <c r="AI24" s="145"/>
      <c r="AJ24" s="284"/>
      <c r="AK24" s="283">
        <v>6.25</v>
      </c>
      <c r="AL24" s="145"/>
      <c r="AM24" s="145"/>
      <c r="AN24" s="145"/>
      <c r="AO24" s="145"/>
      <c r="AP24" s="145"/>
      <c r="AQ24" s="145"/>
      <c r="AR24" s="284"/>
    </row>
    <row r="25" spans="1:44" ht="15.75" customHeight="1" thickBot="1" x14ac:dyDescent="0.25">
      <c r="A25" s="133">
        <v>6</v>
      </c>
      <c r="B25" s="134"/>
      <c r="C25" s="134" t="s">
        <v>19</v>
      </c>
      <c r="D25" s="134"/>
      <c r="E25" s="135" t="s">
        <v>33</v>
      </c>
      <c r="F25" s="135"/>
      <c r="G25" s="135"/>
      <c r="H25" s="135"/>
      <c r="I25" s="135"/>
      <c r="J25" s="135"/>
      <c r="K25" s="135"/>
      <c r="L25" s="136"/>
      <c r="M25" s="124">
        <v>6.23</v>
      </c>
      <c r="N25" s="125"/>
      <c r="O25" s="125"/>
      <c r="P25" s="125"/>
      <c r="Q25" s="125"/>
      <c r="R25" s="125"/>
      <c r="S25" s="125"/>
      <c r="T25" s="126"/>
      <c r="U25" s="124">
        <v>6.24</v>
      </c>
      <c r="V25" s="125"/>
      <c r="W25" s="125"/>
      <c r="X25" s="125"/>
      <c r="Y25" s="125"/>
      <c r="Z25" s="125"/>
      <c r="AA25" s="125"/>
      <c r="AB25" s="126"/>
      <c r="AC25" s="124">
        <v>6.24</v>
      </c>
      <c r="AD25" s="125"/>
      <c r="AE25" s="125"/>
      <c r="AF25" s="125"/>
      <c r="AG25" s="125"/>
      <c r="AH25" s="125"/>
      <c r="AI25" s="125"/>
      <c r="AJ25" s="126"/>
      <c r="AK25" s="124">
        <v>6.24</v>
      </c>
      <c r="AL25" s="125"/>
      <c r="AM25" s="125"/>
      <c r="AN25" s="125"/>
      <c r="AO25" s="125"/>
      <c r="AP25" s="125"/>
      <c r="AQ25" s="125"/>
      <c r="AR25" s="126"/>
    </row>
    <row r="26" spans="1:44" ht="16.5" thickBot="1" x14ac:dyDescent="0.25">
      <c r="A26" s="127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4" x14ac:dyDescent="0.2">
      <c r="A27" s="128" t="s">
        <v>2</v>
      </c>
      <c r="B27" s="129"/>
      <c r="C27" s="129"/>
      <c r="D27" s="129"/>
      <c r="E27" s="129" t="s">
        <v>35</v>
      </c>
      <c r="F27" s="129"/>
      <c r="G27" s="129" t="s">
        <v>36</v>
      </c>
      <c r="H27" s="129"/>
      <c r="I27" s="129" t="s">
        <v>37</v>
      </c>
      <c r="J27" s="129"/>
      <c r="K27" s="129" t="s">
        <v>38</v>
      </c>
      <c r="L27" s="132"/>
      <c r="M27" s="120" t="s">
        <v>10</v>
      </c>
      <c r="N27" s="121"/>
      <c r="O27" s="114" t="s">
        <v>11</v>
      </c>
      <c r="P27" s="115"/>
      <c r="Q27" s="121"/>
      <c r="R27" s="114" t="s">
        <v>12</v>
      </c>
      <c r="S27" s="115"/>
      <c r="T27" s="116"/>
      <c r="U27" s="120" t="s">
        <v>10</v>
      </c>
      <c r="V27" s="121"/>
      <c r="W27" s="114" t="s">
        <v>11</v>
      </c>
      <c r="X27" s="115"/>
      <c r="Y27" s="121"/>
      <c r="Z27" s="114" t="s">
        <v>12</v>
      </c>
      <c r="AA27" s="115"/>
      <c r="AB27" s="116"/>
      <c r="AC27" s="120" t="s">
        <v>10</v>
      </c>
      <c r="AD27" s="121"/>
      <c r="AE27" s="114" t="s">
        <v>11</v>
      </c>
      <c r="AF27" s="115"/>
      <c r="AG27" s="121"/>
      <c r="AH27" s="114" t="s">
        <v>12</v>
      </c>
      <c r="AI27" s="115"/>
      <c r="AJ27" s="116"/>
      <c r="AK27" s="120" t="s">
        <v>10</v>
      </c>
      <c r="AL27" s="121"/>
      <c r="AM27" s="114" t="s">
        <v>11</v>
      </c>
      <c r="AN27" s="115"/>
      <c r="AO27" s="121"/>
      <c r="AP27" s="114" t="s">
        <v>12</v>
      </c>
      <c r="AQ27" s="115"/>
      <c r="AR27" s="116"/>
    </row>
    <row r="28" spans="1:44" ht="13.5" thickBot="1" x14ac:dyDescent="0.25">
      <c r="A28" s="130"/>
      <c r="B28" s="131"/>
      <c r="C28" s="131"/>
      <c r="D28" s="131"/>
      <c r="E28" s="19" t="s">
        <v>39</v>
      </c>
      <c r="F28" s="19" t="s">
        <v>40</v>
      </c>
      <c r="G28" s="19" t="s">
        <v>39</v>
      </c>
      <c r="H28" s="19" t="s">
        <v>40</v>
      </c>
      <c r="I28" s="19" t="s">
        <v>39</v>
      </c>
      <c r="J28" s="19" t="s">
        <v>40</v>
      </c>
      <c r="K28" s="19" t="s">
        <v>39</v>
      </c>
      <c r="L28" s="8" t="s">
        <v>40</v>
      </c>
      <c r="M28" s="122"/>
      <c r="N28" s="123"/>
      <c r="O28" s="117"/>
      <c r="P28" s="118"/>
      <c r="Q28" s="123"/>
      <c r="R28" s="117"/>
      <c r="S28" s="118"/>
      <c r="T28" s="119"/>
      <c r="U28" s="122"/>
      <c r="V28" s="123"/>
      <c r="W28" s="117"/>
      <c r="X28" s="118"/>
      <c r="Y28" s="123"/>
      <c r="Z28" s="117"/>
      <c r="AA28" s="118"/>
      <c r="AB28" s="119"/>
      <c r="AC28" s="122"/>
      <c r="AD28" s="123"/>
      <c r="AE28" s="117"/>
      <c r="AF28" s="118"/>
      <c r="AG28" s="123"/>
      <c r="AH28" s="117"/>
      <c r="AI28" s="118"/>
      <c r="AJ28" s="119"/>
      <c r="AK28" s="122"/>
      <c r="AL28" s="123"/>
      <c r="AM28" s="117"/>
      <c r="AN28" s="118"/>
      <c r="AO28" s="123"/>
      <c r="AP28" s="117"/>
      <c r="AQ28" s="118"/>
      <c r="AR28" s="119"/>
    </row>
    <row r="29" spans="1:44" x14ac:dyDescent="0.2">
      <c r="A29" s="95" t="s">
        <v>41</v>
      </c>
      <c r="B29" s="96"/>
      <c r="C29" s="96"/>
      <c r="D29" s="96"/>
      <c r="E29" s="52"/>
      <c r="F29" s="52"/>
      <c r="G29" s="52"/>
      <c r="H29" s="52"/>
      <c r="I29" s="52"/>
      <c r="J29" s="52"/>
      <c r="K29" s="52"/>
      <c r="L29" s="97"/>
      <c r="M29" s="98"/>
      <c r="N29" s="99"/>
      <c r="O29" s="100"/>
      <c r="P29" s="100"/>
      <c r="Q29" s="100"/>
      <c r="R29" s="100"/>
      <c r="S29" s="100"/>
      <c r="T29" s="101"/>
      <c r="U29" s="98"/>
      <c r="V29" s="99"/>
      <c r="W29" s="100"/>
      <c r="X29" s="100"/>
      <c r="Y29" s="100"/>
      <c r="Z29" s="100"/>
      <c r="AA29" s="100"/>
      <c r="AB29" s="101"/>
      <c r="AC29" s="98"/>
      <c r="AD29" s="99"/>
      <c r="AE29" s="100"/>
      <c r="AF29" s="100"/>
      <c r="AG29" s="100"/>
      <c r="AH29" s="100"/>
      <c r="AI29" s="100"/>
      <c r="AJ29" s="101"/>
      <c r="AK29" s="98"/>
      <c r="AL29" s="99"/>
      <c r="AM29" s="100"/>
      <c r="AN29" s="100"/>
      <c r="AO29" s="100"/>
      <c r="AP29" s="100"/>
      <c r="AQ29" s="100"/>
      <c r="AR29" s="102"/>
    </row>
    <row r="30" spans="1:44" x14ac:dyDescent="0.2">
      <c r="A30" s="81" t="s">
        <v>42</v>
      </c>
      <c r="B30" s="82"/>
      <c r="C30" s="82"/>
      <c r="D30" s="82"/>
      <c r="E30" s="13"/>
      <c r="F30" s="13"/>
      <c r="G30" s="13"/>
      <c r="H30" s="13"/>
      <c r="I30" s="13"/>
      <c r="J30" s="13"/>
      <c r="K30" s="13"/>
      <c r="L30" s="10"/>
      <c r="M30" s="88">
        <f>SUM(M31:N43)</f>
        <v>385</v>
      </c>
      <c r="N30" s="89"/>
      <c r="O30" s="85"/>
      <c r="P30" s="85"/>
      <c r="Q30" s="85"/>
      <c r="R30" s="85"/>
      <c r="S30" s="85"/>
      <c r="T30" s="87"/>
      <c r="U30" s="88">
        <f>SUM(U31:V43)</f>
        <v>455</v>
      </c>
      <c r="V30" s="89"/>
      <c r="W30" s="85"/>
      <c r="X30" s="85"/>
      <c r="Y30" s="85"/>
      <c r="Z30" s="85"/>
      <c r="AA30" s="85"/>
      <c r="AB30" s="87"/>
      <c r="AC30" s="88">
        <f>SUM(AC31:AD43)</f>
        <v>420</v>
      </c>
      <c r="AD30" s="89"/>
      <c r="AE30" s="85"/>
      <c r="AF30" s="85"/>
      <c r="AG30" s="85"/>
      <c r="AH30" s="85"/>
      <c r="AI30" s="85"/>
      <c r="AJ30" s="87"/>
      <c r="AK30" s="88">
        <f>SUM(AK31:AL43)</f>
        <v>430</v>
      </c>
      <c r="AL30" s="89"/>
      <c r="AM30" s="85"/>
      <c r="AN30" s="85"/>
      <c r="AO30" s="85"/>
      <c r="AP30" s="85"/>
      <c r="AQ30" s="85"/>
      <c r="AR30" s="86"/>
    </row>
    <row r="31" spans="1:44" x14ac:dyDescent="0.2">
      <c r="A31" s="81" t="s">
        <v>43</v>
      </c>
      <c r="B31" s="82"/>
      <c r="C31" s="82"/>
      <c r="D31" s="82"/>
      <c r="E31" s="13"/>
      <c r="F31" s="13"/>
      <c r="G31" s="13"/>
      <c r="H31" s="13"/>
      <c r="I31" s="13"/>
      <c r="J31" s="13"/>
      <c r="K31" s="13"/>
      <c r="L31" s="10"/>
      <c r="M31" s="78">
        <v>20</v>
      </c>
      <c r="N31" s="79"/>
      <c r="O31" s="76"/>
      <c r="P31" s="76"/>
      <c r="Q31" s="76"/>
      <c r="R31" s="76"/>
      <c r="S31" s="76"/>
      <c r="T31" s="77"/>
      <c r="U31" s="78">
        <v>20</v>
      </c>
      <c r="V31" s="79"/>
      <c r="W31" s="76"/>
      <c r="X31" s="76"/>
      <c r="Y31" s="76"/>
      <c r="Z31" s="76"/>
      <c r="AA31" s="76"/>
      <c r="AB31" s="77"/>
      <c r="AC31" s="78">
        <v>20</v>
      </c>
      <c r="AD31" s="79"/>
      <c r="AE31" s="76"/>
      <c r="AF31" s="76"/>
      <c r="AG31" s="76"/>
      <c r="AH31" s="76"/>
      <c r="AI31" s="76"/>
      <c r="AJ31" s="77"/>
      <c r="AK31" s="78">
        <v>20</v>
      </c>
      <c r="AL31" s="79"/>
      <c r="AM31" s="76"/>
      <c r="AN31" s="76"/>
      <c r="AO31" s="76"/>
      <c r="AP31" s="76"/>
      <c r="AQ31" s="76"/>
      <c r="AR31" s="80"/>
    </row>
    <row r="32" spans="1:44" x14ac:dyDescent="0.2">
      <c r="A32" s="81" t="s">
        <v>44</v>
      </c>
      <c r="B32" s="82"/>
      <c r="C32" s="82"/>
      <c r="D32" s="82"/>
      <c r="E32" s="13"/>
      <c r="F32" s="13"/>
      <c r="G32" s="13"/>
      <c r="H32" s="13"/>
      <c r="I32" s="13"/>
      <c r="J32" s="13"/>
      <c r="K32" s="13"/>
      <c r="L32" s="10"/>
      <c r="M32" s="78">
        <v>25</v>
      </c>
      <c r="N32" s="79"/>
      <c r="O32" s="76"/>
      <c r="P32" s="76"/>
      <c r="Q32" s="76"/>
      <c r="R32" s="76"/>
      <c r="S32" s="76"/>
      <c r="T32" s="77"/>
      <c r="U32" s="78">
        <v>30</v>
      </c>
      <c r="V32" s="79"/>
      <c r="W32" s="76"/>
      <c r="X32" s="76"/>
      <c r="Y32" s="76"/>
      <c r="Z32" s="76"/>
      <c r="AA32" s="76"/>
      <c r="AB32" s="77"/>
      <c r="AC32" s="78">
        <v>25</v>
      </c>
      <c r="AD32" s="79"/>
      <c r="AE32" s="76"/>
      <c r="AF32" s="76"/>
      <c r="AG32" s="76"/>
      <c r="AH32" s="76"/>
      <c r="AI32" s="76"/>
      <c r="AJ32" s="77"/>
      <c r="AK32" s="78">
        <v>5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45</v>
      </c>
      <c r="B33" s="82"/>
      <c r="C33" s="82"/>
      <c r="D33" s="82"/>
      <c r="E33" s="13">
        <v>48.3</v>
      </c>
      <c r="F33" s="13">
        <v>0.5</v>
      </c>
      <c r="G33" s="13">
        <v>48.9</v>
      </c>
      <c r="H33" s="13">
        <v>25</v>
      </c>
      <c r="I33" s="13"/>
      <c r="J33" s="13"/>
      <c r="K33" s="13"/>
      <c r="L33" s="10"/>
      <c r="M33" s="78">
        <v>20</v>
      </c>
      <c r="N33" s="79"/>
      <c r="O33" s="76"/>
      <c r="P33" s="76"/>
      <c r="Q33" s="76"/>
      <c r="R33" s="76"/>
      <c r="S33" s="76"/>
      <c r="T33" s="77"/>
      <c r="U33" s="78">
        <v>20</v>
      </c>
      <c r="V33" s="79"/>
      <c r="W33" s="76"/>
      <c r="X33" s="76"/>
      <c r="Y33" s="76"/>
      <c r="Z33" s="76"/>
      <c r="AA33" s="76"/>
      <c r="AB33" s="77"/>
      <c r="AC33" s="78">
        <v>20</v>
      </c>
      <c r="AD33" s="79"/>
      <c r="AE33" s="76"/>
      <c r="AF33" s="76"/>
      <c r="AG33" s="76"/>
      <c r="AH33" s="76"/>
      <c r="AI33" s="76"/>
      <c r="AJ33" s="77"/>
      <c r="AK33" s="78">
        <v>25</v>
      </c>
      <c r="AL33" s="79"/>
      <c r="AM33" s="76"/>
      <c r="AN33" s="76"/>
      <c r="AO33" s="76"/>
      <c r="AP33" s="76"/>
      <c r="AQ33" s="76"/>
      <c r="AR33" s="80"/>
    </row>
    <row r="34" spans="1:44" ht="15" x14ac:dyDescent="0.25">
      <c r="A34" s="81" t="s">
        <v>46</v>
      </c>
      <c r="B34" s="82"/>
      <c r="C34" s="82"/>
      <c r="D34" s="82"/>
      <c r="E34" s="13">
        <v>48.3</v>
      </c>
      <c r="F34" s="13">
        <v>0.5</v>
      </c>
      <c r="G34" s="13">
        <v>48.9</v>
      </c>
      <c r="H34" s="13">
        <v>25</v>
      </c>
      <c r="I34" s="13"/>
      <c r="J34" s="13"/>
      <c r="K34" s="13"/>
      <c r="L34" s="10"/>
      <c r="M34" s="83" t="s">
        <v>77</v>
      </c>
      <c r="N34" s="84"/>
      <c r="O34" s="76"/>
      <c r="P34" s="76"/>
      <c r="Q34" s="76"/>
      <c r="R34" s="76"/>
      <c r="S34" s="76"/>
      <c r="T34" s="77"/>
      <c r="U34" s="83" t="s">
        <v>77</v>
      </c>
      <c r="V34" s="84"/>
      <c r="W34" s="76"/>
      <c r="X34" s="76"/>
      <c r="Y34" s="76"/>
      <c r="Z34" s="76"/>
      <c r="AA34" s="76"/>
      <c r="AB34" s="77"/>
      <c r="AC34" s="83" t="s">
        <v>77</v>
      </c>
      <c r="AD34" s="84"/>
      <c r="AE34" s="76"/>
      <c r="AF34" s="76"/>
      <c r="AG34" s="76"/>
      <c r="AH34" s="76"/>
      <c r="AI34" s="76"/>
      <c r="AJ34" s="77"/>
      <c r="AK34" s="83" t="s">
        <v>77</v>
      </c>
      <c r="AL34" s="84"/>
      <c r="AM34" s="76"/>
      <c r="AN34" s="76"/>
      <c r="AO34" s="76"/>
      <c r="AP34" s="76"/>
      <c r="AQ34" s="76"/>
      <c r="AR34" s="80"/>
    </row>
    <row r="35" spans="1:44" x14ac:dyDescent="0.2">
      <c r="A35" s="81" t="s">
        <v>47</v>
      </c>
      <c r="B35" s="82"/>
      <c r="C35" s="82"/>
      <c r="D35" s="82"/>
      <c r="E35" s="13"/>
      <c r="F35" s="13"/>
      <c r="G35" s="13"/>
      <c r="H35" s="13"/>
      <c r="I35" s="13"/>
      <c r="J35" s="13"/>
      <c r="K35" s="13"/>
      <c r="L35" s="10"/>
      <c r="M35" s="78">
        <v>110</v>
      </c>
      <c r="N35" s="79"/>
      <c r="O35" s="76"/>
      <c r="P35" s="76"/>
      <c r="Q35" s="76"/>
      <c r="R35" s="76"/>
      <c r="S35" s="76"/>
      <c r="T35" s="77"/>
      <c r="U35" s="78">
        <v>120</v>
      </c>
      <c r="V35" s="79"/>
      <c r="W35" s="76"/>
      <c r="X35" s="76"/>
      <c r="Y35" s="76"/>
      <c r="Z35" s="76"/>
      <c r="AA35" s="76"/>
      <c r="AB35" s="77"/>
      <c r="AC35" s="78">
        <v>110</v>
      </c>
      <c r="AD35" s="79"/>
      <c r="AE35" s="76"/>
      <c r="AF35" s="76"/>
      <c r="AG35" s="76"/>
      <c r="AH35" s="76"/>
      <c r="AI35" s="76"/>
      <c r="AJ35" s="77"/>
      <c r="AK35" s="78">
        <v>120</v>
      </c>
      <c r="AL35" s="79"/>
      <c r="AM35" s="76"/>
      <c r="AN35" s="76"/>
      <c r="AO35" s="76"/>
      <c r="AP35" s="76"/>
      <c r="AQ35" s="76"/>
      <c r="AR35" s="80"/>
    </row>
    <row r="36" spans="1:44" ht="15" x14ac:dyDescent="0.25">
      <c r="A36" s="81" t="s">
        <v>48</v>
      </c>
      <c r="B36" s="82"/>
      <c r="C36" s="82"/>
      <c r="D36" s="82"/>
      <c r="E36" s="13">
        <v>48.3</v>
      </c>
      <c r="F36" s="13">
        <v>0.5</v>
      </c>
      <c r="G36" s="13">
        <v>48.9</v>
      </c>
      <c r="H36" s="13">
        <v>25</v>
      </c>
      <c r="I36" s="13"/>
      <c r="J36" s="13"/>
      <c r="K36" s="13"/>
      <c r="L36" s="10"/>
      <c r="M36" s="83">
        <v>10</v>
      </c>
      <c r="N36" s="84"/>
      <c r="O36" s="76"/>
      <c r="P36" s="76"/>
      <c r="Q36" s="76"/>
      <c r="R36" s="76"/>
      <c r="S36" s="76"/>
      <c r="T36" s="77"/>
      <c r="U36" s="83">
        <v>10</v>
      </c>
      <c r="V36" s="84"/>
      <c r="W36" s="76"/>
      <c r="X36" s="76"/>
      <c r="Y36" s="76"/>
      <c r="Z36" s="76"/>
      <c r="AA36" s="76"/>
      <c r="AB36" s="77"/>
      <c r="AC36" s="83">
        <v>10</v>
      </c>
      <c r="AD36" s="84"/>
      <c r="AE36" s="76"/>
      <c r="AF36" s="76"/>
      <c r="AG36" s="76"/>
      <c r="AH36" s="76"/>
      <c r="AI36" s="76"/>
      <c r="AJ36" s="77"/>
      <c r="AK36" s="83">
        <v>10</v>
      </c>
      <c r="AL36" s="84"/>
      <c r="AM36" s="76"/>
      <c r="AN36" s="76"/>
      <c r="AO36" s="76"/>
      <c r="AP36" s="76"/>
      <c r="AQ36" s="76"/>
      <c r="AR36" s="80"/>
    </row>
    <row r="37" spans="1:44" ht="15" x14ac:dyDescent="0.25">
      <c r="A37" s="81" t="s">
        <v>70</v>
      </c>
      <c r="B37" s="82"/>
      <c r="C37" s="82"/>
      <c r="D37" s="82"/>
      <c r="E37" s="13">
        <v>48.3</v>
      </c>
      <c r="F37" s="13">
        <v>0.5</v>
      </c>
      <c r="G37" s="13">
        <v>48.9</v>
      </c>
      <c r="H37" s="13">
        <v>25</v>
      </c>
      <c r="I37" s="13"/>
      <c r="J37" s="13"/>
      <c r="K37" s="13"/>
      <c r="L37" s="10"/>
      <c r="M37" s="83" t="s">
        <v>77</v>
      </c>
      <c r="N37" s="84"/>
      <c r="O37" s="76"/>
      <c r="P37" s="76"/>
      <c r="Q37" s="76"/>
      <c r="R37" s="76"/>
      <c r="S37" s="76"/>
      <c r="T37" s="77"/>
      <c r="U37" s="83" t="s">
        <v>77</v>
      </c>
      <c r="V37" s="84"/>
      <c r="W37" s="76"/>
      <c r="X37" s="76"/>
      <c r="Y37" s="76"/>
      <c r="Z37" s="76"/>
      <c r="AA37" s="76"/>
      <c r="AB37" s="77"/>
      <c r="AC37" s="83" t="s">
        <v>77</v>
      </c>
      <c r="AD37" s="84"/>
      <c r="AE37" s="76"/>
      <c r="AF37" s="76"/>
      <c r="AG37" s="76"/>
      <c r="AH37" s="76"/>
      <c r="AI37" s="76"/>
      <c r="AJ37" s="77"/>
      <c r="AK37" s="83" t="s">
        <v>77</v>
      </c>
      <c r="AL37" s="84"/>
      <c r="AM37" s="76"/>
      <c r="AN37" s="76"/>
      <c r="AO37" s="76"/>
      <c r="AP37" s="76"/>
      <c r="AQ37" s="76"/>
      <c r="AR37" s="80"/>
    </row>
    <row r="38" spans="1:44" ht="15" x14ac:dyDescent="0.25">
      <c r="A38" s="81" t="s">
        <v>49</v>
      </c>
      <c r="B38" s="82"/>
      <c r="C38" s="82"/>
      <c r="D38" s="82"/>
      <c r="E38" s="13"/>
      <c r="F38" s="13"/>
      <c r="G38" s="13"/>
      <c r="H38" s="13"/>
      <c r="I38" s="13"/>
      <c r="J38" s="13"/>
      <c r="K38" s="13"/>
      <c r="L38" s="10"/>
      <c r="M38" s="83" t="s">
        <v>78</v>
      </c>
      <c r="N38" s="84"/>
      <c r="O38" s="76"/>
      <c r="P38" s="76"/>
      <c r="Q38" s="76"/>
      <c r="R38" s="76"/>
      <c r="S38" s="76"/>
      <c r="T38" s="77"/>
      <c r="U38" s="83" t="s">
        <v>78</v>
      </c>
      <c r="V38" s="84"/>
      <c r="W38" s="76"/>
      <c r="X38" s="76"/>
      <c r="Y38" s="76"/>
      <c r="Z38" s="76"/>
      <c r="AA38" s="76"/>
      <c r="AB38" s="77"/>
      <c r="AC38" s="83" t="s">
        <v>78</v>
      </c>
      <c r="AD38" s="84"/>
      <c r="AE38" s="76"/>
      <c r="AF38" s="76"/>
      <c r="AG38" s="76"/>
      <c r="AH38" s="76"/>
      <c r="AI38" s="76"/>
      <c r="AJ38" s="77"/>
      <c r="AK38" s="83" t="s">
        <v>78</v>
      </c>
      <c r="AL38" s="84"/>
      <c r="AM38" s="76"/>
      <c r="AN38" s="76"/>
      <c r="AO38" s="76"/>
      <c r="AP38" s="76"/>
      <c r="AQ38" s="76"/>
      <c r="AR38" s="80"/>
    </row>
    <row r="39" spans="1:44" x14ac:dyDescent="0.2">
      <c r="A39" s="81" t="s">
        <v>50</v>
      </c>
      <c r="B39" s="82"/>
      <c r="C39" s="82"/>
      <c r="D39" s="82"/>
      <c r="E39" s="13"/>
      <c r="F39" s="13"/>
      <c r="G39" s="13"/>
      <c r="H39" s="13"/>
      <c r="I39" s="13"/>
      <c r="J39" s="13"/>
      <c r="K39" s="13"/>
      <c r="L39" s="10"/>
      <c r="M39" s="78">
        <v>45</v>
      </c>
      <c r="N39" s="79"/>
      <c r="O39" s="76"/>
      <c r="P39" s="76"/>
      <c r="Q39" s="76"/>
      <c r="R39" s="76"/>
      <c r="S39" s="76"/>
      <c r="T39" s="77"/>
      <c r="U39" s="78">
        <v>45</v>
      </c>
      <c r="V39" s="79"/>
      <c r="W39" s="76"/>
      <c r="X39" s="76"/>
      <c r="Y39" s="76"/>
      <c r="Z39" s="76"/>
      <c r="AA39" s="76"/>
      <c r="AB39" s="77"/>
      <c r="AC39" s="78">
        <v>45</v>
      </c>
      <c r="AD39" s="79"/>
      <c r="AE39" s="76"/>
      <c r="AF39" s="76"/>
      <c r="AG39" s="76"/>
      <c r="AH39" s="76"/>
      <c r="AI39" s="76"/>
      <c r="AJ39" s="77"/>
      <c r="AK39" s="78">
        <v>45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74</v>
      </c>
      <c r="B40" s="82"/>
      <c r="C40" s="82"/>
      <c r="D40" s="82"/>
      <c r="E40" s="13"/>
      <c r="F40" s="13"/>
      <c r="G40" s="13"/>
      <c r="H40" s="13"/>
      <c r="I40" s="13"/>
      <c r="J40" s="13"/>
      <c r="K40" s="13"/>
      <c r="L40" s="10"/>
      <c r="M40" s="78">
        <v>70</v>
      </c>
      <c r="N40" s="79"/>
      <c r="O40" s="76"/>
      <c r="P40" s="76"/>
      <c r="Q40" s="76"/>
      <c r="R40" s="76"/>
      <c r="S40" s="76"/>
      <c r="T40" s="77"/>
      <c r="U40" s="78">
        <v>120</v>
      </c>
      <c r="V40" s="79"/>
      <c r="W40" s="76"/>
      <c r="X40" s="76"/>
      <c r="Y40" s="76"/>
      <c r="Z40" s="76"/>
      <c r="AA40" s="76"/>
      <c r="AB40" s="77"/>
      <c r="AC40" s="78">
        <v>100</v>
      </c>
      <c r="AD40" s="79"/>
      <c r="AE40" s="76"/>
      <c r="AF40" s="76"/>
      <c r="AG40" s="76"/>
      <c r="AH40" s="76"/>
      <c r="AI40" s="76"/>
      <c r="AJ40" s="77"/>
      <c r="AK40" s="78">
        <v>100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51</v>
      </c>
      <c r="B41" s="82"/>
      <c r="C41" s="82"/>
      <c r="D41" s="82"/>
      <c r="E41" s="13">
        <v>48.3</v>
      </c>
      <c r="F41" s="13">
        <v>0.5</v>
      </c>
      <c r="G41" s="13">
        <v>48.9</v>
      </c>
      <c r="H41" s="13">
        <v>25</v>
      </c>
      <c r="I41" s="13"/>
      <c r="J41" s="13"/>
      <c r="K41" s="13"/>
      <c r="L41" s="10"/>
      <c r="M41" s="78">
        <v>55</v>
      </c>
      <c r="N41" s="79"/>
      <c r="O41" s="76"/>
      <c r="P41" s="76"/>
      <c r="Q41" s="76"/>
      <c r="R41" s="76"/>
      <c r="S41" s="76"/>
      <c r="T41" s="77"/>
      <c r="U41" s="78">
        <v>60</v>
      </c>
      <c r="V41" s="79"/>
      <c r="W41" s="76"/>
      <c r="X41" s="76"/>
      <c r="Y41" s="76"/>
      <c r="Z41" s="76"/>
      <c r="AA41" s="76"/>
      <c r="AB41" s="77"/>
      <c r="AC41" s="78">
        <v>60</v>
      </c>
      <c r="AD41" s="79"/>
      <c r="AE41" s="76"/>
      <c r="AF41" s="76"/>
      <c r="AG41" s="76"/>
      <c r="AH41" s="76"/>
      <c r="AI41" s="76"/>
      <c r="AJ41" s="77"/>
      <c r="AK41" s="78">
        <v>75</v>
      </c>
      <c r="AL41" s="79"/>
      <c r="AM41" s="76"/>
      <c r="AN41" s="76"/>
      <c r="AO41" s="76"/>
      <c r="AP41" s="76"/>
      <c r="AQ41" s="76"/>
      <c r="AR41" s="80"/>
    </row>
    <row r="42" spans="1:44" ht="15" x14ac:dyDescent="0.25">
      <c r="A42" s="81" t="s">
        <v>69</v>
      </c>
      <c r="B42" s="82"/>
      <c r="C42" s="82"/>
      <c r="D42" s="82"/>
      <c r="E42" s="13">
        <v>48.3</v>
      </c>
      <c r="F42" s="13">
        <v>0.5</v>
      </c>
      <c r="G42" s="13">
        <v>48.9</v>
      </c>
      <c r="H42" s="13">
        <v>25</v>
      </c>
      <c r="I42" s="13"/>
      <c r="J42" s="13"/>
      <c r="K42" s="13"/>
      <c r="L42" s="10"/>
      <c r="M42" s="83">
        <v>30</v>
      </c>
      <c r="N42" s="84"/>
      <c r="O42" s="76"/>
      <c r="P42" s="76"/>
      <c r="Q42" s="76"/>
      <c r="R42" s="76"/>
      <c r="S42" s="76"/>
      <c r="T42" s="77"/>
      <c r="U42" s="83">
        <v>30</v>
      </c>
      <c r="V42" s="84"/>
      <c r="W42" s="76"/>
      <c r="X42" s="76"/>
      <c r="Y42" s="76"/>
      <c r="Z42" s="76"/>
      <c r="AA42" s="76"/>
      <c r="AB42" s="77"/>
      <c r="AC42" s="83">
        <v>30</v>
      </c>
      <c r="AD42" s="84"/>
      <c r="AE42" s="76"/>
      <c r="AF42" s="76"/>
      <c r="AG42" s="76"/>
      <c r="AH42" s="76"/>
      <c r="AI42" s="76"/>
      <c r="AJ42" s="77"/>
      <c r="AK42" s="83">
        <v>30</v>
      </c>
      <c r="AL42" s="84"/>
      <c r="AM42" s="76"/>
      <c r="AN42" s="76"/>
      <c r="AO42" s="76"/>
      <c r="AP42" s="76"/>
      <c r="AQ42" s="76"/>
      <c r="AR42" s="80"/>
    </row>
    <row r="43" spans="1:44" ht="15" x14ac:dyDescent="0.25">
      <c r="A43" s="81" t="s">
        <v>52</v>
      </c>
      <c r="B43" s="82"/>
      <c r="C43" s="82"/>
      <c r="D43" s="82"/>
      <c r="E43" s="13">
        <v>48.3</v>
      </c>
      <c r="F43" s="13">
        <v>0.5</v>
      </c>
      <c r="G43" s="13">
        <v>48.9</v>
      </c>
      <c r="H43" s="13">
        <v>25</v>
      </c>
      <c r="I43" s="13"/>
      <c r="J43" s="13"/>
      <c r="K43" s="13"/>
      <c r="L43" s="10"/>
      <c r="M43" s="83">
        <v>0</v>
      </c>
      <c r="N43" s="84"/>
      <c r="O43" s="76"/>
      <c r="P43" s="76"/>
      <c r="Q43" s="76"/>
      <c r="R43" s="76"/>
      <c r="S43" s="76"/>
      <c r="T43" s="77"/>
      <c r="U43" s="83">
        <v>0</v>
      </c>
      <c r="V43" s="84"/>
      <c r="W43" s="76"/>
      <c r="X43" s="76"/>
      <c r="Y43" s="76"/>
      <c r="Z43" s="76"/>
      <c r="AA43" s="76"/>
      <c r="AB43" s="77"/>
      <c r="AC43" s="83">
        <v>0</v>
      </c>
      <c r="AD43" s="84"/>
      <c r="AE43" s="76"/>
      <c r="AF43" s="76"/>
      <c r="AG43" s="76"/>
      <c r="AH43" s="76"/>
      <c r="AI43" s="76"/>
      <c r="AJ43" s="77"/>
      <c r="AK43" s="83">
        <v>0</v>
      </c>
      <c r="AL43" s="84"/>
      <c r="AM43" s="76"/>
      <c r="AN43" s="76"/>
      <c r="AO43" s="76"/>
      <c r="AP43" s="76"/>
      <c r="AQ43" s="76"/>
      <c r="AR43" s="80"/>
    </row>
    <row r="44" spans="1:44" ht="13.5" thickBot="1" x14ac:dyDescent="0.25">
      <c r="A44" s="103" t="s">
        <v>53</v>
      </c>
      <c r="B44" s="104"/>
      <c r="C44" s="104"/>
      <c r="D44" s="104"/>
      <c r="E44" s="105"/>
      <c r="F44" s="105"/>
      <c r="G44" s="105"/>
      <c r="H44" s="105"/>
      <c r="I44" s="105"/>
      <c r="J44" s="105"/>
      <c r="K44" s="105"/>
      <c r="L44" s="106"/>
      <c r="M44" s="92"/>
      <c r="N44" s="93"/>
      <c r="O44" s="90"/>
      <c r="P44" s="90"/>
      <c r="Q44" s="90"/>
      <c r="R44" s="90"/>
      <c r="S44" s="90"/>
      <c r="T44" s="91"/>
      <c r="U44" s="92"/>
      <c r="V44" s="93"/>
      <c r="W44" s="90"/>
      <c r="X44" s="90"/>
      <c r="Y44" s="90"/>
      <c r="Z44" s="90"/>
      <c r="AA44" s="90"/>
      <c r="AB44" s="91"/>
      <c r="AC44" s="92"/>
      <c r="AD44" s="93"/>
      <c r="AE44" s="90"/>
      <c r="AF44" s="90"/>
      <c r="AG44" s="90"/>
      <c r="AH44" s="90"/>
      <c r="AI44" s="90"/>
      <c r="AJ44" s="91"/>
      <c r="AK44" s="92"/>
      <c r="AL44" s="93"/>
      <c r="AM44" s="90"/>
      <c r="AN44" s="90"/>
      <c r="AO44" s="90"/>
      <c r="AP44" s="90"/>
      <c r="AQ44" s="90"/>
      <c r="AR44" s="94"/>
    </row>
    <row r="45" spans="1:44" x14ac:dyDescent="0.2">
      <c r="A45" s="95" t="s">
        <v>54</v>
      </c>
      <c r="B45" s="96"/>
      <c r="C45" s="96"/>
      <c r="D45" s="96"/>
      <c r="E45" s="52"/>
      <c r="F45" s="52"/>
      <c r="G45" s="52"/>
      <c r="H45" s="52"/>
      <c r="I45" s="52"/>
      <c r="J45" s="52"/>
      <c r="K45" s="52"/>
      <c r="L45" s="97"/>
      <c r="M45" s="98"/>
      <c r="N45" s="99"/>
      <c r="O45" s="100"/>
      <c r="P45" s="100"/>
      <c r="Q45" s="100"/>
      <c r="R45" s="100"/>
      <c r="S45" s="100"/>
      <c r="T45" s="101"/>
      <c r="U45" s="98"/>
      <c r="V45" s="99"/>
      <c r="W45" s="100"/>
      <c r="X45" s="100"/>
      <c r="Y45" s="100"/>
      <c r="Z45" s="100"/>
      <c r="AA45" s="100"/>
      <c r="AB45" s="101"/>
      <c r="AC45" s="98"/>
      <c r="AD45" s="99"/>
      <c r="AE45" s="100"/>
      <c r="AF45" s="100"/>
      <c r="AG45" s="100"/>
      <c r="AH45" s="100"/>
      <c r="AI45" s="100"/>
      <c r="AJ45" s="101"/>
      <c r="AK45" s="98"/>
      <c r="AL45" s="99"/>
      <c r="AM45" s="100"/>
      <c r="AN45" s="100"/>
      <c r="AO45" s="100"/>
      <c r="AP45" s="100"/>
      <c r="AQ45" s="100"/>
      <c r="AR45" s="102"/>
    </row>
    <row r="46" spans="1:44" x14ac:dyDescent="0.2">
      <c r="A46" s="81" t="s">
        <v>55</v>
      </c>
      <c r="B46" s="82"/>
      <c r="C46" s="82"/>
      <c r="D46" s="82"/>
      <c r="E46" s="13"/>
      <c r="F46" s="13"/>
      <c r="G46" s="13"/>
      <c r="H46" s="13"/>
      <c r="I46" s="13"/>
      <c r="J46" s="13"/>
      <c r="K46" s="13"/>
      <c r="L46" s="10"/>
      <c r="M46" s="88">
        <f>SUM(M47:N56)</f>
        <v>440</v>
      </c>
      <c r="N46" s="89"/>
      <c r="O46" s="85"/>
      <c r="P46" s="85"/>
      <c r="Q46" s="85"/>
      <c r="R46" s="85"/>
      <c r="S46" s="85"/>
      <c r="T46" s="87"/>
      <c r="U46" s="88">
        <f>SUM(U47:V56)</f>
        <v>450</v>
      </c>
      <c r="V46" s="89"/>
      <c r="W46" s="85"/>
      <c r="X46" s="85"/>
      <c r="Y46" s="85"/>
      <c r="Z46" s="85"/>
      <c r="AA46" s="85"/>
      <c r="AB46" s="87"/>
      <c r="AC46" s="88">
        <f>SUM(AC47:AD56)</f>
        <v>480</v>
      </c>
      <c r="AD46" s="89"/>
      <c r="AE46" s="85"/>
      <c r="AF46" s="85"/>
      <c r="AG46" s="85"/>
      <c r="AH46" s="85"/>
      <c r="AI46" s="85"/>
      <c r="AJ46" s="87"/>
      <c r="AK46" s="88">
        <f>SUM(AK47:AL56)</f>
        <v>540</v>
      </c>
      <c r="AL46" s="89"/>
      <c r="AM46" s="85"/>
      <c r="AN46" s="85"/>
      <c r="AO46" s="85"/>
      <c r="AP46" s="85"/>
      <c r="AQ46" s="85"/>
      <c r="AR46" s="86"/>
    </row>
    <row r="47" spans="1:44" x14ac:dyDescent="0.2">
      <c r="A47" s="81" t="s">
        <v>56</v>
      </c>
      <c r="B47" s="82"/>
      <c r="C47" s="82"/>
      <c r="D47" s="82"/>
      <c r="E47" s="13">
        <v>48.3</v>
      </c>
      <c r="F47" s="13">
        <v>0.5</v>
      </c>
      <c r="G47" s="13">
        <v>48.9</v>
      </c>
      <c r="H47" s="13">
        <v>25</v>
      </c>
      <c r="I47" s="13"/>
      <c r="J47" s="13"/>
      <c r="K47" s="13"/>
      <c r="L47" s="10"/>
      <c r="M47" s="78">
        <v>65</v>
      </c>
      <c r="N47" s="79"/>
      <c r="O47" s="76"/>
      <c r="P47" s="76"/>
      <c r="Q47" s="76"/>
      <c r="R47" s="76"/>
      <c r="S47" s="76"/>
      <c r="T47" s="77"/>
      <c r="U47" s="78">
        <v>85</v>
      </c>
      <c r="V47" s="79"/>
      <c r="W47" s="76"/>
      <c r="X47" s="76"/>
      <c r="Y47" s="76"/>
      <c r="Z47" s="76"/>
      <c r="AA47" s="76"/>
      <c r="AB47" s="77"/>
      <c r="AC47" s="78">
        <v>85</v>
      </c>
      <c r="AD47" s="79"/>
      <c r="AE47" s="76"/>
      <c r="AF47" s="76"/>
      <c r="AG47" s="76"/>
      <c r="AH47" s="76"/>
      <c r="AI47" s="76"/>
      <c r="AJ47" s="77"/>
      <c r="AK47" s="78">
        <v>85</v>
      </c>
      <c r="AL47" s="79"/>
      <c r="AM47" s="76"/>
      <c r="AN47" s="76"/>
      <c r="AO47" s="76"/>
      <c r="AP47" s="76"/>
      <c r="AQ47" s="76"/>
      <c r="AR47" s="80"/>
    </row>
    <row r="48" spans="1:44" ht="15" x14ac:dyDescent="0.25">
      <c r="A48" s="81" t="s">
        <v>57</v>
      </c>
      <c r="B48" s="82"/>
      <c r="C48" s="82"/>
      <c r="D48" s="82"/>
      <c r="E48" s="13"/>
      <c r="F48" s="13"/>
      <c r="G48" s="13"/>
      <c r="H48" s="13"/>
      <c r="I48" s="13"/>
      <c r="J48" s="13"/>
      <c r="K48" s="13"/>
      <c r="L48" s="10"/>
      <c r="M48" s="83" t="s">
        <v>78</v>
      </c>
      <c r="N48" s="84"/>
      <c r="O48" s="76"/>
      <c r="P48" s="76"/>
      <c r="Q48" s="76"/>
      <c r="R48" s="76"/>
      <c r="S48" s="76"/>
      <c r="T48" s="77"/>
      <c r="U48" s="83" t="s">
        <v>78</v>
      </c>
      <c r="V48" s="84"/>
      <c r="W48" s="76"/>
      <c r="X48" s="76"/>
      <c r="Y48" s="76"/>
      <c r="Z48" s="76"/>
      <c r="AA48" s="76"/>
      <c r="AB48" s="77"/>
      <c r="AC48" s="83" t="s">
        <v>78</v>
      </c>
      <c r="AD48" s="84"/>
      <c r="AE48" s="76"/>
      <c r="AF48" s="76"/>
      <c r="AG48" s="76"/>
      <c r="AH48" s="76"/>
      <c r="AI48" s="76"/>
      <c r="AJ48" s="77"/>
      <c r="AK48" s="83" t="s">
        <v>78</v>
      </c>
      <c r="AL48" s="84"/>
      <c r="AM48" s="76"/>
      <c r="AN48" s="76"/>
      <c r="AO48" s="76"/>
      <c r="AP48" s="76"/>
      <c r="AQ48" s="76"/>
      <c r="AR48" s="80"/>
    </row>
    <row r="49" spans="1:44" x14ac:dyDescent="0.2">
      <c r="A49" s="81" t="s">
        <v>58</v>
      </c>
      <c r="B49" s="82"/>
      <c r="C49" s="82"/>
      <c r="D49" s="82"/>
      <c r="E49" s="13">
        <v>48.3</v>
      </c>
      <c r="F49" s="13">
        <v>0.5</v>
      </c>
      <c r="G49" s="13">
        <v>48.9</v>
      </c>
      <c r="H49" s="13">
        <v>25</v>
      </c>
      <c r="I49" s="13"/>
      <c r="J49" s="13"/>
      <c r="K49" s="13"/>
      <c r="L49" s="10"/>
      <c r="M49" s="78">
        <v>5</v>
      </c>
      <c r="N49" s="79"/>
      <c r="O49" s="76"/>
      <c r="P49" s="76"/>
      <c r="Q49" s="76"/>
      <c r="R49" s="76"/>
      <c r="S49" s="76"/>
      <c r="T49" s="77"/>
      <c r="U49" s="78">
        <v>5</v>
      </c>
      <c r="V49" s="79"/>
      <c r="W49" s="76"/>
      <c r="X49" s="76"/>
      <c r="Y49" s="76"/>
      <c r="Z49" s="76"/>
      <c r="AA49" s="76"/>
      <c r="AB49" s="77"/>
      <c r="AC49" s="78">
        <v>5</v>
      </c>
      <c r="AD49" s="79"/>
      <c r="AE49" s="76"/>
      <c r="AF49" s="76"/>
      <c r="AG49" s="76"/>
      <c r="AH49" s="76"/>
      <c r="AI49" s="76"/>
      <c r="AJ49" s="77"/>
      <c r="AK49" s="78">
        <v>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59</v>
      </c>
      <c r="B50" s="82"/>
      <c r="C50" s="82"/>
      <c r="D50" s="82"/>
      <c r="E50" s="13">
        <v>48.3</v>
      </c>
      <c r="F50" s="13">
        <v>0.5</v>
      </c>
      <c r="G50" s="13">
        <v>48.9</v>
      </c>
      <c r="H50" s="13">
        <v>25</v>
      </c>
      <c r="I50" s="13"/>
      <c r="J50" s="13"/>
      <c r="K50" s="13"/>
      <c r="L50" s="10"/>
      <c r="M50" s="78">
        <v>230</v>
      </c>
      <c r="N50" s="79"/>
      <c r="O50" s="76"/>
      <c r="P50" s="76"/>
      <c r="Q50" s="76"/>
      <c r="R50" s="76"/>
      <c r="S50" s="76"/>
      <c r="T50" s="77"/>
      <c r="U50" s="78">
        <v>220</v>
      </c>
      <c r="V50" s="79"/>
      <c r="W50" s="76"/>
      <c r="X50" s="76"/>
      <c r="Y50" s="76"/>
      <c r="Z50" s="76"/>
      <c r="AA50" s="76"/>
      <c r="AB50" s="77"/>
      <c r="AC50" s="78">
        <v>250</v>
      </c>
      <c r="AD50" s="79"/>
      <c r="AE50" s="76"/>
      <c r="AF50" s="76"/>
      <c r="AG50" s="76"/>
      <c r="AH50" s="76"/>
      <c r="AI50" s="76"/>
      <c r="AJ50" s="77"/>
      <c r="AK50" s="78">
        <v>310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60</v>
      </c>
      <c r="B51" s="82"/>
      <c r="C51" s="82"/>
      <c r="D51" s="82"/>
      <c r="E51" s="13"/>
      <c r="F51" s="13"/>
      <c r="G51" s="13"/>
      <c r="H51" s="13"/>
      <c r="I51" s="13"/>
      <c r="J51" s="13"/>
      <c r="K51" s="13"/>
      <c r="L51" s="10"/>
      <c r="M51" s="78">
        <v>100</v>
      </c>
      <c r="N51" s="79"/>
      <c r="O51" s="76"/>
      <c r="P51" s="76"/>
      <c r="Q51" s="76"/>
      <c r="R51" s="76"/>
      <c r="S51" s="76"/>
      <c r="T51" s="77"/>
      <c r="U51" s="78">
        <v>100</v>
      </c>
      <c r="V51" s="79"/>
      <c r="W51" s="76"/>
      <c r="X51" s="76"/>
      <c r="Y51" s="76"/>
      <c r="Z51" s="76"/>
      <c r="AA51" s="76"/>
      <c r="AB51" s="77"/>
      <c r="AC51" s="78">
        <v>100</v>
      </c>
      <c r="AD51" s="79"/>
      <c r="AE51" s="76"/>
      <c r="AF51" s="76"/>
      <c r="AG51" s="76"/>
      <c r="AH51" s="76"/>
      <c r="AI51" s="76"/>
      <c r="AJ51" s="77"/>
      <c r="AK51" s="78">
        <v>100</v>
      </c>
      <c r="AL51" s="79"/>
      <c r="AM51" s="76"/>
      <c r="AN51" s="76"/>
      <c r="AO51" s="76"/>
      <c r="AP51" s="76"/>
      <c r="AQ51" s="76"/>
      <c r="AR51" s="80"/>
    </row>
    <row r="52" spans="1:44" ht="15" x14ac:dyDescent="0.25">
      <c r="A52" s="81" t="s">
        <v>71</v>
      </c>
      <c r="B52" s="82"/>
      <c r="C52" s="82"/>
      <c r="D52" s="82"/>
      <c r="E52" s="13">
        <v>48.3</v>
      </c>
      <c r="F52" s="13">
        <v>0.5</v>
      </c>
      <c r="G52" s="13">
        <v>48.9</v>
      </c>
      <c r="H52" s="13">
        <v>25</v>
      </c>
      <c r="I52" s="13"/>
      <c r="J52" s="13"/>
      <c r="K52" s="13"/>
      <c r="L52" s="10"/>
      <c r="M52" s="83" t="s">
        <v>77</v>
      </c>
      <c r="N52" s="84"/>
      <c r="O52" s="76"/>
      <c r="P52" s="76"/>
      <c r="Q52" s="76"/>
      <c r="R52" s="76"/>
      <c r="S52" s="76"/>
      <c r="T52" s="77"/>
      <c r="U52" s="83" t="s">
        <v>77</v>
      </c>
      <c r="V52" s="84"/>
      <c r="W52" s="76"/>
      <c r="X52" s="76"/>
      <c r="Y52" s="76"/>
      <c r="Z52" s="76"/>
      <c r="AA52" s="76"/>
      <c r="AB52" s="77"/>
      <c r="AC52" s="83" t="s">
        <v>77</v>
      </c>
      <c r="AD52" s="84"/>
      <c r="AE52" s="76"/>
      <c r="AF52" s="76"/>
      <c r="AG52" s="76"/>
      <c r="AH52" s="76"/>
      <c r="AI52" s="76"/>
      <c r="AJ52" s="77"/>
      <c r="AK52" s="83" t="s">
        <v>77</v>
      </c>
      <c r="AL52" s="84"/>
      <c r="AM52" s="76"/>
      <c r="AN52" s="76"/>
      <c r="AO52" s="76"/>
      <c r="AP52" s="76"/>
      <c r="AQ52" s="76"/>
      <c r="AR52" s="80"/>
    </row>
    <row r="53" spans="1:44" x14ac:dyDescent="0.2">
      <c r="A53" s="81" t="s">
        <v>72</v>
      </c>
      <c r="B53" s="82"/>
      <c r="C53" s="82"/>
      <c r="D53" s="82"/>
      <c r="E53" s="13"/>
      <c r="F53" s="13"/>
      <c r="G53" s="13"/>
      <c r="H53" s="13"/>
      <c r="I53" s="13"/>
      <c r="J53" s="13"/>
      <c r="K53" s="13"/>
      <c r="L53" s="10"/>
      <c r="M53" s="78">
        <v>20</v>
      </c>
      <c r="N53" s="79"/>
      <c r="O53" s="76"/>
      <c r="P53" s="76"/>
      <c r="Q53" s="76"/>
      <c r="R53" s="76"/>
      <c r="S53" s="76"/>
      <c r="T53" s="77"/>
      <c r="U53" s="78">
        <v>20</v>
      </c>
      <c r="V53" s="79"/>
      <c r="W53" s="76"/>
      <c r="X53" s="76"/>
      <c r="Y53" s="76"/>
      <c r="Z53" s="76"/>
      <c r="AA53" s="76"/>
      <c r="AB53" s="77"/>
      <c r="AC53" s="78">
        <v>20</v>
      </c>
      <c r="AD53" s="79"/>
      <c r="AE53" s="76"/>
      <c r="AF53" s="76"/>
      <c r="AG53" s="76"/>
      <c r="AH53" s="76"/>
      <c r="AI53" s="76"/>
      <c r="AJ53" s="77"/>
      <c r="AK53" s="78">
        <v>20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61</v>
      </c>
      <c r="B54" s="82"/>
      <c r="C54" s="82"/>
      <c r="D54" s="82"/>
      <c r="E54" s="13">
        <v>48.3</v>
      </c>
      <c r="F54" s="13">
        <v>0.5</v>
      </c>
      <c r="G54" s="13">
        <v>48.9</v>
      </c>
      <c r="H54" s="13">
        <v>25</v>
      </c>
      <c r="I54" s="13"/>
      <c r="J54" s="13"/>
      <c r="K54" s="13"/>
      <c r="L54" s="10"/>
      <c r="M54" s="78">
        <v>5</v>
      </c>
      <c r="N54" s="79"/>
      <c r="O54" s="76"/>
      <c r="P54" s="76"/>
      <c r="Q54" s="76"/>
      <c r="R54" s="76"/>
      <c r="S54" s="76"/>
      <c r="T54" s="77"/>
      <c r="U54" s="78">
        <v>5</v>
      </c>
      <c r="V54" s="79"/>
      <c r="W54" s="76"/>
      <c r="X54" s="76"/>
      <c r="Y54" s="76"/>
      <c r="Z54" s="76"/>
      <c r="AA54" s="76"/>
      <c r="AB54" s="77"/>
      <c r="AC54" s="78">
        <v>5</v>
      </c>
      <c r="AD54" s="79"/>
      <c r="AE54" s="76"/>
      <c r="AF54" s="76"/>
      <c r="AG54" s="76"/>
      <c r="AH54" s="76"/>
      <c r="AI54" s="76"/>
      <c r="AJ54" s="77"/>
      <c r="AK54" s="78">
        <v>5</v>
      </c>
      <c r="AL54" s="79"/>
      <c r="AM54" s="76"/>
      <c r="AN54" s="76"/>
      <c r="AO54" s="76"/>
      <c r="AP54" s="76"/>
      <c r="AQ54" s="76"/>
      <c r="AR54" s="80"/>
    </row>
    <row r="55" spans="1:44" x14ac:dyDescent="0.2">
      <c r="A55" s="81" t="s">
        <v>62</v>
      </c>
      <c r="B55" s="82"/>
      <c r="C55" s="82"/>
      <c r="D55" s="82"/>
      <c r="E55" s="13">
        <v>48.3</v>
      </c>
      <c r="F55" s="13">
        <v>0.5</v>
      </c>
      <c r="G55" s="13">
        <v>48.9</v>
      </c>
      <c r="H55" s="13">
        <v>25</v>
      </c>
      <c r="I55" s="13"/>
      <c r="J55" s="13"/>
      <c r="K55" s="13"/>
      <c r="L55" s="10"/>
      <c r="M55" s="78">
        <v>15</v>
      </c>
      <c r="N55" s="79"/>
      <c r="O55" s="76"/>
      <c r="P55" s="76"/>
      <c r="Q55" s="76"/>
      <c r="R55" s="76"/>
      <c r="S55" s="76"/>
      <c r="T55" s="77"/>
      <c r="U55" s="78">
        <v>15</v>
      </c>
      <c r="V55" s="79"/>
      <c r="W55" s="76"/>
      <c r="X55" s="76"/>
      <c r="Y55" s="76"/>
      <c r="Z55" s="76"/>
      <c r="AA55" s="76"/>
      <c r="AB55" s="77"/>
      <c r="AC55" s="78">
        <v>15</v>
      </c>
      <c r="AD55" s="79"/>
      <c r="AE55" s="76"/>
      <c r="AF55" s="76"/>
      <c r="AG55" s="76"/>
      <c r="AH55" s="76"/>
      <c r="AI55" s="76"/>
      <c r="AJ55" s="77"/>
      <c r="AK55" s="78">
        <v>15</v>
      </c>
      <c r="AL55" s="79"/>
      <c r="AM55" s="76"/>
      <c r="AN55" s="76"/>
      <c r="AO55" s="76"/>
      <c r="AP55" s="76"/>
      <c r="AQ55" s="76"/>
      <c r="AR55" s="80"/>
    </row>
    <row r="56" spans="1:44" x14ac:dyDescent="0.2">
      <c r="A56" s="81" t="s">
        <v>73</v>
      </c>
      <c r="B56" s="82"/>
      <c r="C56" s="82"/>
      <c r="D56" s="82"/>
      <c r="E56" s="13">
        <v>48.3</v>
      </c>
      <c r="F56" s="13">
        <v>0.5</v>
      </c>
      <c r="G56" s="13">
        <v>48.9</v>
      </c>
      <c r="H56" s="13">
        <v>25</v>
      </c>
      <c r="I56" s="13"/>
      <c r="J56" s="13"/>
      <c r="K56" s="13"/>
      <c r="L56" s="10"/>
      <c r="M56" s="78">
        <v>0</v>
      </c>
      <c r="N56" s="79"/>
      <c r="O56" s="76"/>
      <c r="P56" s="76"/>
      <c r="Q56" s="76"/>
      <c r="R56" s="76"/>
      <c r="S56" s="76"/>
      <c r="T56" s="77"/>
      <c r="U56" s="78">
        <v>0</v>
      </c>
      <c r="V56" s="79"/>
      <c r="W56" s="76"/>
      <c r="X56" s="76"/>
      <c r="Y56" s="76"/>
      <c r="Z56" s="76"/>
      <c r="AA56" s="76"/>
      <c r="AB56" s="77"/>
      <c r="AC56" s="78">
        <v>0</v>
      </c>
      <c r="AD56" s="79"/>
      <c r="AE56" s="76"/>
      <c r="AF56" s="76"/>
      <c r="AG56" s="76"/>
      <c r="AH56" s="76"/>
      <c r="AI56" s="76"/>
      <c r="AJ56" s="77"/>
      <c r="AK56" s="78">
        <v>0</v>
      </c>
      <c r="AL56" s="79"/>
      <c r="AM56" s="76"/>
      <c r="AN56" s="76"/>
      <c r="AO56" s="76"/>
      <c r="AP56" s="76"/>
      <c r="AQ56" s="76"/>
      <c r="AR56" s="80"/>
    </row>
    <row r="57" spans="1:44" s="11" customFormat="1" ht="15" x14ac:dyDescent="0.25">
      <c r="A57" s="81" t="s">
        <v>76</v>
      </c>
      <c r="B57" s="82"/>
      <c r="C57" s="82"/>
      <c r="D57" s="82"/>
      <c r="E57" s="35"/>
      <c r="F57" s="35"/>
      <c r="G57" s="35"/>
      <c r="H57" s="35"/>
      <c r="I57" s="35"/>
      <c r="J57" s="35"/>
      <c r="K57" s="35"/>
      <c r="L57" s="10"/>
      <c r="M57" s="83" t="s">
        <v>77</v>
      </c>
      <c r="N57" s="84"/>
      <c r="O57" s="76"/>
      <c r="P57" s="76"/>
      <c r="Q57" s="76"/>
      <c r="R57" s="76"/>
      <c r="S57" s="76"/>
      <c r="T57" s="77"/>
      <c r="U57" s="83" t="s">
        <v>77</v>
      </c>
      <c r="V57" s="84"/>
      <c r="W57" s="76"/>
      <c r="X57" s="76"/>
      <c r="Y57" s="76"/>
      <c r="Z57" s="76"/>
      <c r="AA57" s="76"/>
      <c r="AB57" s="77"/>
      <c r="AC57" s="83" t="s">
        <v>77</v>
      </c>
      <c r="AD57" s="84"/>
      <c r="AE57" s="76"/>
      <c r="AF57" s="76"/>
      <c r="AG57" s="76"/>
      <c r="AH57" s="76"/>
      <c r="AI57" s="76"/>
      <c r="AJ57" s="77"/>
      <c r="AK57" s="83" t="s">
        <v>77</v>
      </c>
      <c r="AL57" s="84"/>
      <c r="AM57" s="76"/>
      <c r="AN57" s="76"/>
      <c r="AO57" s="76"/>
      <c r="AP57" s="76"/>
      <c r="AQ57" s="76"/>
      <c r="AR57" s="80"/>
    </row>
    <row r="58" spans="1:44" ht="13.5" thickBot="1" x14ac:dyDescent="0.25">
      <c r="A58" s="67" t="s">
        <v>63</v>
      </c>
      <c r="B58" s="68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3"/>
      <c r="Q58" s="73"/>
      <c r="R58" s="73"/>
      <c r="S58" s="73"/>
      <c r="T58" s="74"/>
      <c r="U58" s="71"/>
      <c r="V58" s="72"/>
      <c r="W58" s="73"/>
      <c r="X58" s="73"/>
      <c r="Y58" s="73"/>
      <c r="Z58" s="73"/>
      <c r="AA58" s="73"/>
      <c r="AB58" s="74"/>
      <c r="AC58" s="71"/>
      <c r="AD58" s="72"/>
      <c r="AE58" s="73"/>
      <c r="AF58" s="73"/>
      <c r="AG58" s="73"/>
      <c r="AH58" s="73"/>
      <c r="AI58" s="73"/>
      <c r="AJ58" s="74"/>
      <c r="AK58" s="71"/>
      <c r="AL58" s="72"/>
      <c r="AM58" s="73"/>
      <c r="AN58" s="73"/>
      <c r="AO58" s="73"/>
      <c r="AP58" s="73"/>
      <c r="AQ58" s="73"/>
      <c r="AR58" s="75"/>
    </row>
    <row r="59" spans="1:44" ht="13.5" thickBot="1" x14ac:dyDescent="0.25">
      <c r="A59" s="63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1"/>
      <c r="N59" s="62"/>
      <c r="O59" s="59"/>
      <c r="P59" s="59"/>
      <c r="Q59" s="59"/>
      <c r="R59" s="59"/>
      <c r="S59" s="59"/>
      <c r="T59" s="60"/>
      <c r="U59" s="61"/>
      <c r="V59" s="62"/>
      <c r="W59" s="59"/>
      <c r="X59" s="59"/>
      <c r="Y59" s="59"/>
      <c r="Z59" s="59"/>
      <c r="AA59" s="59"/>
      <c r="AB59" s="60"/>
      <c r="AC59" s="61"/>
      <c r="AD59" s="62"/>
      <c r="AE59" s="59"/>
      <c r="AF59" s="59"/>
      <c r="AG59" s="59"/>
      <c r="AH59" s="59"/>
      <c r="AI59" s="59"/>
      <c r="AJ59" s="60"/>
      <c r="AK59" s="61"/>
      <c r="AL59" s="62"/>
      <c r="AM59" s="59"/>
      <c r="AN59" s="59"/>
      <c r="AO59" s="59"/>
      <c r="AP59" s="59"/>
      <c r="AQ59" s="59"/>
      <c r="AR59" s="66"/>
    </row>
    <row r="60" spans="1:44" ht="13.5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3.5" thickBot="1" x14ac:dyDescent="0.25">
      <c r="A61" s="53" t="s">
        <v>65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6" t="s">
        <v>81</v>
      </c>
      <c r="N61" s="57"/>
      <c r="O61" s="57"/>
      <c r="P61" s="57"/>
      <c r="Q61" s="57"/>
      <c r="R61" s="57"/>
      <c r="S61" s="57"/>
      <c r="T61" s="58"/>
      <c r="U61" s="56" t="s">
        <v>81</v>
      </c>
      <c r="V61" s="57"/>
      <c r="W61" s="57"/>
      <c r="X61" s="57"/>
      <c r="Y61" s="57"/>
      <c r="Z61" s="57"/>
      <c r="AA61" s="57"/>
      <c r="AB61" s="58"/>
      <c r="AC61" s="56" t="s">
        <v>81</v>
      </c>
      <c r="AD61" s="57"/>
      <c r="AE61" s="57"/>
      <c r="AF61" s="57"/>
      <c r="AG61" s="57"/>
      <c r="AH61" s="57"/>
      <c r="AI61" s="57"/>
      <c r="AJ61" s="58"/>
      <c r="AK61" s="56" t="s">
        <v>81</v>
      </c>
      <c r="AL61" s="57"/>
      <c r="AM61" s="57"/>
      <c r="AN61" s="57"/>
      <c r="AO61" s="57"/>
      <c r="AP61" s="57"/>
      <c r="AQ61" s="57"/>
      <c r="AR61" s="58"/>
    </row>
  </sheetData>
  <mergeCells count="695">
    <mergeCell ref="AI6:AJ6"/>
    <mergeCell ref="AI7:AJ7"/>
    <mergeCell ref="AQ6:AR6"/>
    <mergeCell ref="AQ7:AR7"/>
    <mergeCell ref="W6:X6"/>
    <mergeCell ref="W7:X7"/>
    <mergeCell ref="AE6:AF6"/>
    <mergeCell ref="AE7:AF7"/>
    <mergeCell ref="AM6:AN6"/>
    <mergeCell ref="AM7:AN7"/>
    <mergeCell ref="AK6:AL6"/>
    <mergeCell ref="AK7:AL7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C56:AD56"/>
    <mergeCell ref="AE56:AG56"/>
    <mergeCell ref="AH56:AJ56"/>
    <mergeCell ref="AK56:AL56"/>
    <mergeCell ref="AM56:AO56"/>
    <mergeCell ref="AP56:AR56"/>
    <mergeCell ref="O43:Q43"/>
    <mergeCell ref="R43:T43"/>
    <mergeCell ref="U43:V43"/>
    <mergeCell ref="W43:Y43"/>
    <mergeCell ref="Z43:AB43"/>
    <mergeCell ref="AH54:AJ54"/>
    <mergeCell ref="AK54:AL54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5:AO55"/>
    <mergeCell ref="AH52:AJ52"/>
    <mergeCell ref="A54:D54"/>
    <mergeCell ref="A55:D55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M54:N54"/>
    <mergeCell ref="O54:Q54"/>
    <mergeCell ref="R54:T54"/>
    <mergeCell ref="U54:V54"/>
    <mergeCell ref="W54:Y54"/>
    <mergeCell ref="Z54:AB54"/>
    <mergeCell ref="Z55:AB5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E57:AG57"/>
    <mergeCell ref="AH57:AJ57"/>
    <mergeCell ref="AK57:AL57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6:D46"/>
    <mergeCell ref="M46:N46"/>
    <mergeCell ref="O46:Q46"/>
    <mergeCell ref="R46:T46"/>
    <mergeCell ref="U46:V46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E45:AR45"/>
    <mergeCell ref="AH44:AJ44"/>
    <mergeCell ref="AK44:AL44"/>
    <mergeCell ref="W46:Y46"/>
    <mergeCell ref="Z46:AB46"/>
    <mergeCell ref="AC46:AD46"/>
    <mergeCell ref="AE46:AG46"/>
    <mergeCell ref="AM44:AO44"/>
    <mergeCell ref="AE43:AG43"/>
    <mergeCell ref="AH43:AJ43"/>
    <mergeCell ref="AK43:AL43"/>
    <mergeCell ref="AM43:AO43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P43:AR43"/>
    <mergeCell ref="AH42:AJ42"/>
    <mergeCell ref="AK42:AL42"/>
    <mergeCell ref="AM42:AO42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C43:AD43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19685039370078741" right="0.23622047244094491" top="0.19685039370078741" bottom="0.19685039370078741" header="0.31496062992125984" footer="0.31496062992125984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zoomScaleNormal="100" workbookViewId="0">
      <selection activeCell="Q6" sqref="Q6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42578125" style="2" customWidth="1"/>
    <col min="15" max="21" width="3.28515625" style="2" customWidth="1"/>
    <col min="22" max="22" width="4.42578125" style="2" customWidth="1"/>
    <col min="23" max="29" width="3.28515625" style="2" customWidth="1"/>
    <col min="30" max="30" width="4.140625" style="2" customWidth="1"/>
    <col min="31" max="37" width="3.28515625" style="2" customWidth="1"/>
    <col min="38" max="38" width="4.42578125" style="2" customWidth="1"/>
    <col min="39" max="44" width="3.28515625" style="2" customWidth="1"/>
    <col min="45" max="16384" width="9.140625" style="2"/>
  </cols>
  <sheetData>
    <row r="1" spans="1:44" ht="23.2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21" customHeight="1" thickBo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18.75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260">
        <v>0.70833333333333337</v>
      </c>
      <c r="N3" s="261"/>
      <c r="O3" s="261"/>
      <c r="P3" s="261"/>
      <c r="Q3" s="261"/>
      <c r="R3" s="261"/>
      <c r="S3" s="261"/>
      <c r="T3" s="261"/>
      <c r="U3" s="264">
        <v>0.75</v>
      </c>
      <c r="V3" s="265"/>
      <c r="W3" s="265"/>
      <c r="X3" s="265"/>
      <c r="Y3" s="265"/>
      <c r="Z3" s="265"/>
      <c r="AA3" s="265"/>
      <c r="AB3" s="265"/>
      <c r="AC3" s="260">
        <v>0.79166666666666696</v>
      </c>
      <c r="AD3" s="261"/>
      <c r="AE3" s="261"/>
      <c r="AF3" s="261"/>
      <c r="AG3" s="261"/>
      <c r="AH3" s="261"/>
      <c r="AI3" s="261"/>
      <c r="AJ3" s="261"/>
      <c r="AK3" s="264">
        <v>0.83333333333333304</v>
      </c>
      <c r="AL3" s="265"/>
      <c r="AM3" s="265"/>
      <c r="AN3" s="265"/>
      <c r="AO3" s="265"/>
      <c r="AP3" s="265"/>
      <c r="AQ3" s="265"/>
      <c r="AR3" s="265"/>
    </row>
    <row r="4" spans="1:44" ht="28.5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3">
      <c r="A5" s="247" t="s">
        <v>75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118" t="s">
        <v>10</v>
      </c>
      <c r="N5" s="123"/>
      <c r="O5" s="117" t="s">
        <v>11</v>
      </c>
      <c r="P5" s="123"/>
      <c r="Q5" s="117" t="s">
        <v>12</v>
      </c>
      <c r="R5" s="123"/>
      <c r="S5" s="117" t="s">
        <v>13</v>
      </c>
      <c r="T5" s="119"/>
      <c r="U5" s="122" t="s">
        <v>10</v>
      </c>
      <c r="V5" s="123"/>
      <c r="W5" s="117" t="s">
        <v>11</v>
      </c>
      <c r="X5" s="123"/>
      <c r="Y5" s="117" t="s">
        <v>12</v>
      </c>
      <c r="Z5" s="123"/>
      <c r="AA5" s="117" t="s">
        <v>13</v>
      </c>
      <c r="AB5" s="119"/>
      <c r="AC5" s="122" t="s">
        <v>10</v>
      </c>
      <c r="AD5" s="123"/>
      <c r="AE5" s="117" t="s">
        <v>11</v>
      </c>
      <c r="AF5" s="123"/>
      <c r="AG5" s="117" t="s">
        <v>12</v>
      </c>
      <c r="AH5" s="123"/>
      <c r="AI5" s="117" t="s">
        <v>13</v>
      </c>
      <c r="AJ5" s="119"/>
      <c r="AK5" s="122" t="s">
        <v>10</v>
      </c>
      <c r="AL5" s="123"/>
      <c r="AM5" s="117" t="s">
        <v>11</v>
      </c>
      <c r="AN5" s="123"/>
      <c r="AO5" s="117" t="s">
        <v>12</v>
      </c>
      <c r="AP5" s="123"/>
      <c r="AQ5" s="117" t="s">
        <v>13</v>
      </c>
      <c r="AR5" s="119"/>
    </row>
    <row r="6" spans="1:44" ht="15.75" thickBot="1" x14ac:dyDescent="0.25">
      <c r="A6" s="24"/>
      <c r="B6" s="25"/>
      <c r="C6" s="21"/>
      <c r="D6" s="26"/>
      <c r="E6" s="21"/>
      <c r="F6" s="26"/>
      <c r="G6" s="25"/>
      <c r="H6" s="250" t="s">
        <v>66</v>
      </c>
      <c r="I6" s="251"/>
      <c r="J6" s="251"/>
      <c r="K6" s="251"/>
      <c r="L6" s="252"/>
      <c r="M6" s="271">
        <v>1270</v>
      </c>
      <c r="N6" s="272"/>
      <c r="O6" s="223">
        <v>11.8</v>
      </c>
      <c r="P6" s="270"/>
      <c r="Q6" s="28"/>
      <c r="R6" s="29"/>
      <c r="S6" s="223">
        <v>0.85</v>
      </c>
      <c r="T6" s="224"/>
      <c r="U6" s="278">
        <v>1150</v>
      </c>
      <c r="V6" s="279"/>
      <c r="W6" s="277">
        <v>10.6</v>
      </c>
      <c r="X6" s="268"/>
      <c r="Y6" s="28"/>
      <c r="Z6" s="29"/>
      <c r="AA6" s="223">
        <v>0.85</v>
      </c>
      <c r="AB6" s="224"/>
      <c r="AC6" s="271">
        <v>1220</v>
      </c>
      <c r="AD6" s="272"/>
      <c r="AE6" s="277">
        <v>11.3</v>
      </c>
      <c r="AF6" s="268"/>
      <c r="AG6" s="28"/>
      <c r="AH6" s="29"/>
      <c r="AI6" s="223">
        <v>0.85</v>
      </c>
      <c r="AJ6" s="224"/>
      <c r="AK6" s="278">
        <v>1145</v>
      </c>
      <c r="AL6" s="279"/>
      <c r="AM6" s="277">
        <v>10.6</v>
      </c>
      <c r="AN6" s="268"/>
      <c r="AO6" s="32"/>
      <c r="AP6" s="31"/>
      <c r="AQ6" s="223">
        <v>0.85</v>
      </c>
      <c r="AR6" s="224"/>
    </row>
    <row r="7" spans="1:44" ht="15.75" thickBot="1" x14ac:dyDescent="0.3">
      <c r="A7" s="27"/>
      <c r="B7" s="12"/>
      <c r="C7" s="17"/>
      <c r="D7" s="27"/>
      <c r="E7" s="17"/>
      <c r="F7" s="27"/>
      <c r="G7" s="12"/>
      <c r="H7" s="137" t="s">
        <v>67</v>
      </c>
      <c r="I7" s="138"/>
      <c r="J7" s="138"/>
      <c r="K7" s="138"/>
      <c r="L7" s="139"/>
      <c r="M7" s="83">
        <v>1175</v>
      </c>
      <c r="N7" s="84"/>
      <c r="O7" s="277">
        <v>11</v>
      </c>
      <c r="P7" s="268"/>
      <c r="Q7" s="28"/>
      <c r="R7" s="29"/>
      <c r="S7" s="223">
        <v>0.85</v>
      </c>
      <c r="T7" s="224"/>
      <c r="U7" s="280">
        <v>1060</v>
      </c>
      <c r="V7" s="281"/>
      <c r="W7" s="223">
        <v>9.8000000000000007</v>
      </c>
      <c r="X7" s="270"/>
      <c r="Y7" s="28"/>
      <c r="Z7" s="29"/>
      <c r="AA7" s="223">
        <v>0.85</v>
      </c>
      <c r="AB7" s="224"/>
      <c r="AC7" s="83">
        <v>1195</v>
      </c>
      <c r="AD7" s="84"/>
      <c r="AE7" s="277">
        <v>11.1</v>
      </c>
      <c r="AF7" s="268"/>
      <c r="AG7" s="28"/>
      <c r="AH7" s="29"/>
      <c r="AI7" s="223">
        <v>0.85</v>
      </c>
      <c r="AJ7" s="224"/>
      <c r="AK7" s="280">
        <v>1060</v>
      </c>
      <c r="AL7" s="281"/>
      <c r="AM7" s="223">
        <v>9.8000000000000007</v>
      </c>
      <c r="AN7" s="270"/>
      <c r="AO7" s="30"/>
      <c r="AP7" s="31"/>
      <c r="AQ7" s="223">
        <v>0.85</v>
      </c>
      <c r="AR7" s="224"/>
    </row>
    <row r="8" spans="1:44" ht="13.5" thickBot="1" x14ac:dyDescent="0.25">
      <c r="A8" s="22" t="s">
        <v>2</v>
      </c>
      <c r="B8" s="23" t="s">
        <v>3</v>
      </c>
      <c r="C8" s="23" t="s">
        <v>4</v>
      </c>
      <c r="D8" s="20" t="s">
        <v>5</v>
      </c>
      <c r="E8" s="122" t="s">
        <v>6</v>
      </c>
      <c r="F8" s="123"/>
      <c r="G8" s="117" t="s">
        <v>7</v>
      </c>
      <c r="H8" s="123"/>
      <c r="I8" s="117" t="s">
        <v>8</v>
      </c>
      <c r="J8" s="123"/>
      <c r="K8" s="117" t="s">
        <v>9</v>
      </c>
      <c r="L8" s="119"/>
      <c r="M8" s="15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</row>
    <row r="9" spans="1:44" ht="13.5" thickBot="1" x14ac:dyDescent="0.25">
      <c r="A9" s="18" t="s">
        <v>14</v>
      </c>
      <c r="B9" s="16">
        <v>25</v>
      </c>
      <c r="C9" s="14">
        <v>3.0999999493360519E-2</v>
      </c>
      <c r="D9" s="5">
        <v>0.15000000596046448</v>
      </c>
      <c r="E9" s="236">
        <v>110</v>
      </c>
      <c r="F9" s="141"/>
      <c r="G9" s="237" t="s">
        <v>15</v>
      </c>
      <c r="H9" s="237"/>
      <c r="I9" s="238">
        <v>0.12200000137090683</v>
      </c>
      <c r="J9" s="238"/>
      <c r="K9" s="238">
        <v>10.800000190734863</v>
      </c>
      <c r="L9" s="239"/>
      <c r="M9" s="227"/>
      <c r="N9" s="228"/>
      <c r="O9" s="229"/>
      <c r="P9" s="229"/>
      <c r="Q9" s="229"/>
      <c r="R9" s="229"/>
      <c r="S9" s="225"/>
      <c r="T9" s="226"/>
      <c r="U9" s="230"/>
      <c r="V9" s="228"/>
      <c r="W9" s="229"/>
      <c r="X9" s="229"/>
      <c r="Y9" s="229"/>
      <c r="Z9" s="229"/>
      <c r="AA9" s="225"/>
      <c r="AB9" s="226"/>
      <c r="AC9" s="230"/>
      <c r="AD9" s="228"/>
      <c r="AE9" s="229"/>
      <c r="AF9" s="229"/>
      <c r="AG9" s="229"/>
      <c r="AH9" s="229"/>
      <c r="AI9" s="225"/>
      <c r="AJ9" s="226"/>
      <c r="AK9" s="230"/>
      <c r="AL9" s="228"/>
      <c r="AM9" s="229"/>
      <c r="AN9" s="229"/>
      <c r="AO9" s="229"/>
      <c r="AP9" s="229"/>
      <c r="AQ9" s="225"/>
      <c r="AR9" s="240"/>
    </row>
    <row r="10" spans="1:44" ht="15.75" thickBot="1" x14ac:dyDescent="0.25">
      <c r="A10" s="231"/>
      <c r="B10" s="232"/>
      <c r="C10" s="232"/>
      <c r="D10" s="233"/>
      <c r="E10" s="241">
        <v>6</v>
      </c>
      <c r="F10" s="242"/>
      <c r="G10" s="243" t="s">
        <v>16</v>
      </c>
      <c r="H10" s="243"/>
      <c r="I10" s="244">
        <f>I9</f>
        <v>0.12200000137090683</v>
      </c>
      <c r="J10" s="244"/>
      <c r="K10" s="244">
        <f>K9</f>
        <v>10.800000190734863</v>
      </c>
      <c r="L10" s="245"/>
      <c r="M10" s="271">
        <v>780</v>
      </c>
      <c r="N10" s="272"/>
      <c r="O10" s="223">
        <v>-7.1</v>
      </c>
      <c r="P10" s="270"/>
      <c r="Q10" s="222"/>
      <c r="R10" s="222"/>
      <c r="S10" s="223">
        <v>0.85</v>
      </c>
      <c r="T10" s="224"/>
      <c r="U10" s="220">
        <v>775</v>
      </c>
      <c r="V10" s="221"/>
      <c r="W10" s="222">
        <v>-7.2</v>
      </c>
      <c r="X10" s="222"/>
      <c r="Y10" s="222"/>
      <c r="Z10" s="222"/>
      <c r="AA10" s="223">
        <v>0.85</v>
      </c>
      <c r="AB10" s="224"/>
      <c r="AC10" s="220">
        <v>805</v>
      </c>
      <c r="AD10" s="221"/>
      <c r="AE10" s="222">
        <v>-7.5</v>
      </c>
      <c r="AF10" s="222"/>
      <c r="AG10" s="222"/>
      <c r="AH10" s="222"/>
      <c r="AI10" s="223">
        <v>0.85</v>
      </c>
      <c r="AJ10" s="224"/>
      <c r="AK10" s="220">
        <v>835</v>
      </c>
      <c r="AL10" s="221"/>
      <c r="AM10" s="222">
        <v>-7.8</v>
      </c>
      <c r="AN10" s="222"/>
      <c r="AO10" s="222"/>
      <c r="AP10" s="222"/>
      <c r="AQ10" s="223">
        <v>0.85</v>
      </c>
      <c r="AR10" s="224"/>
    </row>
    <row r="11" spans="1:44" ht="13.5" thickBot="1" x14ac:dyDescent="0.25">
      <c r="A11" s="234"/>
      <c r="B11" s="235"/>
      <c r="C11" s="235"/>
      <c r="D11" s="235"/>
      <c r="E11" s="218" t="s">
        <v>17</v>
      </c>
      <c r="F11" s="209"/>
      <c r="G11" s="209"/>
      <c r="H11" s="209"/>
      <c r="I11" s="209"/>
      <c r="J11" s="209"/>
      <c r="K11" s="209"/>
      <c r="L11" s="219"/>
      <c r="M11" s="209">
        <v>12</v>
      </c>
      <c r="N11" s="209"/>
      <c r="O11" s="209"/>
      <c r="P11" s="193"/>
      <c r="Q11" s="193"/>
      <c r="R11" s="206"/>
      <c r="S11" s="206"/>
      <c r="T11" s="207"/>
      <c r="U11" s="209">
        <v>12</v>
      </c>
      <c r="V11" s="209"/>
      <c r="W11" s="209"/>
      <c r="X11" s="193"/>
      <c r="Y11" s="193"/>
      <c r="Z11" s="206"/>
      <c r="AA11" s="206"/>
      <c r="AB11" s="207"/>
      <c r="AC11" s="209">
        <v>12</v>
      </c>
      <c r="AD11" s="209"/>
      <c r="AE11" s="209"/>
      <c r="AF11" s="193"/>
      <c r="AG11" s="193"/>
      <c r="AH11" s="206"/>
      <c r="AI11" s="206"/>
      <c r="AJ11" s="207"/>
      <c r="AK11" s="209">
        <v>12</v>
      </c>
      <c r="AL11" s="209"/>
      <c r="AM11" s="209"/>
      <c r="AN11" s="193"/>
      <c r="AO11" s="193"/>
      <c r="AP11" s="206"/>
      <c r="AQ11" s="206"/>
      <c r="AR11" s="210"/>
    </row>
    <row r="12" spans="1:44" ht="13.5" thickBot="1" x14ac:dyDescent="0.25">
      <c r="A12" s="18" t="s">
        <v>18</v>
      </c>
      <c r="B12" s="16">
        <v>25</v>
      </c>
      <c r="C12" s="14">
        <v>3.0000000260770321E-3</v>
      </c>
      <c r="D12" s="5">
        <v>0.15000000596046448</v>
      </c>
      <c r="E12" s="236">
        <v>110</v>
      </c>
      <c r="F12" s="141"/>
      <c r="G12" s="237" t="s">
        <v>15</v>
      </c>
      <c r="H12" s="237"/>
      <c r="I12" s="238">
        <v>0.12200000137090683</v>
      </c>
      <c r="J12" s="238"/>
      <c r="K12" s="238">
        <v>10.689999580383301</v>
      </c>
      <c r="L12" s="239"/>
      <c r="M12" s="227"/>
      <c r="N12" s="228"/>
      <c r="O12" s="229"/>
      <c r="P12" s="229"/>
      <c r="Q12" s="229"/>
      <c r="R12" s="229"/>
      <c r="S12" s="225"/>
      <c r="T12" s="226"/>
      <c r="U12" s="230"/>
      <c r="V12" s="228"/>
      <c r="W12" s="229"/>
      <c r="X12" s="229"/>
      <c r="Y12" s="229"/>
      <c r="Z12" s="229"/>
      <c r="AA12" s="225"/>
      <c r="AB12" s="226"/>
      <c r="AC12" s="230"/>
      <c r="AD12" s="228"/>
      <c r="AE12" s="229"/>
      <c r="AF12" s="229"/>
      <c r="AG12" s="229"/>
      <c r="AH12" s="229"/>
      <c r="AI12" s="225"/>
      <c r="AJ12" s="226"/>
      <c r="AK12" s="230"/>
      <c r="AL12" s="228"/>
      <c r="AM12" s="229"/>
      <c r="AN12" s="229"/>
      <c r="AO12" s="229"/>
      <c r="AP12" s="229"/>
      <c r="AQ12" s="225"/>
      <c r="AR12" s="240"/>
    </row>
    <row r="13" spans="1:44" ht="15.75" thickBot="1" x14ac:dyDescent="0.25">
      <c r="A13" s="231"/>
      <c r="B13" s="232"/>
      <c r="C13" s="232"/>
      <c r="D13" s="233"/>
      <c r="E13" s="241">
        <v>6</v>
      </c>
      <c r="F13" s="242"/>
      <c r="G13" s="243" t="s">
        <v>19</v>
      </c>
      <c r="H13" s="243"/>
      <c r="I13" s="244">
        <f>I12</f>
        <v>0.12200000137090683</v>
      </c>
      <c r="J13" s="244"/>
      <c r="K13" s="244">
        <f>K12</f>
        <v>10.689999580383301</v>
      </c>
      <c r="L13" s="245"/>
      <c r="M13" s="271">
        <v>780</v>
      </c>
      <c r="N13" s="272"/>
      <c r="O13" s="223">
        <v>-7.1</v>
      </c>
      <c r="P13" s="270"/>
      <c r="Q13" s="222"/>
      <c r="R13" s="222"/>
      <c r="S13" s="223">
        <v>0.85</v>
      </c>
      <c r="T13" s="224"/>
      <c r="U13" s="220">
        <v>800</v>
      </c>
      <c r="V13" s="221"/>
      <c r="W13" s="222">
        <v>-7.5</v>
      </c>
      <c r="X13" s="222"/>
      <c r="Y13" s="222"/>
      <c r="Z13" s="222"/>
      <c r="AA13" s="223">
        <v>0.85</v>
      </c>
      <c r="AB13" s="224"/>
      <c r="AC13" s="220">
        <v>830</v>
      </c>
      <c r="AD13" s="221"/>
      <c r="AE13" s="222">
        <v>-7.7</v>
      </c>
      <c r="AF13" s="222"/>
      <c r="AG13" s="222"/>
      <c r="AH13" s="222"/>
      <c r="AI13" s="223">
        <v>0.85</v>
      </c>
      <c r="AJ13" s="224"/>
      <c r="AK13" s="220">
        <v>835</v>
      </c>
      <c r="AL13" s="221"/>
      <c r="AM13" s="222">
        <v>-7.8</v>
      </c>
      <c r="AN13" s="222"/>
      <c r="AO13" s="222"/>
      <c r="AP13" s="222"/>
      <c r="AQ13" s="223">
        <v>0.85</v>
      </c>
      <c r="AR13" s="224"/>
    </row>
    <row r="14" spans="1:44" ht="13.5" thickBot="1" x14ac:dyDescent="0.25">
      <c r="A14" s="234"/>
      <c r="B14" s="235"/>
      <c r="C14" s="235"/>
      <c r="D14" s="235"/>
      <c r="E14" s="218" t="s">
        <v>17</v>
      </c>
      <c r="F14" s="209"/>
      <c r="G14" s="209"/>
      <c r="H14" s="209"/>
      <c r="I14" s="209"/>
      <c r="J14" s="209"/>
      <c r="K14" s="209"/>
      <c r="L14" s="219"/>
      <c r="M14" s="209">
        <v>12</v>
      </c>
      <c r="N14" s="209"/>
      <c r="O14" s="209"/>
      <c r="P14" s="193"/>
      <c r="Q14" s="193"/>
      <c r="R14" s="206"/>
      <c r="S14" s="206"/>
      <c r="T14" s="207"/>
      <c r="U14" s="209">
        <v>12</v>
      </c>
      <c r="V14" s="209"/>
      <c r="W14" s="209"/>
      <c r="X14" s="193"/>
      <c r="Y14" s="193"/>
      <c r="Z14" s="206"/>
      <c r="AA14" s="206"/>
      <c r="AB14" s="207"/>
      <c r="AC14" s="209">
        <v>12</v>
      </c>
      <c r="AD14" s="209"/>
      <c r="AE14" s="209"/>
      <c r="AF14" s="193"/>
      <c r="AG14" s="193"/>
      <c r="AH14" s="206"/>
      <c r="AI14" s="206"/>
      <c r="AJ14" s="207"/>
      <c r="AK14" s="209">
        <v>12</v>
      </c>
      <c r="AL14" s="209"/>
      <c r="AM14" s="209"/>
      <c r="AN14" s="193"/>
      <c r="AO14" s="193"/>
      <c r="AP14" s="206"/>
      <c r="AQ14" s="206"/>
      <c r="AR14" s="210"/>
    </row>
    <row r="15" spans="1:44" x14ac:dyDescent="0.2">
      <c r="A15" s="120" t="s">
        <v>20</v>
      </c>
      <c r="B15" s="115"/>
      <c r="C15" s="115"/>
      <c r="D15" s="115"/>
      <c r="E15" s="211" t="s">
        <v>21</v>
      </c>
      <c r="F15" s="142"/>
      <c r="G15" s="142"/>
      <c r="H15" s="142"/>
      <c r="I15" s="142"/>
      <c r="J15" s="142"/>
      <c r="K15" s="142"/>
      <c r="L15" s="212"/>
      <c r="M15" s="213">
        <f>SUM(M9,M12)</f>
        <v>0</v>
      </c>
      <c r="N15" s="196"/>
      <c r="O15" s="195">
        <f>SUM(O9,O12)</f>
        <v>0</v>
      </c>
      <c r="P15" s="196"/>
      <c r="Q15" s="195">
        <f>SUM(Q9,Q12)</f>
        <v>0</v>
      </c>
      <c r="R15" s="196"/>
      <c r="S15" s="196"/>
      <c r="T15" s="197"/>
      <c r="U15" s="198">
        <f>SUM(U9,U12)</f>
        <v>0</v>
      </c>
      <c r="V15" s="196"/>
      <c r="W15" s="195">
        <f>SUM(W9,W12)</f>
        <v>0</v>
      </c>
      <c r="X15" s="196"/>
      <c r="Y15" s="195">
        <f>SUM(Y9,Y12)</f>
        <v>0</v>
      </c>
      <c r="Z15" s="196"/>
      <c r="AA15" s="196"/>
      <c r="AB15" s="197"/>
      <c r="AC15" s="198">
        <f>SUM(AC9,AC12)</f>
        <v>0</v>
      </c>
      <c r="AD15" s="196"/>
      <c r="AE15" s="195">
        <f>SUM(AE9,AE12)</f>
        <v>0</v>
      </c>
      <c r="AF15" s="196"/>
      <c r="AG15" s="195">
        <f>SUM(AG9,AG12)</f>
        <v>0</v>
      </c>
      <c r="AH15" s="196"/>
      <c r="AI15" s="196"/>
      <c r="AJ15" s="197"/>
      <c r="AK15" s="198">
        <f>SUM(AK9,AK12)</f>
        <v>0</v>
      </c>
      <c r="AL15" s="196"/>
      <c r="AM15" s="195">
        <f>SUM(AM9,AM12)</f>
        <v>0</v>
      </c>
      <c r="AN15" s="196"/>
      <c r="AO15" s="195">
        <f>SUM(AO9,AO12)</f>
        <v>0</v>
      </c>
      <c r="AP15" s="196"/>
      <c r="AQ15" s="196"/>
      <c r="AR15" s="214"/>
    </row>
    <row r="16" spans="1:44" ht="12.75" customHeight="1" thickBot="1" x14ac:dyDescent="0.25">
      <c r="A16" s="122"/>
      <c r="B16" s="118"/>
      <c r="C16" s="118"/>
      <c r="D16" s="118"/>
      <c r="E16" s="215" t="s">
        <v>22</v>
      </c>
      <c r="F16" s="135"/>
      <c r="G16" s="135"/>
      <c r="H16" s="135"/>
      <c r="I16" s="135"/>
      <c r="J16" s="135"/>
      <c r="K16" s="135"/>
      <c r="L16" s="216"/>
      <c r="M16" s="217">
        <f>SUM(M10,M13)</f>
        <v>1560</v>
      </c>
      <c r="N16" s="201"/>
      <c r="O16" s="90">
        <f>SUM(O10,O13)</f>
        <v>-14.2</v>
      </c>
      <c r="P16" s="201"/>
      <c r="Q16" s="90">
        <f>SUM(Q10,Q13)</f>
        <v>0</v>
      </c>
      <c r="R16" s="201"/>
      <c r="S16" s="201"/>
      <c r="T16" s="203"/>
      <c r="U16" s="92">
        <f>SUM(U10,U13)</f>
        <v>1575</v>
      </c>
      <c r="V16" s="201"/>
      <c r="W16" s="90">
        <f>SUM(W10,W13)</f>
        <v>-14.7</v>
      </c>
      <c r="X16" s="201"/>
      <c r="Y16" s="90">
        <f>SUM(Y10,Y13)</f>
        <v>0</v>
      </c>
      <c r="Z16" s="201"/>
      <c r="AA16" s="201"/>
      <c r="AB16" s="203"/>
      <c r="AC16" s="92">
        <f>SUM(AC10,AC13)</f>
        <v>1635</v>
      </c>
      <c r="AD16" s="201"/>
      <c r="AE16" s="90">
        <f>SUM(AE10,AE13)</f>
        <v>-15.2</v>
      </c>
      <c r="AF16" s="201"/>
      <c r="AG16" s="90">
        <f>SUM(AG10,AG13)</f>
        <v>0</v>
      </c>
      <c r="AH16" s="201"/>
      <c r="AI16" s="201"/>
      <c r="AJ16" s="203"/>
      <c r="AK16" s="92">
        <f>SUM(AK10,AK13)</f>
        <v>1670</v>
      </c>
      <c r="AL16" s="201"/>
      <c r="AM16" s="90">
        <f>SUM(AM10,AM13)</f>
        <v>-15.6</v>
      </c>
      <c r="AN16" s="201"/>
      <c r="AO16" s="90">
        <f>SUM(AO10,AO13)</f>
        <v>0</v>
      </c>
      <c r="AP16" s="201"/>
      <c r="AQ16" s="201"/>
      <c r="AR16" s="202"/>
    </row>
    <row r="17" spans="1:44" x14ac:dyDescent="0.2">
      <c r="A17" s="120" t="s">
        <v>23</v>
      </c>
      <c r="B17" s="115"/>
      <c r="C17" s="115"/>
      <c r="D17" s="115"/>
      <c r="E17" s="115" t="s">
        <v>24</v>
      </c>
      <c r="F17" s="115"/>
      <c r="G17" s="115"/>
      <c r="H17" s="115"/>
      <c r="I17" s="181" t="s">
        <v>14</v>
      </c>
      <c r="J17" s="182"/>
      <c r="K17" s="182"/>
      <c r="L17" s="183"/>
      <c r="M17" s="184">
        <f>I9*(POWER(O10,2)+POWER(Q10,2))/POWER(B9,2)</f>
        <v>9.840032110571861E-3</v>
      </c>
      <c r="N17" s="184"/>
      <c r="O17" s="184"/>
      <c r="P17" s="185" t="s">
        <v>25</v>
      </c>
      <c r="Q17" s="185"/>
      <c r="R17" s="199">
        <f>K9*(POWER(O10,2)+POWER(Q10,2))/(100*B9)</f>
        <v>0.21777120384597778</v>
      </c>
      <c r="S17" s="199"/>
      <c r="T17" s="204"/>
      <c r="U17" s="205">
        <f>I9*(POWER(W10,2)+POWER(Y10,2))/POWER(B9,2)</f>
        <v>1.0119168113708497E-2</v>
      </c>
      <c r="V17" s="184"/>
      <c r="W17" s="184"/>
      <c r="X17" s="185" t="s">
        <v>25</v>
      </c>
      <c r="Y17" s="185"/>
      <c r="Z17" s="199">
        <f>K9*(POWER(W10,2)+POWER(Y10,2))/(100*B9)</f>
        <v>0.22394880395507813</v>
      </c>
      <c r="AA17" s="199"/>
      <c r="AB17" s="204"/>
      <c r="AC17" s="205">
        <f>I9*(POWER(AE10,2)+POWER(AG10,2))/POWER(B9,2)</f>
        <v>1.0980000123381614E-2</v>
      </c>
      <c r="AD17" s="184"/>
      <c r="AE17" s="184"/>
      <c r="AF17" s="185" t="s">
        <v>25</v>
      </c>
      <c r="AG17" s="185"/>
      <c r="AH17" s="199">
        <f>K9*(POWER(AE10,2)+POWER(AG10,2))/(100*B9)</f>
        <v>0.24300000429153443</v>
      </c>
      <c r="AI17" s="199"/>
      <c r="AJ17" s="204"/>
      <c r="AK17" s="205">
        <f>I9*(POWER(AM10,2)+POWER(AO10,2))/POWER(B9,2)</f>
        <v>1.1875968133449554E-2</v>
      </c>
      <c r="AL17" s="184"/>
      <c r="AM17" s="184"/>
      <c r="AN17" s="185" t="s">
        <v>25</v>
      </c>
      <c r="AO17" s="185"/>
      <c r="AP17" s="199">
        <f>K9*(POWER(AM10,2)+POWER(AO10,2))/(100*B9)</f>
        <v>0.26282880464172365</v>
      </c>
      <c r="AQ17" s="199"/>
      <c r="AR17" s="200"/>
    </row>
    <row r="18" spans="1:44" ht="13.5" thickBot="1" x14ac:dyDescent="0.25">
      <c r="A18" s="122"/>
      <c r="B18" s="118"/>
      <c r="C18" s="118"/>
      <c r="D18" s="118"/>
      <c r="E18" s="118"/>
      <c r="F18" s="118"/>
      <c r="G18" s="118"/>
      <c r="H18" s="118"/>
      <c r="I18" s="192" t="s">
        <v>18</v>
      </c>
      <c r="J18" s="193"/>
      <c r="K18" s="193"/>
      <c r="L18" s="194"/>
      <c r="M18" s="191">
        <f>I12*(POWER(O13,2)+POWER(Q13,2))/POWER(B12,2)</f>
        <v>9.840032110571861E-3</v>
      </c>
      <c r="N18" s="191"/>
      <c r="O18" s="191"/>
      <c r="P18" s="186" t="s">
        <v>25</v>
      </c>
      <c r="Q18" s="186"/>
      <c r="R18" s="187">
        <f>K12*(POWER(O13,2)+POWER(Q13,2))/(100*B12)</f>
        <v>0.21555315153884885</v>
      </c>
      <c r="S18" s="187"/>
      <c r="T18" s="189"/>
      <c r="U18" s="190">
        <f>I12*(POWER(W13,2)+POWER(Y13,2))/POWER(B12,2)</f>
        <v>1.0980000123381614E-2</v>
      </c>
      <c r="V18" s="191"/>
      <c r="W18" s="191"/>
      <c r="X18" s="186" t="s">
        <v>25</v>
      </c>
      <c r="Y18" s="186"/>
      <c r="Z18" s="187">
        <f>K12*(POWER(W13,2)+POWER(Y13,2))/(100*B12)</f>
        <v>0.24052499055862428</v>
      </c>
      <c r="AA18" s="187"/>
      <c r="AB18" s="189"/>
      <c r="AC18" s="190">
        <f>I12*(POWER(AE13,2)+POWER(AG13,2))/POWER(B12,2)</f>
        <v>1.1573408130049707E-2</v>
      </c>
      <c r="AD18" s="191"/>
      <c r="AE18" s="191"/>
      <c r="AF18" s="186" t="s">
        <v>25</v>
      </c>
      <c r="AG18" s="186"/>
      <c r="AH18" s="187">
        <f>K12*(POWER(AE13,2)+POWER(AG13,2))/(100*B12)</f>
        <v>0.25352403004837037</v>
      </c>
      <c r="AI18" s="187"/>
      <c r="AJ18" s="189"/>
      <c r="AK18" s="190">
        <f>I12*(POWER(AM13,2)+POWER(AO13,2))/POWER(B12,2)</f>
        <v>1.1875968133449554E-2</v>
      </c>
      <c r="AL18" s="191"/>
      <c r="AM18" s="191"/>
      <c r="AN18" s="186" t="s">
        <v>25</v>
      </c>
      <c r="AO18" s="186"/>
      <c r="AP18" s="187">
        <f>K12*(POWER(AM13,2)+POWER(AO13,2))/(100*B12)</f>
        <v>0.260151829788208</v>
      </c>
      <c r="AQ18" s="187"/>
      <c r="AR18" s="188"/>
    </row>
    <row r="19" spans="1:44" ht="30" customHeight="1" x14ac:dyDescent="0.2">
      <c r="A19" s="149" t="s">
        <v>26</v>
      </c>
      <c r="B19" s="150"/>
      <c r="C19" s="150"/>
      <c r="D19" s="150"/>
      <c r="E19" s="115" t="s">
        <v>27</v>
      </c>
      <c r="F19" s="115"/>
      <c r="G19" s="115"/>
      <c r="H19" s="115"/>
      <c r="I19" s="181" t="s">
        <v>14</v>
      </c>
      <c r="J19" s="182"/>
      <c r="K19" s="182"/>
      <c r="L19" s="183"/>
      <c r="M19" s="179">
        <f>SUM(O10:P10)+C9+M17</f>
        <v>-7.0591599683960675</v>
      </c>
      <c r="N19" s="179"/>
      <c r="O19" s="179"/>
      <c r="P19" s="180" t="s">
        <v>25</v>
      </c>
      <c r="Q19" s="180"/>
      <c r="R19" s="175">
        <f>SUM(Q10:R10)+D9+R17</f>
        <v>0.36777120980644229</v>
      </c>
      <c r="S19" s="175"/>
      <c r="T19" s="177"/>
      <c r="U19" s="178">
        <f>SUM(W10:X10)+C9+U17</f>
        <v>-7.1588808323929314</v>
      </c>
      <c r="V19" s="179"/>
      <c r="W19" s="179"/>
      <c r="X19" s="180" t="s">
        <v>25</v>
      </c>
      <c r="Y19" s="180"/>
      <c r="Z19" s="175">
        <f>SUM(Y10:Z10)+D9+Z17</f>
        <v>0.37394880991554258</v>
      </c>
      <c r="AA19" s="175"/>
      <c r="AB19" s="177"/>
      <c r="AC19" s="178">
        <f>SUM(AE10:AF10)+C9+AC17</f>
        <v>-7.4580200003832582</v>
      </c>
      <c r="AD19" s="179"/>
      <c r="AE19" s="179"/>
      <c r="AF19" s="180" t="s">
        <v>25</v>
      </c>
      <c r="AG19" s="180"/>
      <c r="AH19" s="175">
        <f>SUM(AG10:AH10)+D9+AH17</f>
        <v>0.39300001025199893</v>
      </c>
      <c r="AI19" s="175"/>
      <c r="AJ19" s="177"/>
      <c r="AK19" s="178">
        <f>SUM(AM10:AN10)+C9+AK17</f>
        <v>-7.7571240323731896</v>
      </c>
      <c r="AL19" s="179"/>
      <c r="AM19" s="179"/>
      <c r="AN19" s="180" t="s">
        <v>25</v>
      </c>
      <c r="AO19" s="180"/>
      <c r="AP19" s="175">
        <f>SUM(AO10:AP10)+D9+AP17</f>
        <v>0.41282881060218812</v>
      </c>
      <c r="AQ19" s="175"/>
      <c r="AR19" s="176"/>
    </row>
    <row r="20" spans="1:44" ht="15.75" customHeight="1" x14ac:dyDescent="0.2">
      <c r="A20" s="151"/>
      <c r="B20" s="152"/>
      <c r="C20" s="152"/>
      <c r="D20" s="152"/>
      <c r="E20" s="155"/>
      <c r="F20" s="155"/>
      <c r="G20" s="155"/>
      <c r="H20" s="155"/>
      <c r="I20" s="172" t="s">
        <v>18</v>
      </c>
      <c r="J20" s="173"/>
      <c r="K20" s="173"/>
      <c r="L20" s="174"/>
      <c r="M20" s="166">
        <f>SUM(O13:P13)+C12+M18</f>
        <v>-7.087159967863351</v>
      </c>
      <c r="N20" s="166"/>
      <c r="O20" s="166"/>
      <c r="P20" s="167" t="s">
        <v>25</v>
      </c>
      <c r="Q20" s="167"/>
      <c r="R20" s="163">
        <f>SUM(Q13:R13)+D12+R18</f>
        <v>0.36555315749931333</v>
      </c>
      <c r="S20" s="163"/>
      <c r="T20" s="164"/>
      <c r="U20" s="165">
        <f>SUM(W13:X13)+C12+U18</f>
        <v>-7.4860199998505417</v>
      </c>
      <c r="V20" s="166"/>
      <c r="W20" s="166"/>
      <c r="X20" s="167" t="s">
        <v>25</v>
      </c>
      <c r="Y20" s="167"/>
      <c r="Z20" s="163">
        <f>SUM(Y13:Z13)+D12+Z18</f>
        <v>0.39052499651908879</v>
      </c>
      <c r="AA20" s="163"/>
      <c r="AB20" s="164"/>
      <c r="AC20" s="165">
        <f>SUM(AE13:AF13)+C12+AC18</f>
        <v>-7.6854265918438731</v>
      </c>
      <c r="AD20" s="166"/>
      <c r="AE20" s="166"/>
      <c r="AF20" s="167" t="s">
        <v>25</v>
      </c>
      <c r="AG20" s="167"/>
      <c r="AH20" s="163">
        <f>SUM(AG13:AH13)+D12+AH18</f>
        <v>0.40352403600883485</v>
      </c>
      <c r="AI20" s="163"/>
      <c r="AJ20" s="164"/>
      <c r="AK20" s="165">
        <f>SUM(AM13:AN13)+C12+AK18</f>
        <v>-7.7851240318404731</v>
      </c>
      <c r="AL20" s="166"/>
      <c r="AM20" s="166"/>
      <c r="AN20" s="167" t="s">
        <v>25</v>
      </c>
      <c r="AO20" s="167"/>
      <c r="AP20" s="163">
        <f>SUM(AO13:AP13)+D12+AP18</f>
        <v>0.41015183574867248</v>
      </c>
      <c r="AQ20" s="163"/>
      <c r="AR20" s="168"/>
    </row>
    <row r="21" spans="1:44" ht="13.5" thickBot="1" x14ac:dyDescent="0.25">
      <c r="A21" s="153"/>
      <c r="B21" s="154"/>
      <c r="C21" s="154"/>
      <c r="D21" s="154"/>
      <c r="E21" s="118"/>
      <c r="F21" s="118"/>
      <c r="G21" s="118"/>
      <c r="H21" s="118"/>
      <c r="I21" s="169" t="s">
        <v>28</v>
      </c>
      <c r="J21" s="170"/>
      <c r="K21" s="170"/>
      <c r="L21" s="171"/>
      <c r="M21" s="161">
        <f>SUM(M19,M20)</f>
        <v>-14.146319936259419</v>
      </c>
      <c r="N21" s="161"/>
      <c r="O21" s="161"/>
      <c r="P21" s="162" t="s">
        <v>25</v>
      </c>
      <c r="Q21" s="162"/>
      <c r="R21" s="147">
        <f>SUM(R19,R20)</f>
        <v>0.73332436730575568</v>
      </c>
      <c r="S21" s="147"/>
      <c r="T21" s="159"/>
      <c r="U21" s="160">
        <f>SUM(U19,U20)</f>
        <v>-14.644900832243472</v>
      </c>
      <c r="V21" s="161"/>
      <c r="W21" s="161"/>
      <c r="X21" s="162" t="s">
        <v>25</v>
      </c>
      <c r="Y21" s="162"/>
      <c r="Z21" s="147">
        <f>SUM(Z19,Z20)</f>
        <v>0.76447380643463136</v>
      </c>
      <c r="AA21" s="147"/>
      <c r="AB21" s="159"/>
      <c r="AC21" s="160">
        <f>SUM(AC19,AC20)</f>
        <v>-15.143446592227132</v>
      </c>
      <c r="AD21" s="161"/>
      <c r="AE21" s="161"/>
      <c r="AF21" s="162" t="s">
        <v>25</v>
      </c>
      <c r="AG21" s="162"/>
      <c r="AH21" s="147">
        <f>SUM(AH19,AH20)</f>
        <v>0.79652404626083384</v>
      </c>
      <c r="AI21" s="147"/>
      <c r="AJ21" s="159"/>
      <c r="AK21" s="160">
        <f>SUM(AK19,AK20)</f>
        <v>-15.542248064213663</v>
      </c>
      <c r="AL21" s="161"/>
      <c r="AM21" s="161"/>
      <c r="AN21" s="162" t="s">
        <v>25</v>
      </c>
      <c r="AO21" s="162"/>
      <c r="AP21" s="147">
        <f>SUM(AP19,AP20)</f>
        <v>0.82298064635086066</v>
      </c>
      <c r="AQ21" s="147"/>
      <c r="AR21" s="148"/>
    </row>
    <row r="22" spans="1:44" ht="16.5" thickBot="1" x14ac:dyDescent="0.25">
      <c r="A22" s="127" t="s">
        <v>29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</row>
    <row r="23" spans="1:44" ht="30" customHeight="1" thickBot="1" x14ac:dyDescent="0.25">
      <c r="A23" s="156" t="s">
        <v>6</v>
      </c>
      <c r="B23" s="157"/>
      <c r="C23" s="157" t="s">
        <v>2</v>
      </c>
      <c r="D23" s="157"/>
      <c r="E23" s="157" t="s">
        <v>30</v>
      </c>
      <c r="F23" s="157"/>
      <c r="G23" s="157"/>
      <c r="H23" s="157"/>
      <c r="I23" s="157"/>
      <c r="J23" s="157"/>
      <c r="K23" s="157"/>
      <c r="L23" s="158"/>
      <c r="M23" s="137" t="s">
        <v>31</v>
      </c>
      <c r="N23" s="138"/>
      <c r="O23" s="138"/>
      <c r="P23" s="138"/>
      <c r="Q23" s="138"/>
      <c r="R23" s="138"/>
      <c r="S23" s="138"/>
      <c r="T23" s="139"/>
      <c r="U23" s="137" t="s">
        <v>31</v>
      </c>
      <c r="V23" s="138"/>
      <c r="W23" s="138"/>
      <c r="X23" s="138"/>
      <c r="Y23" s="138"/>
      <c r="Z23" s="138"/>
      <c r="AA23" s="138"/>
      <c r="AB23" s="139"/>
      <c r="AC23" s="137" t="s">
        <v>31</v>
      </c>
      <c r="AD23" s="138"/>
      <c r="AE23" s="138"/>
      <c r="AF23" s="138"/>
      <c r="AG23" s="138"/>
      <c r="AH23" s="138"/>
      <c r="AI23" s="138"/>
      <c r="AJ23" s="139"/>
      <c r="AK23" s="137" t="s">
        <v>31</v>
      </c>
      <c r="AL23" s="138"/>
      <c r="AM23" s="138"/>
      <c r="AN23" s="138"/>
      <c r="AO23" s="138"/>
      <c r="AP23" s="138"/>
      <c r="AQ23" s="138"/>
      <c r="AR23" s="139"/>
    </row>
    <row r="24" spans="1:44" ht="15" customHeight="1" x14ac:dyDescent="0.2">
      <c r="A24" s="140">
        <v>6</v>
      </c>
      <c r="B24" s="141"/>
      <c r="C24" s="141" t="s">
        <v>16</v>
      </c>
      <c r="D24" s="141"/>
      <c r="E24" s="142" t="s">
        <v>32</v>
      </c>
      <c r="F24" s="142"/>
      <c r="G24" s="142"/>
      <c r="H24" s="142"/>
      <c r="I24" s="142"/>
      <c r="J24" s="142"/>
      <c r="K24" s="142"/>
      <c r="L24" s="143"/>
      <c r="M24" s="144">
        <v>6.26</v>
      </c>
      <c r="N24" s="145"/>
      <c r="O24" s="145"/>
      <c r="P24" s="145"/>
      <c r="Q24" s="145"/>
      <c r="R24" s="145"/>
      <c r="S24" s="145"/>
      <c r="T24" s="146"/>
      <c r="U24" s="144">
        <v>6.27</v>
      </c>
      <c r="V24" s="145"/>
      <c r="W24" s="145"/>
      <c r="X24" s="145"/>
      <c r="Y24" s="145"/>
      <c r="Z24" s="145"/>
      <c r="AA24" s="145"/>
      <c r="AB24" s="146"/>
      <c r="AC24" s="144">
        <v>6.27</v>
      </c>
      <c r="AD24" s="145"/>
      <c r="AE24" s="145"/>
      <c r="AF24" s="145"/>
      <c r="AG24" s="145"/>
      <c r="AH24" s="145"/>
      <c r="AI24" s="145"/>
      <c r="AJ24" s="146"/>
      <c r="AK24" s="144">
        <v>6.3</v>
      </c>
      <c r="AL24" s="145"/>
      <c r="AM24" s="145"/>
      <c r="AN24" s="145"/>
      <c r="AO24" s="145"/>
      <c r="AP24" s="145"/>
      <c r="AQ24" s="145"/>
      <c r="AR24" s="146"/>
    </row>
    <row r="25" spans="1:44" ht="15.75" customHeight="1" thickBot="1" x14ac:dyDescent="0.25">
      <c r="A25" s="133">
        <v>6</v>
      </c>
      <c r="B25" s="134"/>
      <c r="C25" s="134" t="s">
        <v>19</v>
      </c>
      <c r="D25" s="134"/>
      <c r="E25" s="135" t="s">
        <v>33</v>
      </c>
      <c r="F25" s="135"/>
      <c r="G25" s="135"/>
      <c r="H25" s="135"/>
      <c r="I25" s="135"/>
      <c r="J25" s="135"/>
      <c r="K25" s="135"/>
      <c r="L25" s="136"/>
      <c r="M25" s="124">
        <v>6.25</v>
      </c>
      <c r="N25" s="125"/>
      <c r="O25" s="125"/>
      <c r="P25" s="125"/>
      <c r="Q25" s="125"/>
      <c r="R25" s="125"/>
      <c r="S25" s="125"/>
      <c r="T25" s="126"/>
      <c r="U25" s="124">
        <v>6.25</v>
      </c>
      <c r="V25" s="125"/>
      <c r="W25" s="125"/>
      <c r="X25" s="125"/>
      <c r="Y25" s="125"/>
      <c r="Z25" s="125"/>
      <c r="AA25" s="125"/>
      <c r="AB25" s="126"/>
      <c r="AC25" s="124">
        <v>6.25</v>
      </c>
      <c r="AD25" s="125"/>
      <c r="AE25" s="125"/>
      <c r="AF25" s="125"/>
      <c r="AG25" s="125"/>
      <c r="AH25" s="125"/>
      <c r="AI25" s="125"/>
      <c r="AJ25" s="126"/>
      <c r="AK25" s="124">
        <v>6.27</v>
      </c>
      <c r="AL25" s="125"/>
      <c r="AM25" s="125"/>
      <c r="AN25" s="125"/>
      <c r="AO25" s="125"/>
      <c r="AP25" s="125"/>
      <c r="AQ25" s="125"/>
      <c r="AR25" s="126"/>
    </row>
    <row r="26" spans="1:44" ht="16.5" thickBot="1" x14ac:dyDescent="0.25">
      <c r="A26" s="127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4" x14ac:dyDescent="0.2">
      <c r="A27" s="128" t="s">
        <v>2</v>
      </c>
      <c r="B27" s="129"/>
      <c r="C27" s="129"/>
      <c r="D27" s="129"/>
      <c r="E27" s="129" t="s">
        <v>35</v>
      </c>
      <c r="F27" s="129"/>
      <c r="G27" s="129" t="s">
        <v>36</v>
      </c>
      <c r="H27" s="129"/>
      <c r="I27" s="129" t="s">
        <v>37</v>
      </c>
      <c r="J27" s="129"/>
      <c r="K27" s="129" t="s">
        <v>38</v>
      </c>
      <c r="L27" s="132"/>
      <c r="M27" s="120" t="s">
        <v>10</v>
      </c>
      <c r="N27" s="121"/>
      <c r="O27" s="114" t="s">
        <v>11</v>
      </c>
      <c r="P27" s="115"/>
      <c r="Q27" s="121"/>
      <c r="R27" s="114" t="s">
        <v>12</v>
      </c>
      <c r="S27" s="115"/>
      <c r="T27" s="116"/>
      <c r="U27" s="120" t="s">
        <v>10</v>
      </c>
      <c r="V27" s="121"/>
      <c r="W27" s="114" t="s">
        <v>11</v>
      </c>
      <c r="X27" s="115"/>
      <c r="Y27" s="121"/>
      <c r="Z27" s="114" t="s">
        <v>12</v>
      </c>
      <c r="AA27" s="115"/>
      <c r="AB27" s="116"/>
      <c r="AC27" s="120" t="s">
        <v>10</v>
      </c>
      <c r="AD27" s="121"/>
      <c r="AE27" s="114" t="s">
        <v>11</v>
      </c>
      <c r="AF27" s="115"/>
      <c r="AG27" s="121"/>
      <c r="AH27" s="114" t="s">
        <v>12</v>
      </c>
      <c r="AI27" s="115"/>
      <c r="AJ27" s="116"/>
      <c r="AK27" s="120" t="s">
        <v>10</v>
      </c>
      <c r="AL27" s="121"/>
      <c r="AM27" s="114" t="s">
        <v>11</v>
      </c>
      <c r="AN27" s="115"/>
      <c r="AO27" s="121"/>
      <c r="AP27" s="114" t="s">
        <v>12</v>
      </c>
      <c r="AQ27" s="115"/>
      <c r="AR27" s="116"/>
    </row>
    <row r="28" spans="1:44" ht="13.5" thickBot="1" x14ac:dyDescent="0.25">
      <c r="A28" s="130"/>
      <c r="B28" s="131"/>
      <c r="C28" s="131"/>
      <c r="D28" s="131"/>
      <c r="E28" s="19" t="s">
        <v>39</v>
      </c>
      <c r="F28" s="19" t="s">
        <v>40</v>
      </c>
      <c r="G28" s="19" t="s">
        <v>39</v>
      </c>
      <c r="H28" s="19" t="s">
        <v>40</v>
      </c>
      <c r="I28" s="19" t="s">
        <v>39</v>
      </c>
      <c r="J28" s="19" t="s">
        <v>40</v>
      </c>
      <c r="K28" s="19" t="s">
        <v>39</v>
      </c>
      <c r="L28" s="8" t="s">
        <v>40</v>
      </c>
      <c r="M28" s="122"/>
      <c r="N28" s="123"/>
      <c r="O28" s="117"/>
      <c r="P28" s="118"/>
      <c r="Q28" s="123"/>
      <c r="R28" s="117"/>
      <c r="S28" s="118"/>
      <c r="T28" s="119"/>
      <c r="U28" s="122"/>
      <c r="V28" s="123"/>
      <c r="W28" s="117"/>
      <c r="X28" s="118"/>
      <c r="Y28" s="123"/>
      <c r="Z28" s="117"/>
      <c r="AA28" s="118"/>
      <c r="AB28" s="119"/>
      <c r="AC28" s="122"/>
      <c r="AD28" s="123"/>
      <c r="AE28" s="117"/>
      <c r="AF28" s="118"/>
      <c r="AG28" s="123"/>
      <c r="AH28" s="117"/>
      <c r="AI28" s="118"/>
      <c r="AJ28" s="119"/>
      <c r="AK28" s="122"/>
      <c r="AL28" s="123"/>
      <c r="AM28" s="117"/>
      <c r="AN28" s="118"/>
      <c r="AO28" s="123"/>
      <c r="AP28" s="117"/>
      <c r="AQ28" s="118"/>
      <c r="AR28" s="119"/>
    </row>
    <row r="29" spans="1:44" x14ac:dyDescent="0.2">
      <c r="A29" s="95" t="s">
        <v>41</v>
      </c>
      <c r="B29" s="96"/>
      <c r="C29" s="96"/>
      <c r="D29" s="96"/>
      <c r="E29" s="52"/>
      <c r="F29" s="52"/>
      <c r="G29" s="52"/>
      <c r="H29" s="52"/>
      <c r="I29" s="52"/>
      <c r="J29" s="52"/>
      <c r="K29" s="52"/>
      <c r="L29" s="97"/>
      <c r="M29" s="98"/>
      <c r="N29" s="99"/>
      <c r="O29" s="100"/>
      <c r="P29" s="100"/>
      <c r="Q29" s="100"/>
      <c r="R29" s="100"/>
      <c r="S29" s="100"/>
      <c r="T29" s="101"/>
      <c r="U29" s="98"/>
      <c r="V29" s="99"/>
      <c r="W29" s="100"/>
      <c r="X29" s="100"/>
      <c r="Y29" s="100"/>
      <c r="Z29" s="100"/>
      <c r="AA29" s="100"/>
      <c r="AB29" s="101"/>
      <c r="AC29" s="98"/>
      <c r="AD29" s="99"/>
      <c r="AE29" s="100"/>
      <c r="AF29" s="100"/>
      <c r="AG29" s="100"/>
      <c r="AH29" s="100"/>
      <c r="AI29" s="100"/>
      <c r="AJ29" s="101"/>
      <c r="AK29" s="98"/>
      <c r="AL29" s="99"/>
      <c r="AM29" s="100"/>
      <c r="AN29" s="100"/>
      <c r="AO29" s="100"/>
      <c r="AP29" s="100"/>
      <c r="AQ29" s="100"/>
      <c r="AR29" s="102"/>
    </row>
    <row r="30" spans="1:44" x14ac:dyDescent="0.2">
      <c r="A30" s="81" t="s">
        <v>42</v>
      </c>
      <c r="B30" s="82"/>
      <c r="C30" s="82"/>
      <c r="D30" s="82"/>
      <c r="E30" s="13"/>
      <c r="F30" s="13"/>
      <c r="G30" s="13"/>
      <c r="H30" s="13"/>
      <c r="I30" s="13"/>
      <c r="J30" s="13"/>
      <c r="K30" s="13"/>
      <c r="L30" s="10"/>
      <c r="M30" s="88">
        <f>SUM(M31:N43)</f>
        <v>490</v>
      </c>
      <c r="N30" s="89"/>
      <c r="O30" s="85"/>
      <c r="P30" s="85"/>
      <c r="Q30" s="85"/>
      <c r="R30" s="85"/>
      <c r="S30" s="85"/>
      <c r="T30" s="87"/>
      <c r="U30" s="88">
        <f>SUM(U31:V43)</f>
        <v>375</v>
      </c>
      <c r="V30" s="89"/>
      <c r="W30" s="85"/>
      <c r="X30" s="85"/>
      <c r="Y30" s="85"/>
      <c r="Z30" s="85"/>
      <c r="AA30" s="85"/>
      <c r="AB30" s="87"/>
      <c r="AC30" s="88">
        <f>SUM(AC31:AD43)</f>
        <v>415</v>
      </c>
      <c r="AD30" s="89"/>
      <c r="AE30" s="85"/>
      <c r="AF30" s="85"/>
      <c r="AG30" s="85"/>
      <c r="AH30" s="85"/>
      <c r="AI30" s="85"/>
      <c r="AJ30" s="87"/>
      <c r="AK30" s="88">
        <f>SUM(AK31:AL43)</f>
        <v>310</v>
      </c>
      <c r="AL30" s="89"/>
      <c r="AM30" s="85"/>
      <c r="AN30" s="85"/>
      <c r="AO30" s="85"/>
      <c r="AP30" s="85"/>
      <c r="AQ30" s="85"/>
      <c r="AR30" s="86"/>
    </row>
    <row r="31" spans="1:44" x14ac:dyDescent="0.2">
      <c r="A31" s="81" t="s">
        <v>43</v>
      </c>
      <c r="B31" s="82"/>
      <c r="C31" s="82"/>
      <c r="D31" s="82"/>
      <c r="E31" s="13"/>
      <c r="F31" s="13"/>
      <c r="G31" s="13"/>
      <c r="H31" s="13"/>
      <c r="I31" s="13"/>
      <c r="J31" s="13"/>
      <c r="K31" s="13"/>
      <c r="L31" s="10"/>
      <c r="M31" s="78">
        <v>20</v>
      </c>
      <c r="N31" s="79"/>
      <c r="O31" s="76"/>
      <c r="P31" s="76"/>
      <c r="Q31" s="76"/>
      <c r="R31" s="76"/>
      <c r="S31" s="76"/>
      <c r="T31" s="77"/>
      <c r="U31" s="78">
        <v>20</v>
      </c>
      <c r="V31" s="79"/>
      <c r="W31" s="76"/>
      <c r="X31" s="76"/>
      <c r="Y31" s="76"/>
      <c r="Z31" s="76"/>
      <c r="AA31" s="76"/>
      <c r="AB31" s="77"/>
      <c r="AC31" s="78">
        <v>20</v>
      </c>
      <c r="AD31" s="79"/>
      <c r="AE31" s="76"/>
      <c r="AF31" s="76"/>
      <c r="AG31" s="76"/>
      <c r="AH31" s="76"/>
      <c r="AI31" s="76"/>
      <c r="AJ31" s="77"/>
      <c r="AK31" s="78">
        <v>20</v>
      </c>
      <c r="AL31" s="79"/>
      <c r="AM31" s="76"/>
      <c r="AN31" s="76"/>
      <c r="AO31" s="76"/>
      <c r="AP31" s="76"/>
      <c r="AQ31" s="76"/>
      <c r="AR31" s="80"/>
    </row>
    <row r="32" spans="1:44" x14ac:dyDescent="0.2">
      <c r="A32" s="81" t="s">
        <v>44</v>
      </c>
      <c r="B32" s="82"/>
      <c r="C32" s="82"/>
      <c r="D32" s="82"/>
      <c r="E32" s="13"/>
      <c r="F32" s="13"/>
      <c r="G32" s="13"/>
      <c r="H32" s="13"/>
      <c r="I32" s="13"/>
      <c r="J32" s="13"/>
      <c r="K32" s="13"/>
      <c r="L32" s="10"/>
      <c r="M32" s="78">
        <v>30</v>
      </c>
      <c r="N32" s="79"/>
      <c r="O32" s="76"/>
      <c r="P32" s="76"/>
      <c r="Q32" s="76"/>
      <c r="R32" s="76"/>
      <c r="S32" s="76"/>
      <c r="T32" s="77"/>
      <c r="U32" s="78">
        <v>30</v>
      </c>
      <c r="V32" s="79"/>
      <c r="W32" s="76"/>
      <c r="X32" s="76"/>
      <c r="Y32" s="76"/>
      <c r="Z32" s="76"/>
      <c r="AA32" s="76"/>
      <c r="AB32" s="77"/>
      <c r="AC32" s="78">
        <v>30</v>
      </c>
      <c r="AD32" s="79"/>
      <c r="AE32" s="76"/>
      <c r="AF32" s="76"/>
      <c r="AG32" s="76"/>
      <c r="AH32" s="76"/>
      <c r="AI32" s="76"/>
      <c r="AJ32" s="77"/>
      <c r="AK32" s="78">
        <v>25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45</v>
      </c>
      <c r="B33" s="82"/>
      <c r="C33" s="82"/>
      <c r="D33" s="82"/>
      <c r="E33" s="13">
        <v>48.3</v>
      </c>
      <c r="F33" s="13">
        <v>0.5</v>
      </c>
      <c r="G33" s="13">
        <v>48.9</v>
      </c>
      <c r="H33" s="13">
        <v>25</v>
      </c>
      <c r="I33" s="13"/>
      <c r="J33" s="13"/>
      <c r="K33" s="13"/>
      <c r="L33" s="10"/>
      <c r="M33" s="78">
        <v>15</v>
      </c>
      <c r="N33" s="79"/>
      <c r="O33" s="76"/>
      <c r="P33" s="76"/>
      <c r="Q33" s="76"/>
      <c r="R33" s="76"/>
      <c r="S33" s="76"/>
      <c r="T33" s="77"/>
      <c r="U33" s="78">
        <v>10</v>
      </c>
      <c r="V33" s="79"/>
      <c r="W33" s="76"/>
      <c r="X33" s="76"/>
      <c r="Y33" s="76"/>
      <c r="Z33" s="76"/>
      <c r="AA33" s="76"/>
      <c r="AB33" s="77"/>
      <c r="AC33" s="78">
        <v>15</v>
      </c>
      <c r="AD33" s="79"/>
      <c r="AE33" s="76"/>
      <c r="AF33" s="76"/>
      <c r="AG33" s="76"/>
      <c r="AH33" s="76"/>
      <c r="AI33" s="76"/>
      <c r="AJ33" s="77"/>
      <c r="AK33" s="78">
        <v>10</v>
      </c>
      <c r="AL33" s="79"/>
      <c r="AM33" s="76"/>
      <c r="AN33" s="76"/>
      <c r="AO33" s="76"/>
      <c r="AP33" s="76"/>
      <c r="AQ33" s="76"/>
      <c r="AR33" s="80"/>
    </row>
    <row r="34" spans="1:44" ht="15" x14ac:dyDescent="0.25">
      <c r="A34" s="81" t="s">
        <v>46</v>
      </c>
      <c r="B34" s="82"/>
      <c r="C34" s="82"/>
      <c r="D34" s="82"/>
      <c r="E34" s="13">
        <v>48.3</v>
      </c>
      <c r="F34" s="13">
        <v>0.5</v>
      </c>
      <c r="G34" s="13">
        <v>48.9</v>
      </c>
      <c r="H34" s="13">
        <v>25</v>
      </c>
      <c r="I34" s="13"/>
      <c r="J34" s="13"/>
      <c r="K34" s="13"/>
      <c r="L34" s="10"/>
      <c r="M34" s="83" t="s">
        <v>77</v>
      </c>
      <c r="N34" s="84"/>
      <c r="O34" s="76"/>
      <c r="P34" s="76"/>
      <c r="Q34" s="76"/>
      <c r="R34" s="76"/>
      <c r="S34" s="76"/>
      <c r="T34" s="77"/>
      <c r="U34" s="83" t="s">
        <v>77</v>
      </c>
      <c r="V34" s="84"/>
      <c r="W34" s="76"/>
      <c r="X34" s="76"/>
      <c r="Y34" s="76"/>
      <c r="Z34" s="76"/>
      <c r="AA34" s="76"/>
      <c r="AB34" s="77"/>
      <c r="AC34" s="83" t="s">
        <v>77</v>
      </c>
      <c r="AD34" s="84"/>
      <c r="AE34" s="76"/>
      <c r="AF34" s="76"/>
      <c r="AG34" s="76"/>
      <c r="AH34" s="76"/>
      <c r="AI34" s="76"/>
      <c r="AJ34" s="77"/>
      <c r="AK34" s="83" t="s">
        <v>77</v>
      </c>
      <c r="AL34" s="84"/>
      <c r="AM34" s="76"/>
      <c r="AN34" s="76"/>
      <c r="AO34" s="76"/>
      <c r="AP34" s="76"/>
      <c r="AQ34" s="76"/>
      <c r="AR34" s="80"/>
    </row>
    <row r="35" spans="1:44" x14ac:dyDescent="0.2">
      <c r="A35" s="81" t="s">
        <v>47</v>
      </c>
      <c r="B35" s="82"/>
      <c r="C35" s="82"/>
      <c r="D35" s="82"/>
      <c r="E35" s="13"/>
      <c r="F35" s="13"/>
      <c r="G35" s="13"/>
      <c r="H35" s="13"/>
      <c r="I35" s="13"/>
      <c r="J35" s="13"/>
      <c r="K35" s="13"/>
      <c r="L35" s="10"/>
      <c r="M35" s="78">
        <v>120</v>
      </c>
      <c r="N35" s="79"/>
      <c r="O35" s="76"/>
      <c r="P35" s="76"/>
      <c r="Q35" s="76"/>
      <c r="R35" s="76"/>
      <c r="S35" s="76"/>
      <c r="T35" s="77"/>
      <c r="U35" s="78">
        <v>120</v>
      </c>
      <c r="V35" s="79"/>
      <c r="W35" s="76"/>
      <c r="X35" s="76"/>
      <c r="Y35" s="76"/>
      <c r="Z35" s="76"/>
      <c r="AA35" s="76"/>
      <c r="AB35" s="77"/>
      <c r="AC35" s="78">
        <v>120</v>
      </c>
      <c r="AD35" s="79"/>
      <c r="AE35" s="76"/>
      <c r="AF35" s="76"/>
      <c r="AG35" s="76"/>
      <c r="AH35" s="76"/>
      <c r="AI35" s="76"/>
      <c r="AJ35" s="77"/>
      <c r="AK35" s="78">
        <v>110</v>
      </c>
      <c r="AL35" s="79"/>
      <c r="AM35" s="76"/>
      <c r="AN35" s="76"/>
      <c r="AO35" s="76"/>
      <c r="AP35" s="76"/>
      <c r="AQ35" s="76"/>
      <c r="AR35" s="80"/>
    </row>
    <row r="36" spans="1:44" ht="15" x14ac:dyDescent="0.25">
      <c r="A36" s="81" t="s">
        <v>48</v>
      </c>
      <c r="B36" s="82"/>
      <c r="C36" s="82"/>
      <c r="D36" s="82"/>
      <c r="E36" s="13">
        <v>48.3</v>
      </c>
      <c r="F36" s="13">
        <v>0.5</v>
      </c>
      <c r="G36" s="13">
        <v>48.9</v>
      </c>
      <c r="H36" s="13">
        <v>25</v>
      </c>
      <c r="I36" s="13"/>
      <c r="J36" s="13"/>
      <c r="K36" s="13"/>
      <c r="L36" s="10"/>
      <c r="M36" s="83">
        <v>10</v>
      </c>
      <c r="N36" s="84"/>
      <c r="O36" s="76"/>
      <c r="P36" s="76"/>
      <c r="Q36" s="76"/>
      <c r="R36" s="76"/>
      <c r="S36" s="76"/>
      <c r="T36" s="77"/>
      <c r="U36" s="83">
        <v>10</v>
      </c>
      <c r="V36" s="84"/>
      <c r="W36" s="76"/>
      <c r="X36" s="76"/>
      <c r="Y36" s="76"/>
      <c r="Z36" s="76"/>
      <c r="AA36" s="76"/>
      <c r="AB36" s="77"/>
      <c r="AC36" s="83">
        <v>10</v>
      </c>
      <c r="AD36" s="84"/>
      <c r="AE36" s="76"/>
      <c r="AF36" s="76"/>
      <c r="AG36" s="76"/>
      <c r="AH36" s="76"/>
      <c r="AI36" s="76"/>
      <c r="AJ36" s="77"/>
      <c r="AK36" s="83">
        <v>10</v>
      </c>
      <c r="AL36" s="84"/>
      <c r="AM36" s="76"/>
      <c r="AN36" s="76"/>
      <c r="AO36" s="76"/>
      <c r="AP36" s="76"/>
      <c r="AQ36" s="76"/>
      <c r="AR36" s="80"/>
    </row>
    <row r="37" spans="1:44" ht="15" x14ac:dyDescent="0.25">
      <c r="A37" s="81" t="s">
        <v>70</v>
      </c>
      <c r="B37" s="82"/>
      <c r="C37" s="82"/>
      <c r="D37" s="82"/>
      <c r="E37" s="13">
        <v>48.3</v>
      </c>
      <c r="F37" s="13">
        <v>0.5</v>
      </c>
      <c r="G37" s="13">
        <v>48.9</v>
      </c>
      <c r="H37" s="13">
        <v>25</v>
      </c>
      <c r="I37" s="13"/>
      <c r="J37" s="13"/>
      <c r="K37" s="13"/>
      <c r="L37" s="10"/>
      <c r="M37" s="83" t="s">
        <v>77</v>
      </c>
      <c r="N37" s="84"/>
      <c r="O37" s="76"/>
      <c r="P37" s="76"/>
      <c r="Q37" s="76"/>
      <c r="R37" s="76"/>
      <c r="S37" s="76"/>
      <c r="T37" s="77"/>
      <c r="U37" s="83" t="s">
        <v>77</v>
      </c>
      <c r="V37" s="84"/>
      <c r="W37" s="76"/>
      <c r="X37" s="76"/>
      <c r="Y37" s="76"/>
      <c r="Z37" s="76"/>
      <c r="AA37" s="76"/>
      <c r="AB37" s="77"/>
      <c r="AC37" s="83" t="s">
        <v>77</v>
      </c>
      <c r="AD37" s="84"/>
      <c r="AE37" s="76"/>
      <c r="AF37" s="76"/>
      <c r="AG37" s="76"/>
      <c r="AH37" s="76"/>
      <c r="AI37" s="76"/>
      <c r="AJ37" s="77"/>
      <c r="AK37" s="83" t="s">
        <v>77</v>
      </c>
      <c r="AL37" s="84"/>
      <c r="AM37" s="76"/>
      <c r="AN37" s="76"/>
      <c r="AO37" s="76"/>
      <c r="AP37" s="76"/>
      <c r="AQ37" s="76"/>
      <c r="AR37" s="80"/>
    </row>
    <row r="38" spans="1:44" ht="15" x14ac:dyDescent="0.25">
      <c r="A38" s="81" t="s">
        <v>49</v>
      </c>
      <c r="B38" s="82"/>
      <c r="C38" s="82"/>
      <c r="D38" s="82"/>
      <c r="E38" s="13"/>
      <c r="F38" s="13"/>
      <c r="G38" s="13"/>
      <c r="H38" s="13"/>
      <c r="I38" s="13"/>
      <c r="J38" s="13"/>
      <c r="K38" s="13"/>
      <c r="L38" s="10"/>
      <c r="M38" s="83" t="s">
        <v>78</v>
      </c>
      <c r="N38" s="84"/>
      <c r="O38" s="76"/>
      <c r="P38" s="76"/>
      <c r="Q38" s="76"/>
      <c r="R38" s="76"/>
      <c r="S38" s="76"/>
      <c r="T38" s="77"/>
      <c r="U38" s="83" t="s">
        <v>78</v>
      </c>
      <c r="V38" s="84"/>
      <c r="W38" s="76"/>
      <c r="X38" s="76"/>
      <c r="Y38" s="76"/>
      <c r="Z38" s="76"/>
      <c r="AA38" s="76"/>
      <c r="AB38" s="77"/>
      <c r="AC38" s="83" t="s">
        <v>78</v>
      </c>
      <c r="AD38" s="84"/>
      <c r="AE38" s="76"/>
      <c r="AF38" s="76"/>
      <c r="AG38" s="76"/>
      <c r="AH38" s="76"/>
      <c r="AI38" s="76"/>
      <c r="AJ38" s="77"/>
      <c r="AK38" s="83" t="s">
        <v>78</v>
      </c>
      <c r="AL38" s="84"/>
      <c r="AM38" s="76"/>
      <c r="AN38" s="76"/>
      <c r="AO38" s="76"/>
      <c r="AP38" s="76"/>
      <c r="AQ38" s="76"/>
      <c r="AR38" s="80"/>
    </row>
    <row r="39" spans="1:44" x14ac:dyDescent="0.2">
      <c r="A39" s="81" t="s">
        <v>50</v>
      </c>
      <c r="B39" s="82"/>
      <c r="C39" s="82"/>
      <c r="D39" s="82"/>
      <c r="E39" s="13"/>
      <c r="F39" s="13"/>
      <c r="G39" s="13"/>
      <c r="H39" s="13"/>
      <c r="I39" s="13"/>
      <c r="J39" s="13"/>
      <c r="K39" s="13"/>
      <c r="L39" s="10"/>
      <c r="M39" s="78">
        <v>45</v>
      </c>
      <c r="N39" s="79"/>
      <c r="O39" s="76"/>
      <c r="P39" s="76"/>
      <c r="Q39" s="76"/>
      <c r="R39" s="76"/>
      <c r="S39" s="76"/>
      <c r="T39" s="77"/>
      <c r="U39" s="78">
        <v>30</v>
      </c>
      <c r="V39" s="79"/>
      <c r="W39" s="76"/>
      <c r="X39" s="76"/>
      <c r="Y39" s="76"/>
      <c r="Z39" s="76"/>
      <c r="AA39" s="76"/>
      <c r="AB39" s="77"/>
      <c r="AC39" s="78">
        <v>45</v>
      </c>
      <c r="AD39" s="79"/>
      <c r="AE39" s="76"/>
      <c r="AF39" s="76"/>
      <c r="AG39" s="76"/>
      <c r="AH39" s="76"/>
      <c r="AI39" s="76"/>
      <c r="AJ39" s="77"/>
      <c r="AK39" s="78">
        <v>20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74</v>
      </c>
      <c r="B40" s="82"/>
      <c r="C40" s="82"/>
      <c r="D40" s="82"/>
      <c r="E40" s="13"/>
      <c r="F40" s="13"/>
      <c r="G40" s="13"/>
      <c r="H40" s="13"/>
      <c r="I40" s="13"/>
      <c r="J40" s="13"/>
      <c r="K40" s="13"/>
      <c r="L40" s="10"/>
      <c r="M40" s="78">
        <v>150</v>
      </c>
      <c r="N40" s="79"/>
      <c r="O40" s="76"/>
      <c r="P40" s="76"/>
      <c r="Q40" s="76"/>
      <c r="R40" s="76"/>
      <c r="S40" s="76"/>
      <c r="T40" s="77"/>
      <c r="U40" s="78">
        <v>80</v>
      </c>
      <c r="V40" s="79"/>
      <c r="W40" s="76"/>
      <c r="X40" s="76"/>
      <c r="Y40" s="76"/>
      <c r="Z40" s="76"/>
      <c r="AA40" s="76"/>
      <c r="AB40" s="77"/>
      <c r="AC40" s="78">
        <v>85</v>
      </c>
      <c r="AD40" s="79"/>
      <c r="AE40" s="76"/>
      <c r="AF40" s="76"/>
      <c r="AG40" s="76"/>
      <c r="AH40" s="76"/>
      <c r="AI40" s="76"/>
      <c r="AJ40" s="77"/>
      <c r="AK40" s="78">
        <v>60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51</v>
      </c>
      <c r="B41" s="82"/>
      <c r="C41" s="82"/>
      <c r="D41" s="82"/>
      <c r="E41" s="13">
        <v>48.3</v>
      </c>
      <c r="F41" s="13">
        <v>0.5</v>
      </c>
      <c r="G41" s="13">
        <v>48.9</v>
      </c>
      <c r="H41" s="13">
        <v>25</v>
      </c>
      <c r="I41" s="13"/>
      <c r="J41" s="13"/>
      <c r="K41" s="13"/>
      <c r="L41" s="10"/>
      <c r="M41" s="78">
        <v>70</v>
      </c>
      <c r="N41" s="79"/>
      <c r="O41" s="76"/>
      <c r="P41" s="76"/>
      <c r="Q41" s="76"/>
      <c r="R41" s="76"/>
      <c r="S41" s="76"/>
      <c r="T41" s="77"/>
      <c r="U41" s="78">
        <v>45</v>
      </c>
      <c r="V41" s="79"/>
      <c r="W41" s="76"/>
      <c r="X41" s="76"/>
      <c r="Y41" s="76"/>
      <c r="Z41" s="76"/>
      <c r="AA41" s="76"/>
      <c r="AB41" s="77"/>
      <c r="AC41" s="78">
        <v>60</v>
      </c>
      <c r="AD41" s="79"/>
      <c r="AE41" s="76"/>
      <c r="AF41" s="76"/>
      <c r="AG41" s="76"/>
      <c r="AH41" s="76"/>
      <c r="AI41" s="76"/>
      <c r="AJ41" s="77"/>
      <c r="AK41" s="78">
        <v>45</v>
      </c>
      <c r="AL41" s="79"/>
      <c r="AM41" s="76"/>
      <c r="AN41" s="76"/>
      <c r="AO41" s="76"/>
      <c r="AP41" s="76"/>
      <c r="AQ41" s="76"/>
      <c r="AR41" s="80"/>
    </row>
    <row r="42" spans="1:44" ht="15" x14ac:dyDescent="0.25">
      <c r="A42" s="81" t="s">
        <v>69</v>
      </c>
      <c r="B42" s="82"/>
      <c r="C42" s="82"/>
      <c r="D42" s="82"/>
      <c r="E42" s="13">
        <v>48.3</v>
      </c>
      <c r="F42" s="13">
        <v>0.5</v>
      </c>
      <c r="G42" s="13">
        <v>48.9</v>
      </c>
      <c r="H42" s="13">
        <v>25</v>
      </c>
      <c r="I42" s="13"/>
      <c r="J42" s="13"/>
      <c r="K42" s="13"/>
      <c r="L42" s="10"/>
      <c r="M42" s="83">
        <v>30</v>
      </c>
      <c r="N42" s="84"/>
      <c r="O42" s="76"/>
      <c r="P42" s="76"/>
      <c r="Q42" s="76"/>
      <c r="R42" s="76"/>
      <c r="S42" s="76"/>
      <c r="T42" s="77"/>
      <c r="U42" s="83">
        <v>30</v>
      </c>
      <c r="V42" s="84"/>
      <c r="W42" s="76"/>
      <c r="X42" s="76"/>
      <c r="Y42" s="76"/>
      <c r="Z42" s="76"/>
      <c r="AA42" s="76"/>
      <c r="AB42" s="77"/>
      <c r="AC42" s="83">
        <v>30</v>
      </c>
      <c r="AD42" s="84"/>
      <c r="AE42" s="76"/>
      <c r="AF42" s="76"/>
      <c r="AG42" s="76"/>
      <c r="AH42" s="76"/>
      <c r="AI42" s="76"/>
      <c r="AJ42" s="77"/>
      <c r="AK42" s="83">
        <v>10</v>
      </c>
      <c r="AL42" s="84"/>
      <c r="AM42" s="76"/>
      <c r="AN42" s="76"/>
      <c r="AO42" s="76"/>
      <c r="AP42" s="76"/>
      <c r="AQ42" s="76"/>
      <c r="AR42" s="80"/>
    </row>
    <row r="43" spans="1:44" ht="15" x14ac:dyDescent="0.25">
      <c r="A43" s="81" t="s">
        <v>52</v>
      </c>
      <c r="B43" s="82"/>
      <c r="C43" s="82"/>
      <c r="D43" s="82"/>
      <c r="E43" s="13">
        <v>48.3</v>
      </c>
      <c r="F43" s="13">
        <v>0.5</v>
      </c>
      <c r="G43" s="13">
        <v>48.9</v>
      </c>
      <c r="H43" s="13">
        <v>25</v>
      </c>
      <c r="I43" s="13"/>
      <c r="J43" s="13"/>
      <c r="K43" s="13"/>
      <c r="L43" s="10"/>
      <c r="M43" s="83">
        <v>0</v>
      </c>
      <c r="N43" s="84"/>
      <c r="O43" s="76"/>
      <c r="P43" s="76"/>
      <c r="Q43" s="76"/>
      <c r="R43" s="76"/>
      <c r="S43" s="76"/>
      <c r="T43" s="77"/>
      <c r="U43" s="83">
        <v>0</v>
      </c>
      <c r="V43" s="84"/>
      <c r="W43" s="76"/>
      <c r="X43" s="76"/>
      <c r="Y43" s="76"/>
      <c r="Z43" s="76"/>
      <c r="AA43" s="76"/>
      <c r="AB43" s="77"/>
      <c r="AC43" s="83">
        <v>0</v>
      </c>
      <c r="AD43" s="84"/>
      <c r="AE43" s="76"/>
      <c r="AF43" s="76"/>
      <c r="AG43" s="76"/>
      <c r="AH43" s="76"/>
      <c r="AI43" s="76"/>
      <c r="AJ43" s="77"/>
      <c r="AK43" s="83">
        <v>0</v>
      </c>
      <c r="AL43" s="84"/>
      <c r="AM43" s="76"/>
      <c r="AN43" s="76"/>
      <c r="AO43" s="76"/>
      <c r="AP43" s="76"/>
      <c r="AQ43" s="76"/>
      <c r="AR43" s="80"/>
    </row>
    <row r="44" spans="1:44" ht="13.5" thickBot="1" x14ac:dyDescent="0.25">
      <c r="A44" s="103" t="s">
        <v>53</v>
      </c>
      <c r="B44" s="104"/>
      <c r="C44" s="104"/>
      <c r="D44" s="104"/>
      <c r="E44" s="105"/>
      <c r="F44" s="105"/>
      <c r="G44" s="105"/>
      <c r="H44" s="105"/>
      <c r="I44" s="105"/>
      <c r="J44" s="105"/>
      <c r="K44" s="105"/>
      <c r="L44" s="106"/>
      <c r="M44" s="92"/>
      <c r="N44" s="93"/>
      <c r="O44" s="90"/>
      <c r="P44" s="90"/>
      <c r="Q44" s="90"/>
      <c r="R44" s="90"/>
      <c r="S44" s="90"/>
      <c r="T44" s="91"/>
      <c r="U44" s="92"/>
      <c r="V44" s="93"/>
      <c r="W44" s="90"/>
      <c r="X44" s="90"/>
      <c r="Y44" s="90"/>
      <c r="Z44" s="90"/>
      <c r="AA44" s="90"/>
      <c r="AB44" s="91"/>
      <c r="AC44" s="92"/>
      <c r="AD44" s="93"/>
      <c r="AE44" s="90"/>
      <c r="AF44" s="90"/>
      <c r="AG44" s="90"/>
      <c r="AH44" s="90"/>
      <c r="AI44" s="90"/>
      <c r="AJ44" s="91"/>
      <c r="AK44" s="92"/>
      <c r="AL44" s="93"/>
      <c r="AM44" s="90"/>
      <c r="AN44" s="90"/>
      <c r="AO44" s="90"/>
      <c r="AP44" s="90"/>
      <c r="AQ44" s="90"/>
      <c r="AR44" s="94"/>
    </row>
    <row r="45" spans="1:44" x14ac:dyDescent="0.2">
      <c r="A45" s="95" t="s">
        <v>54</v>
      </c>
      <c r="B45" s="96"/>
      <c r="C45" s="96"/>
      <c r="D45" s="96"/>
      <c r="E45" s="52"/>
      <c r="F45" s="52"/>
      <c r="G45" s="52"/>
      <c r="H45" s="52"/>
      <c r="I45" s="52"/>
      <c r="J45" s="52"/>
      <c r="K45" s="52"/>
      <c r="L45" s="97"/>
      <c r="M45" s="98"/>
      <c r="N45" s="99"/>
      <c r="O45" s="100"/>
      <c r="P45" s="100"/>
      <c r="Q45" s="100"/>
      <c r="R45" s="100"/>
      <c r="S45" s="100"/>
      <c r="T45" s="101"/>
      <c r="U45" s="98"/>
      <c r="V45" s="99"/>
      <c r="W45" s="100"/>
      <c r="X45" s="100"/>
      <c r="Y45" s="100"/>
      <c r="Z45" s="100"/>
      <c r="AA45" s="100"/>
      <c r="AB45" s="101"/>
      <c r="AC45" s="98"/>
      <c r="AD45" s="99"/>
      <c r="AE45" s="100"/>
      <c r="AF45" s="100"/>
      <c r="AG45" s="100"/>
      <c r="AH45" s="100"/>
      <c r="AI45" s="100"/>
      <c r="AJ45" s="101"/>
      <c r="AK45" s="98"/>
      <c r="AL45" s="99"/>
      <c r="AM45" s="100"/>
      <c r="AN45" s="100"/>
      <c r="AO45" s="100"/>
      <c r="AP45" s="100"/>
      <c r="AQ45" s="100"/>
      <c r="AR45" s="102"/>
    </row>
    <row r="46" spans="1:44" x14ac:dyDescent="0.2">
      <c r="A46" s="81" t="s">
        <v>55</v>
      </c>
      <c r="B46" s="82"/>
      <c r="C46" s="82"/>
      <c r="D46" s="82"/>
      <c r="E46" s="13"/>
      <c r="F46" s="13"/>
      <c r="G46" s="13"/>
      <c r="H46" s="13"/>
      <c r="I46" s="13"/>
      <c r="J46" s="13"/>
      <c r="K46" s="13"/>
      <c r="L46" s="10"/>
      <c r="M46" s="88">
        <f>SUM(M47:N56)</f>
        <v>395</v>
      </c>
      <c r="N46" s="89"/>
      <c r="O46" s="85"/>
      <c r="P46" s="85"/>
      <c r="Q46" s="85"/>
      <c r="R46" s="85"/>
      <c r="S46" s="85"/>
      <c r="T46" s="87"/>
      <c r="U46" s="88">
        <f>SUM(U47:V56)</f>
        <v>260</v>
      </c>
      <c r="V46" s="89"/>
      <c r="W46" s="85"/>
      <c r="X46" s="85"/>
      <c r="Y46" s="85"/>
      <c r="Z46" s="85"/>
      <c r="AA46" s="85"/>
      <c r="AB46" s="87"/>
      <c r="AC46" s="88">
        <f>SUM(AC47:AD56)</f>
        <v>365</v>
      </c>
      <c r="AD46" s="89"/>
      <c r="AE46" s="85"/>
      <c r="AF46" s="85"/>
      <c r="AG46" s="85"/>
      <c r="AH46" s="85"/>
      <c r="AI46" s="85"/>
      <c r="AJ46" s="87"/>
      <c r="AK46" s="88">
        <f>SUM(AK47:AL56)</f>
        <v>225</v>
      </c>
      <c r="AL46" s="89"/>
      <c r="AM46" s="85"/>
      <c r="AN46" s="85"/>
      <c r="AO46" s="85"/>
      <c r="AP46" s="85"/>
      <c r="AQ46" s="85"/>
      <c r="AR46" s="86"/>
    </row>
    <row r="47" spans="1:44" x14ac:dyDescent="0.2">
      <c r="A47" s="81" t="s">
        <v>56</v>
      </c>
      <c r="B47" s="82"/>
      <c r="C47" s="82"/>
      <c r="D47" s="82"/>
      <c r="E47" s="13">
        <v>48.3</v>
      </c>
      <c r="F47" s="13">
        <v>0.5</v>
      </c>
      <c r="G47" s="13">
        <v>48.9</v>
      </c>
      <c r="H47" s="13">
        <v>25</v>
      </c>
      <c r="I47" s="13"/>
      <c r="J47" s="13"/>
      <c r="K47" s="13"/>
      <c r="L47" s="10"/>
      <c r="M47" s="78">
        <v>100</v>
      </c>
      <c r="N47" s="79"/>
      <c r="O47" s="76"/>
      <c r="P47" s="76"/>
      <c r="Q47" s="76"/>
      <c r="R47" s="76"/>
      <c r="S47" s="76"/>
      <c r="T47" s="77"/>
      <c r="U47" s="78">
        <v>75</v>
      </c>
      <c r="V47" s="79"/>
      <c r="W47" s="76"/>
      <c r="X47" s="76"/>
      <c r="Y47" s="76"/>
      <c r="Z47" s="76"/>
      <c r="AA47" s="76"/>
      <c r="AB47" s="77"/>
      <c r="AC47" s="78">
        <v>90</v>
      </c>
      <c r="AD47" s="79"/>
      <c r="AE47" s="76"/>
      <c r="AF47" s="76"/>
      <c r="AG47" s="76"/>
      <c r="AH47" s="76"/>
      <c r="AI47" s="76"/>
      <c r="AJ47" s="77"/>
      <c r="AK47" s="78">
        <v>50</v>
      </c>
      <c r="AL47" s="79"/>
      <c r="AM47" s="76"/>
      <c r="AN47" s="76"/>
      <c r="AO47" s="76"/>
      <c r="AP47" s="76"/>
      <c r="AQ47" s="76"/>
      <c r="AR47" s="80"/>
    </row>
    <row r="48" spans="1:44" ht="15" x14ac:dyDescent="0.25">
      <c r="A48" s="81" t="s">
        <v>57</v>
      </c>
      <c r="B48" s="82"/>
      <c r="C48" s="82"/>
      <c r="D48" s="82"/>
      <c r="E48" s="13"/>
      <c r="F48" s="13"/>
      <c r="G48" s="13"/>
      <c r="H48" s="13"/>
      <c r="I48" s="13"/>
      <c r="J48" s="13"/>
      <c r="K48" s="13"/>
      <c r="L48" s="10"/>
      <c r="M48" s="83" t="s">
        <v>78</v>
      </c>
      <c r="N48" s="84"/>
      <c r="O48" s="76"/>
      <c r="P48" s="76"/>
      <c r="Q48" s="76"/>
      <c r="R48" s="76"/>
      <c r="S48" s="76"/>
      <c r="T48" s="77"/>
      <c r="U48" s="83" t="s">
        <v>78</v>
      </c>
      <c r="V48" s="84"/>
      <c r="W48" s="76"/>
      <c r="X48" s="76"/>
      <c r="Y48" s="76"/>
      <c r="Z48" s="76"/>
      <c r="AA48" s="76"/>
      <c r="AB48" s="77"/>
      <c r="AC48" s="83" t="s">
        <v>78</v>
      </c>
      <c r="AD48" s="84"/>
      <c r="AE48" s="76"/>
      <c r="AF48" s="76"/>
      <c r="AG48" s="76"/>
      <c r="AH48" s="76"/>
      <c r="AI48" s="76"/>
      <c r="AJ48" s="77"/>
      <c r="AK48" s="83" t="s">
        <v>78</v>
      </c>
      <c r="AL48" s="84"/>
      <c r="AM48" s="76"/>
      <c r="AN48" s="76"/>
      <c r="AO48" s="76"/>
      <c r="AP48" s="76"/>
      <c r="AQ48" s="76"/>
      <c r="AR48" s="80"/>
    </row>
    <row r="49" spans="1:44" x14ac:dyDescent="0.2">
      <c r="A49" s="81" t="s">
        <v>58</v>
      </c>
      <c r="B49" s="82"/>
      <c r="C49" s="82"/>
      <c r="D49" s="82"/>
      <c r="E49" s="13">
        <v>48.3</v>
      </c>
      <c r="F49" s="13">
        <v>0.5</v>
      </c>
      <c r="G49" s="13">
        <v>48.9</v>
      </c>
      <c r="H49" s="13">
        <v>25</v>
      </c>
      <c r="I49" s="13"/>
      <c r="J49" s="13"/>
      <c r="K49" s="13"/>
      <c r="L49" s="10"/>
      <c r="M49" s="78">
        <v>5</v>
      </c>
      <c r="N49" s="79"/>
      <c r="O49" s="76"/>
      <c r="P49" s="76"/>
      <c r="Q49" s="76"/>
      <c r="R49" s="76"/>
      <c r="S49" s="76"/>
      <c r="T49" s="77"/>
      <c r="U49" s="78">
        <v>5</v>
      </c>
      <c r="V49" s="79"/>
      <c r="W49" s="76"/>
      <c r="X49" s="76"/>
      <c r="Y49" s="76"/>
      <c r="Z49" s="76"/>
      <c r="AA49" s="76"/>
      <c r="AB49" s="77"/>
      <c r="AC49" s="78">
        <v>5</v>
      </c>
      <c r="AD49" s="79"/>
      <c r="AE49" s="76"/>
      <c r="AF49" s="76"/>
      <c r="AG49" s="76"/>
      <c r="AH49" s="76"/>
      <c r="AI49" s="76"/>
      <c r="AJ49" s="77"/>
      <c r="AK49" s="78">
        <v>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59</v>
      </c>
      <c r="B50" s="82"/>
      <c r="C50" s="82"/>
      <c r="D50" s="82"/>
      <c r="E50" s="13">
        <v>48.3</v>
      </c>
      <c r="F50" s="13">
        <v>0.5</v>
      </c>
      <c r="G50" s="13">
        <v>48.9</v>
      </c>
      <c r="H50" s="13">
        <v>25</v>
      </c>
      <c r="I50" s="13"/>
      <c r="J50" s="13"/>
      <c r="K50" s="13"/>
      <c r="L50" s="10"/>
      <c r="M50" s="78">
        <v>150</v>
      </c>
      <c r="N50" s="79"/>
      <c r="O50" s="76"/>
      <c r="P50" s="76"/>
      <c r="Q50" s="76"/>
      <c r="R50" s="76"/>
      <c r="S50" s="76"/>
      <c r="T50" s="77"/>
      <c r="U50" s="78">
        <v>50</v>
      </c>
      <c r="V50" s="79"/>
      <c r="W50" s="76"/>
      <c r="X50" s="76"/>
      <c r="Y50" s="76"/>
      <c r="Z50" s="76"/>
      <c r="AA50" s="76"/>
      <c r="AB50" s="77"/>
      <c r="AC50" s="78">
        <v>130</v>
      </c>
      <c r="AD50" s="79"/>
      <c r="AE50" s="76"/>
      <c r="AF50" s="76"/>
      <c r="AG50" s="76"/>
      <c r="AH50" s="76"/>
      <c r="AI50" s="76"/>
      <c r="AJ50" s="77"/>
      <c r="AK50" s="78">
        <v>50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60</v>
      </c>
      <c r="B51" s="82"/>
      <c r="C51" s="82"/>
      <c r="D51" s="82"/>
      <c r="E51" s="13"/>
      <c r="F51" s="13"/>
      <c r="G51" s="13"/>
      <c r="H51" s="13"/>
      <c r="I51" s="13"/>
      <c r="J51" s="13"/>
      <c r="K51" s="13"/>
      <c r="L51" s="10"/>
      <c r="M51" s="78">
        <v>100</v>
      </c>
      <c r="N51" s="79"/>
      <c r="O51" s="76"/>
      <c r="P51" s="76"/>
      <c r="Q51" s="76"/>
      <c r="R51" s="76"/>
      <c r="S51" s="76"/>
      <c r="T51" s="77"/>
      <c r="U51" s="78">
        <v>90</v>
      </c>
      <c r="V51" s="79"/>
      <c r="W51" s="76"/>
      <c r="X51" s="76"/>
      <c r="Y51" s="76"/>
      <c r="Z51" s="76"/>
      <c r="AA51" s="76"/>
      <c r="AB51" s="77"/>
      <c r="AC51" s="78">
        <v>100</v>
      </c>
      <c r="AD51" s="79"/>
      <c r="AE51" s="76"/>
      <c r="AF51" s="76"/>
      <c r="AG51" s="76"/>
      <c r="AH51" s="76"/>
      <c r="AI51" s="76"/>
      <c r="AJ51" s="77"/>
      <c r="AK51" s="78">
        <v>90</v>
      </c>
      <c r="AL51" s="79"/>
      <c r="AM51" s="76"/>
      <c r="AN51" s="76"/>
      <c r="AO51" s="76"/>
      <c r="AP51" s="76"/>
      <c r="AQ51" s="76"/>
      <c r="AR51" s="80"/>
    </row>
    <row r="52" spans="1:44" ht="15" x14ac:dyDescent="0.25">
      <c r="A52" s="81" t="s">
        <v>71</v>
      </c>
      <c r="B52" s="82"/>
      <c r="C52" s="82"/>
      <c r="D52" s="82"/>
      <c r="E52" s="13">
        <v>48.3</v>
      </c>
      <c r="F52" s="13">
        <v>0.5</v>
      </c>
      <c r="G52" s="13">
        <v>48.9</v>
      </c>
      <c r="H52" s="13">
        <v>25</v>
      </c>
      <c r="I52" s="13"/>
      <c r="J52" s="13"/>
      <c r="K52" s="13"/>
      <c r="L52" s="10"/>
      <c r="M52" s="83" t="s">
        <v>77</v>
      </c>
      <c r="N52" s="84"/>
      <c r="O52" s="76"/>
      <c r="P52" s="76"/>
      <c r="Q52" s="76"/>
      <c r="R52" s="76"/>
      <c r="S52" s="76"/>
      <c r="T52" s="77"/>
      <c r="U52" s="83" t="s">
        <v>77</v>
      </c>
      <c r="V52" s="84"/>
      <c r="W52" s="76"/>
      <c r="X52" s="76"/>
      <c r="Y52" s="76"/>
      <c r="Z52" s="76"/>
      <c r="AA52" s="76"/>
      <c r="AB52" s="77"/>
      <c r="AC52" s="83" t="s">
        <v>77</v>
      </c>
      <c r="AD52" s="84"/>
      <c r="AE52" s="76"/>
      <c r="AF52" s="76"/>
      <c r="AG52" s="76"/>
      <c r="AH52" s="76"/>
      <c r="AI52" s="76"/>
      <c r="AJ52" s="77"/>
      <c r="AK52" s="83" t="s">
        <v>77</v>
      </c>
      <c r="AL52" s="84"/>
      <c r="AM52" s="76"/>
      <c r="AN52" s="76"/>
      <c r="AO52" s="76"/>
      <c r="AP52" s="76"/>
      <c r="AQ52" s="76"/>
      <c r="AR52" s="80"/>
    </row>
    <row r="53" spans="1:44" x14ac:dyDescent="0.2">
      <c r="A53" s="81" t="s">
        <v>72</v>
      </c>
      <c r="B53" s="82"/>
      <c r="C53" s="82"/>
      <c r="D53" s="82"/>
      <c r="E53" s="13"/>
      <c r="F53" s="13"/>
      <c r="G53" s="13"/>
      <c r="H53" s="13"/>
      <c r="I53" s="13"/>
      <c r="J53" s="13"/>
      <c r="K53" s="13"/>
      <c r="L53" s="10"/>
      <c r="M53" s="78">
        <v>20</v>
      </c>
      <c r="N53" s="79"/>
      <c r="O53" s="76"/>
      <c r="P53" s="76"/>
      <c r="Q53" s="76"/>
      <c r="R53" s="76"/>
      <c r="S53" s="76"/>
      <c r="T53" s="77"/>
      <c r="U53" s="78">
        <v>20</v>
      </c>
      <c r="V53" s="79"/>
      <c r="W53" s="76"/>
      <c r="X53" s="76"/>
      <c r="Y53" s="76"/>
      <c r="Z53" s="76"/>
      <c r="AA53" s="76"/>
      <c r="AB53" s="77"/>
      <c r="AC53" s="78">
        <v>20</v>
      </c>
      <c r="AD53" s="79"/>
      <c r="AE53" s="76"/>
      <c r="AF53" s="76"/>
      <c r="AG53" s="76"/>
      <c r="AH53" s="76"/>
      <c r="AI53" s="76"/>
      <c r="AJ53" s="77"/>
      <c r="AK53" s="78">
        <v>20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61</v>
      </c>
      <c r="B54" s="82"/>
      <c r="C54" s="82"/>
      <c r="D54" s="82"/>
      <c r="E54" s="13">
        <v>48.3</v>
      </c>
      <c r="F54" s="13">
        <v>0.5</v>
      </c>
      <c r="G54" s="13">
        <v>48.9</v>
      </c>
      <c r="H54" s="13">
        <v>25</v>
      </c>
      <c r="I54" s="13"/>
      <c r="J54" s="13"/>
      <c r="K54" s="13"/>
      <c r="L54" s="10"/>
      <c r="M54" s="78">
        <v>5</v>
      </c>
      <c r="N54" s="79"/>
      <c r="O54" s="76"/>
      <c r="P54" s="76"/>
      <c r="Q54" s="76"/>
      <c r="R54" s="76"/>
      <c r="S54" s="76"/>
      <c r="T54" s="77"/>
      <c r="U54" s="78">
        <v>5</v>
      </c>
      <c r="V54" s="79"/>
      <c r="W54" s="76"/>
      <c r="X54" s="76"/>
      <c r="Y54" s="76"/>
      <c r="Z54" s="76"/>
      <c r="AA54" s="76"/>
      <c r="AB54" s="77"/>
      <c r="AC54" s="78">
        <v>5</v>
      </c>
      <c r="AD54" s="79"/>
      <c r="AE54" s="76"/>
      <c r="AF54" s="76"/>
      <c r="AG54" s="76"/>
      <c r="AH54" s="76"/>
      <c r="AI54" s="76"/>
      <c r="AJ54" s="77"/>
      <c r="AK54" s="78">
        <v>5</v>
      </c>
      <c r="AL54" s="79"/>
      <c r="AM54" s="76"/>
      <c r="AN54" s="76"/>
      <c r="AO54" s="76"/>
      <c r="AP54" s="76"/>
      <c r="AQ54" s="76"/>
      <c r="AR54" s="80"/>
    </row>
    <row r="55" spans="1:44" x14ac:dyDescent="0.2">
      <c r="A55" s="81" t="s">
        <v>62</v>
      </c>
      <c r="B55" s="82"/>
      <c r="C55" s="82"/>
      <c r="D55" s="82"/>
      <c r="E55" s="13">
        <v>48.3</v>
      </c>
      <c r="F55" s="13">
        <v>0.5</v>
      </c>
      <c r="G55" s="13">
        <v>48.9</v>
      </c>
      <c r="H55" s="13">
        <v>25</v>
      </c>
      <c r="I55" s="13"/>
      <c r="J55" s="13"/>
      <c r="K55" s="13"/>
      <c r="L55" s="10"/>
      <c r="M55" s="78">
        <v>15</v>
      </c>
      <c r="N55" s="79"/>
      <c r="O55" s="76"/>
      <c r="P55" s="76"/>
      <c r="Q55" s="76"/>
      <c r="R55" s="76"/>
      <c r="S55" s="76"/>
      <c r="T55" s="77"/>
      <c r="U55" s="78">
        <v>15</v>
      </c>
      <c r="V55" s="79"/>
      <c r="W55" s="76"/>
      <c r="X55" s="76"/>
      <c r="Y55" s="76"/>
      <c r="Z55" s="76"/>
      <c r="AA55" s="76"/>
      <c r="AB55" s="77"/>
      <c r="AC55" s="78">
        <v>15</v>
      </c>
      <c r="AD55" s="79"/>
      <c r="AE55" s="76"/>
      <c r="AF55" s="76"/>
      <c r="AG55" s="76"/>
      <c r="AH55" s="76"/>
      <c r="AI55" s="76"/>
      <c r="AJ55" s="77"/>
      <c r="AK55" s="78">
        <v>5</v>
      </c>
      <c r="AL55" s="79"/>
      <c r="AM55" s="76"/>
      <c r="AN55" s="76"/>
      <c r="AO55" s="76"/>
      <c r="AP55" s="76"/>
      <c r="AQ55" s="76"/>
      <c r="AR55" s="80"/>
    </row>
    <row r="56" spans="1:44" x14ac:dyDescent="0.2">
      <c r="A56" s="81" t="s">
        <v>73</v>
      </c>
      <c r="B56" s="82"/>
      <c r="C56" s="82"/>
      <c r="D56" s="82"/>
      <c r="E56" s="13">
        <v>48.3</v>
      </c>
      <c r="F56" s="13">
        <v>0.5</v>
      </c>
      <c r="G56" s="13">
        <v>48.9</v>
      </c>
      <c r="H56" s="13">
        <v>25</v>
      </c>
      <c r="I56" s="13"/>
      <c r="J56" s="13"/>
      <c r="K56" s="13"/>
      <c r="L56" s="10"/>
      <c r="M56" s="78">
        <v>0</v>
      </c>
      <c r="N56" s="79"/>
      <c r="O56" s="76"/>
      <c r="P56" s="76"/>
      <c r="Q56" s="76"/>
      <c r="R56" s="76"/>
      <c r="S56" s="76"/>
      <c r="T56" s="77"/>
      <c r="U56" s="78">
        <v>0</v>
      </c>
      <c r="V56" s="79"/>
      <c r="W56" s="76"/>
      <c r="X56" s="76"/>
      <c r="Y56" s="76"/>
      <c r="Z56" s="76"/>
      <c r="AA56" s="76"/>
      <c r="AB56" s="77"/>
      <c r="AC56" s="78">
        <v>0</v>
      </c>
      <c r="AD56" s="79"/>
      <c r="AE56" s="76"/>
      <c r="AF56" s="76"/>
      <c r="AG56" s="76"/>
      <c r="AH56" s="76"/>
      <c r="AI56" s="76"/>
      <c r="AJ56" s="77"/>
      <c r="AK56" s="78">
        <v>0</v>
      </c>
      <c r="AL56" s="79"/>
      <c r="AM56" s="76"/>
      <c r="AN56" s="76"/>
      <c r="AO56" s="76"/>
      <c r="AP56" s="76"/>
      <c r="AQ56" s="76"/>
      <c r="AR56" s="80"/>
    </row>
    <row r="57" spans="1:44" s="11" customFormat="1" ht="15" x14ac:dyDescent="0.25">
      <c r="A57" s="81" t="s">
        <v>76</v>
      </c>
      <c r="B57" s="82"/>
      <c r="C57" s="82"/>
      <c r="D57" s="82"/>
      <c r="E57" s="35"/>
      <c r="F57" s="35"/>
      <c r="G57" s="35"/>
      <c r="H57" s="35"/>
      <c r="I57" s="35"/>
      <c r="J57" s="35"/>
      <c r="K57" s="35"/>
      <c r="L57" s="10"/>
      <c r="M57" s="83" t="s">
        <v>77</v>
      </c>
      <c r="N57" s="84"/>
      <c r="O57" s="76"/>
      <c r="P57" s="76"/>
      <c r="Q57" s="76"/>
      <c r="R57" s="76"/>
      <c r="S57" s="76"/>
      <c r="T57" s="77"/>
      <c r="U57" s="83" t="s">
        <v>77</v>
      </c>
      <c r="V57" s="84"/>
      <c r="W57" s="76"/>
      <c r="X57" s="76"/>
      <c r="Y57" s="76"/>
      <c r="Z57" s="76"/>
      <c r="AA57" s="76"/>
      <c r="AB57" s="77"/>
      <c r="AC57" s="83" t="s">
        <v>77</v>
      </c>
      <c r="AD57" s="84"/>
      <c r="AE57" s="76"/>
      <c r="AF57" s="76"/>
      <c r="AG57" s="76"/>
      <c r="AH57" s="76"/>
      <c r="AI57" s="76"/>
      <c r="AJ57" s="77"/>
      <c r="AK57" s="83" t="s">
        <v>77</v>
      </c>
      <c r="AL57" s="84"/>
      <c r="AM57" s="76"/>
      <c r="AN57" s="76"/>
      <c r="AO57" s="76"/>
      <c r="AP57" s="76"/>
      <c r="AQ57" s="76"/>
      <c r="AR57" s="80"/>
    </row>
    <row r="58" spans="1:44" ht="13.5" thickBot="1" x14ac:dyDescent="0.25">
      <c r="A58" s="67" t="s">
        <v>63</v>
      </c>
      <c r="B58" s="68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3"/>
      <c r="Q58" s="73"/>
      <c r="R58" s="73"/>
      <c r="S58" s="73"/>
      <c r="T58" s="74"/>
      <c r="U58" s="71"/>
      <c r="V58" s="72"/>
      <c r="W58" s="73"/>
      <c r="X58" s="73"/>
      <c r="Y58" s="73"/>
      <c r="Z58" s="73"/>
      <c r="AA58" s="73"/>
      <c r="AB58" s="74"/>
      <c r="AC58" s="71"/>
      <c r="AD58" s="72"/>
      <c r="AE58" s="73"/>
      <c r="AF58" s="73"/>
      <c r="AG58" s="73"/>
      <c r="AH58" s="73"/>
      <c r="AI58" s="73"/>
      <c r="AJ58" s="74"/>
      <c r="AK58" s="71"/>
      <c r="AL58" s="72"/>
      <c r="AM58" s="73"/>
      <c r="AN58" s="73"/>
      <c r="AO58" s="73"/>
      <c r="AP58" s="73"/>
      <c r="AQ58" s="73"/>
      <c r="AR58" s="75"/>
    </row>
    <row r="59" spans="1:44" ht="13.5" thickBot="1" x14ac:dyDescent="0.25">
      <c r="A59" s="63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1"/>
      <c r="N59" s="62"/>
      <c r="O59" s="59"/>
      <c r="P59" s="59"/>
      <c r="Q59" s="59"/>
      <c r="R59" s="59"/>
      <c r="S59" s="59"/>
      <c r="T59" s="60"/>
      <c r="U59" s="61"/>
      <c r="V59" s="62"/>
      <c r="W59" s="59"/>
      <c r="X59" s="59"/>
      <c r="Y59" s="59"/>
      <c r="Z59" s="59"/>
      <c r="AA59" s="59"/>
      <c r="AB59" s="60"/>
      <c r="AC59" s="61"/>
      <c r="AD59" s="62"/>
      <c r="AE59" s="59"/>
      <c r="AF59" s="59"/>
      <c r="AG59" s="59"/>
      <c r="AH59" s="59"/>
      <c r="AI59" s="59"/>
      <c r="AJ59" s="60"/>
      <c r="AK59" s="61"/>
      <c r="AL59" s="62"/>
      <c r="AM59" s="59"/>
      <c r="AN59" s="59"/>
      <c r="AO59" s="59"/>
      <c r="AP59" s="59"/>
      <c r="AQ59" s="59"/>
      <c r="AR59" s="66"/>
    </row>
    <row r="60" spans="1:44" ht="13.5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3.5" thickBot="1" x14ac:dyDescent="0.25">
      <c r="A61" s="53" t="s">
        <v>65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6" t="s">
        <v>81</v>
      </c>
      <c r="N61" s="57"/>
      <c r="O61" s="57"/>
      <c r="P61" s="57"/>
      <c r="Q61" s="57"/>
      <c r="R61" s="57"/>
      <c r="S61" s="57"/>
      <c r="T61" s="58"/>
      <c r="U61" s="56" t="s">
        <v>81</v>
      </c>
      <c r="V61" s="57"/>
      <c r="W61" s="57"/>
      <c r="X61" s="57"/>
      <c r="Y61" s="57"/>
      <c r="Z61" s="57"/>
      <c r="AA61" s="57"/>
      <c r="AB61" s="58"/>
      <c r="AC61" s="56" t="s">
        <v>81</v>
      </c>
      <c r="AD61" s="57"/>
      <c r="AE61" s="57"/>
      <c r="AF61" s="57"/>
      <c r="AG61" s="57"/>
      <c r="AH61" s="57"/>
      <c r="AI61" s="57"/>
      <c r="AJ61" s="58"/>
      <c r="AK61" s="56" t="s">
        <v>81</v>
      </c>
      <c r="AL61" s="57"/>
      <c r="AM61" s="57"/>
      <c r="AN61" s="57"/>
      <c r="AO61" s="57"/>
      <c r="AP61" s="57"/>
      <c r="AQ61" s="57"/>
      <c r="AR61" s="58"/>
    </row>
  </sheetData>
  <mergeCells count="695">
    <mergeCell ref="AI6:AJ6"/>
    <mergeCell ref="AI7:AJ7"/>
    <mergeCell ref="AQ6:AR6"/>
    <mergeCell ref="AQ7:AR7"/>
    <mergeCell ref="W6:X6"/>
    <mergeCell ref="W7:X7"/>
    <mergeCell ref="AE6:AF6"/>
    <mergeCell ref="AE7:AF7"/>
    <mergeCell ref="AM6:AN6"/>
    <mergeCell ref="AM7:AN7"/>
    <mergeCell ref="AK6:AL6"/>
    <mergeCell ref="AK7:AL7"/>
    <mergeCell ref="AP57:AR57"/>
    <mergeCell ref="AH59:AJ59"/>
    <mergeCell ref="AK59:AL59"/>
    <mergeCell ref="AM59:AO59"/>
    <mergeCell ref="AP59:AR59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58:L58"/>
    <mergeCell ref="A57:D57"/>
    <mergeCell ref="AP58:AR58"/>
    <mergeCell ref="AK58:AL58"/>
    <mergeCell ref="AC56:AD56"/>
    <mergeCell ref="AE56:AG56"/>
    <mergeCell ref="AH56:AJ56"/>
    <mergeCell ref="AK56:AL56"/>
    <mergeCell ref="AM56:AO56"/>
    <mergeCell ref="AP56:AR56"/>
    <mergeCell ref="O43:Q43"/>
    <mergeCell ref="R43:T43"/>
    <mergeCell ref="U43:V43"/>
    <mergeCell ref="W43:Y43"/>
    <mergeCell ref="Z43:AB43"/>
    <mergeCell ref="AH54:AJ54"/>
    <mergeCell ref="AK54:AL54"/>
    <mergeCell ref="AM54:AO54"/>
    <mergeCell ref="AP54:AR54"/>
    <mergeCell ref="AP55:AR55"/>
    <mergeCell ref="AC54:AD54"/>
    <mergeCell ref="AE54:AG54"/>
    <mergeCell ref="AC55:AD55"/>
    <mergeCell ref="AE55:AG55"/>
    <mergeCell ref="AH55:AJ55"/>
    <mergeCell ref="AK55:AL55"/>
    <mergeCell ref="AM55:AO55"/>
    <mergeCell ref="AH52:AJ52"/>
    <mergeCell ref="A54:D54"/>
    <mergeCell ref="A55:D55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M54:N54"/>
    <mergeCell ref="O54:Q54"/>
    <mergeCell ref="R54:T54"/>
    <mergeCell ref="U54:V54"/>
    <mergeCell ref="W54:Y54"/>
    <mergeCell ref="Z54:AB54"/>
    <mergeCell ref="Z55:AB55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E57:AG57"/>
    <mergeCell ref="AH57:AJ57"/>
    <mergeCell ref="AK57:AL57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3:AR53"/>
    <mergeCell ref="Z53:AB53"/>
    <mergeCell ref="AC53:AD53"/>
    <mergeCell ref="AE53:AG53"/>
    <mergeCell ref="AH53:AJ53"/>
    <mergeCell ref="AK53:AL53"/>
    <mergeCell ref="AM53:AO53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H46:AJ46"/>
    <mergeCell ref="AK46:AL46"/>
    <mergeCell ref="AM46:AO46"/>
    <mergeCell ref="AP46:AR46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6:D46"/>
    <mergeCell ref="M46:N46"/>
    <mergeCell ref="O46:Q46"/>
    <mergeCell ref="R46:T46"/>
    <mergeCell ref="U46:V46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E45:AR45"/>
    <mergeCell ref="AH44:AJ44"/>
    <mergeCell ref="AK44:AL44"/>
    <mergeCell ref="W46:Y46"/>
    <mergeCell ref="Z46:AB46"/>
    <mergeCell ref="AC46:AD46"/>
    <mergeCell ref="AE46:AG46"/>
    <mergeCell ref="AM44:AO44"/>
    <mergeCell ref="AE43:AG43"/>
    <mergeCell ref="AH43:AJ43"/>
    <mergeCell ref="AK43:AL43"/>
    <mergeCell ref="AM43:AO43"/>
    <mergeCell ref="AP42:AR42"/>
    <mergeCell ref="A43:D43"/>
    <mergeCell ref="AP41:AR41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H41:AJ41"/>
    <mergeCell ref="AK41:AL41"/>
    <mergeCell ref="AM41:AO41"/>
    <mergeCell ref="A42:D42"/>
    <mergeCell ref="M43:N43"/>
    <mergeCell ref="AP43:AR43"/>
    <mergeCell ref="AH42:AJ42"/>
    <mergeCell ref="AK42:AL42"/>
    <mergeCell ref="AM42:AO42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C43:AD43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S6:T6"/>
    <mergeCell ref="S7:T7"/>
    <mergeCell ref="AA6:AB6"/>
    <mergeCell ref="AA7:AB7"/>
    <mergeCell ref="U7:V7"/>
    <mergeCell ref="AC7:AD7"/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6"/>
  <sheetViews>
    <sheetView zoomScaleNormal="100" workbookViewId="0">
      <selection activeCell="N8" sqref="N8:AR8"/>
    </sheetView>
  </sheetViews>
  <sheetFormatPr defaultRowHeight="12.75" x14ac:dyDescent="0.2"/>
  <cols>
    <col min="1" max="4" width="7.140625" style="2" customWidth="1"/>
    <col min="5" max="12" width="5.28515625" style="2" customWidth="1"/>
    <col min="13" max="13" width="3.28515625" style="2" customWidth="1"/>
    <col min="14" max="14" width="4.85546875" style="2" customWidth="1"/>
    <col min="15" max="15" width="3.42578125" style="2" customWidth="1"/>
    <col min="16" max="21" width="3.28515625" style="2" customWidth="1"/>
    <col min="22" max="22" width="4.85546875" style="2" customWidth="1"/>
    <col min="23" max="23" width="3.42578125" style="2" customWidth="1"/>
    <col min="24" max="29" width="3.28515625" style="2" customWidth="1"/>
    <col min="30" max="30" width="4.42578125" style="2" customWidth="1"/>
    <col min="31" max="37" width="3.28515625" style="2" customWidth="1"/>
    <col min="38" max="38" width="4.7109375" style="2" customWidth="1"/>
    <col min="39" max="44" width="3.28515625" style="2" customWidth="1"/>
    <col min="45" max="16384" width="9.140625" style="2"/>
  </cols>
  <sheetData>
    <row r="1" spans="1:44" ht="22.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21.75" customHeight="1" thickBot="1" x14ac:dyDescent="0.25">
      <c r="A2" s="258" t="s">
        <v>80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9"/>
    </row>
    <row r="3" spans="1:44" ht="20.25" customHeight="1" thickBo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287">
        <v>0.875</v>
      </c>
      <c r="N3" s="288"/>
      <c r="O3" s="288"/>
      <c r="P3" s="288"/>
      <c r="Q3" s="288"/>
      <c r="R3" s="288"/>
      <c r="S3" s="288"/>
      <c r="T3" s="289"/>
      <c r="U3" s="287">
        <v>0.91666666666666663</v>
      </c>
      <c r="V3" s="288"/>
      <c r="W3" s="288"/>
      <c r="X3" s="288"/>
      <c r="Y3" s="288"/>
      <c r="Z3" s="288"/>
      <c r="AA3" s="288"/>
      <c r="AB3" s="289"/>
      <c r="AC3" s="287">
        <v>0.95833333333333337</v>
      </c>
      <c r="AD3" s="288"/>
      <c r="AE3" s="288"/>
      <c r="AF3" s="288"/>
      <c r="AG3" s="288"/>
      <c r="AH3" s="288"/>
      <c r="AI3" s="288"/>
      <c r="AJ3" s="289"/>
      <c r="AK3" s="287">
        <v>1</v>
      </c>
      <c r="AL3" s="288"/>
      <c r="AM3" s="288"/>
      <c r="AN3" s="288"/>
      <c r="AO3" s="288"/>
      <c r="AP3" s="288"/>
      <c r="AQ3" s="288"/>
      <c r="AR3" s="289"/>
    </row>
    <row r="4" spans="1:44" ht="19.5" customHeight="1" thickBot="1" x14ac:dyDescent="0.25">
      <c r="A4" s="266" t="s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</row>
    <row r="5" spans="1:44" ht="15.75" customHeight="1" thickBot="1" x14ac:dyDescent="0.3">
      <c r="A5" s="247" t="s">
        <v>75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118" t="s">
        <v>10</v>
      </c>
      <c r="N5" s="123"/>
      <c r="O5" s="117" t="s">
        <v>11</v>
      </c>
      <c r="P5" s="123"/>
      <c r="Q5" s="117" t="s">
        <v>12</v>
      </c>
      <c r="R5" s="123"/>
      <c r="S5" s="117" t="s">
        <v>13</v>
      </c>
      <c r="T5" s="119"/>
      <c r="U5" s="122" t="s">
        <v>10</v>
      </c>
      <c r="V5" s="123"/>
      <c r="W5" s="117" t="s">
        <v>11</v>
      </c>
      <c r="X5" s="123"/>
      <c r="Y5" s="117" t="s">
        <v>12</v>
      </c>
      <c r="Z5" s="123"/>
      <c r="AA5" s="117" t="s">
        <v>13</v>
      </c>
      <c r="AB5" s="119"/>
      <c r="AC5" s="122" t="s">
        <v>10</v>
      </c>
      <c r="AD5" s="123"/>
      <c r="AE5" s="117" t="s">
        <v>11</v>
      </c>
      <c r="AF5" s="123"/>
      <c r="AG5" s="117" t="s">
        <v>12</v>
      </c>
      <c r="AH5" s="123"/>
      <c r="AI5" s="117" t="s">
        <v>13</v>
      </c>
      <c r="AJ5" s="119"/>
      <c r="AK5" s="122" t="s">
        <v>10</v>
      </c>
      <c r="AL5" s="123"/>
      <c r="AM5" s="117" t="s">
        <v>11</v>
      </c>
      <c r="AN5" s="123"/>
      <c r="AO5" s="117" t="s">
        <v>12</v>
      </c>
      <c r="AP5" s="123"/>
      <c r="AQ5" s="117" t="s">
        <v>13</v>
      </c>
      <c r="AR5" s="119"/>
    </row>
    <row r="6" spans="1:44" ht="15.75" thickBot="1" x14ac:dyDescent="0.25">
      <c r="A6" s="24"/>
      <c r="B6" s="25"/>
      <c r="C6" s="21"/>
      <c r="D6" s="26"/>
      <c r="E6" s="21"/>
      <c r="F6" s="26"/>
      <c r="G6" s="25"/>
      <c r="H6" s="250" t="s">
        <v>66</v>
      </c>
      <c r="I6" s="251"/>
      <c r="J6" s="251"/>
      <c r="K6" s="251"/>
      <c r="L6" s="252"/>
      <c r="M6" s="271">
        <v>1315</v>
      </c>
      <c r="N6" s="272"/>
      <c r="O6" s="223">
        <v>12.2</v>
      </c>
      <c r="P6" s="270"/>
      <c r="Q6" s="28"/>
      <c r="R6" s="29"/>
      <c r="S6" s="223">
        <v>0.85</v>
      </c>
      <c r="T6" s="224"/>
      <c r="U6" s="271">
        <v>1290</v>
      </c>
      <c r="V6" s="272"/>
      <c r="W6" s="277">
        <v>11.9</v>
      </c>
      <c r="X6" s="268"/>
      <c r="Y6" s="28"/>
      <c r="Z6" s="29"/>
      <c r="AA6" s="223">
        <v>0.85</v>
      </c>
      <c r="AB6" s="224"/>
      <c r="AC6" s="271">
        <v>1255</v>
      </c>
      <c r="AD6" s="272"/>
      <c r="AE6" s="277">
        <v>11.7</v>
      </c>
      <c r="AF6" s="268"/>
      <c r="AG6" s="28"/>
      <c r="AH6" s="29"/>
      <c r="AI6" s="223">
        <v>0.85</v>
      </c>
      <c r="AJ6" s="224"/>
      <c r="AK6" s="271">
        <v>1250</v>
      </c>
      <c r="AL6" s="272"/>
      <c r="AM6" s="277">
        <v>11.6</v>
      </c>
      <c r="AN6" s="268"/>
      <c r="AO6" s="32"/>
      <c r="AP6" s="31"/>
      <c r="AQ6" s="223">
        <v>0.85</v>
      </c>
      <c r="AR6" s="224"/>
    </row>
    <row r="7" spans="1:44" ht="15.75" thickBot="1" x14ac:dyDescent="0.3">
      <c r="A7" s="27"/>
      <c r="B7" s="40"/>
      <c r="C7" s="39"/>
      <c r="D7" s="27"/>
      <c r="E7" s="39"/>
      <c r="F7" s="27"/>
      <c r="G7" s="40"/>
      <c r="H7" s="137" t="s">
        <v>67</v>
      </c>
      <c r="I7" s="138"/>
      <c r="J7" s="138"/>
      <c r="K7" s="138"/>
      <c r="L7" s="139"/>
      <c r="M7" s="83">
        <v>1145</v>
      </c>
      <c r="N7" s="84"/>
      <c r="O7" s="277">
        <v>10.6</v>
      </c>
      <c r="P7" s="268"/>
      <c r="Q7" s="28"/>
      <c r="R7" s="29"/>
      <c r="S7" s="223">
        <v>0.85</v>
      </c>
      <c r="T7" s="224"/>
      <c r="U7" s="83">
        <v>1170</v>
      </c>
      <c r="V7" s="84"/>
      <c r="W7" s="223">
        <v>10.8</v>
      </c>
      <c r="X7" s="270"/>
      <c r="Y7" s="28"/>
      <c r="Z7" s="29"/>
      <c r="AA7" s="223">
        <v>0.85</v>
      </c>
      <c r="AB7" s="224"/>
      <c r="AC7" s="83">
        <v>1190</v>
      </c>
      <c r="AD7" s="84"/>
      <c r="AE7" s="277">
        <v>11.1</v>
      </c>
      <c r="AF7" s="268"/>
      <c r="AG7" s="28"/>
      <c r="AH7" s="29"/>
      <c r="AI7" s="223">
        <v>0.85</v>
      </c>
      <c r="AJ7" s="224"/>
      <c r="AK7" s="83">
        <v>1205</v>
      </c>
      <c r="AL7" s="84"/>
      <c r="AM7" s="223">
        <v>11.2</v>
      </c>
      <c r="AN7" s="270"/>
      <c r="AO7" s="30"/>
      <c r="AP7" s="31"/>
      <c r="AQ7" s="223">
        <v>0.85</v>
      </c>
      <c r="AR7" s="224"/>
    </row>
    <row r="8" spans="1:44" ht="13.5" thickBot="1" x14ac:dyDescent="0.25">
      <c r="A8" s="22" t="s">
        <v>2</v>
      </c>
      <c r="B8" s="23" t="s">
        <v>3</v>
      </c>
      <c r="C8" s="23" t="s">
        <v>4</v>
      </c>
      <c r="D8" s="37" t="s">
        <v>5</v>
      </c>
      <c r="E8" s="122" t="s">
        <v>6</v>
      </c>
      <c r="F8" s="123"/>
      <c r="G8" s="117" t="s">
        <v>7</v>
      </c>
      <c r="H8" s="123"/>
      <c r="I8" s="117" t="s">
        <v>8</v>
      </c>
      <c r="J8" s="123"/>
      <c r="K8" s="117" t="s">
        <v>9</v>
      </c>
      <c r="L8" s="119"/>
      <c r="M8" s="36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9"/>
    </row>
    <row r="9" spans="1:44" ht="13.5" thickBot="1" x14ac:dyDescent="0.25">
      <c r="A9" s="41" t="s">
        <v>14</v>
      </c>
      <c r="B9" s="42">
        <v>25</v>
      </c>
      <c r="C9" s="44">
        <v>3.0999999493360519E-2</v>
      </c>
      <c r="D9" s="5">
        <v>0.15000000596046448</v>
      </c>
      <c r="E9" s="236">
        <v>110</v>
      </c>
      <c r="F9" s="141"/>
      <c r="G9" s="237" t="s">
        <v>15</v>
      </c>
      <c r="H9" s="237"/>
      <c r="I9" s="238">
        <v>0.12200000137090683</v>
      </c>
      <c r="J9" s="238"/>
      <c r="K9" s="238">
        <v>10.800000190734863</v>
      </c>
      <c r="L9" s="239"/>
      <c r="M9" s="227"/>
      <c r="N9" s="228"/>
      <c r="O9" s="229"/>
      <c r="P9" s="229"/>
      <c r="Q9" s="229"/>
      <c r="R9" s="229"/>
      <c r="S9" s="225"/>
      <c r="T9" s="226"/>
      <c r="U9" s="230"/>
      <c r="V9" s="228"/>
      <c r="W9" s="229"/>
      <c r="X9" s="229"/>
      <c r="Y9" s="229"/>
      <c r="Z9" s="229"/>
      <c r="AA9" s="225"/>
      <c r="AB9" s="226"/>
      <c r="AC9" s="230"/>
      <c r="AD9" s="228"/>
      <c r="AE9" s="229"/>
      <c r="AF9" s="229"/>
      <c r="AG9" s="229"/>
      <c r="AH9" s="229"/>
      <c r="AI9" s="225"/>
      <c r="AJ9" s="226"/>
      <c r="AK9" s="230"/>
      <c r="AL9" s="228"/>
      <c r="AM9" s="229"/>
      <c r="AN9" s="229"/>
      <c r="AO9" s="229"/>
      <c r="AP9" s="229"/>
      <c r="AQ9" s="225"/>
      <c r="AR9" s="240"/>
    </row>
    <row r="10" spans="1:44" ht="15.75" thickBot="1" x14ac:dyDescent="0.25">
      <c r="A10" s="231"/>
      <c r="B10" s="232"/>
      <c r="C10" s="232"/>
      <c r="D10" s="233"/>
      <c r="E10" s="241">
        <v>6</v>
      </c>
      <c r="F10" s="242"/>
      <c r="G10" s="243" t="s">
        <v>16</v>
      </c>
      <c r="H10" s="243"/>
      <c r="I10" s="244">
        <f>I9</f>
        <v>0.12200000137090683</v>
      </c>
      <c r="J10" s="244"/>
      <c r="K10" s="244">
        <f>K9</f>
        <v>10.800000190734863</v>
      </c>
      <c r="L10" s="245"/>
      <c r="M10" s="246">
        <v>800</v>
      </c>
      <c r="N10" s="221"/>
      <c r="O10" s="222">
        <v>-7.4</v>
      </c>
      <c r="P10" s="222"/>
      <c r="Q10" s="222"/>
      <c r="R10" s="222"/>
      <c r="S10" s="223">
        <v>0.85</v>
      </c>
      <c r="T10" s="224"/>
      <c r="U10" s="220">
        <v>805</v>
      </c>
      <c r="V10" s="221"/>
      <c r="W10" s="222">
        <v>-7.5</v>
      </c>
      <c r="X10" s="222"/>
      <c r="Y10" s="222"/>
      <c r="Z10" s="222"/>
      <c r="AA10" s="223">
        <v>0.85</v>
      </c>
      <c r="AB10" s="224"/>
      <c r="AC10" s="220">
        <v>810</v>
      </c>
      <c r="AD10" s="221"/>
      <c r="AE10" s="222">
        <v>-7.5</v>
      </c>
      <c r="AF10" s="222"/>
      <c r="AG10" s="222"/>
      <c r="AH10" s="222"/>
      <c r="AI10" s="223">
        <v>0.85</v>
      </c>
      <c r="AJ10" s="224"/>
      <c r="AK10" s="220">
        <v>800</v>
      </c>
      <c r="AL10" s="221"/>
      <c r="AM10" s="222">
        <v>-7.4</v>
      </c>
      <c r="AN10" s="222"/>
      <c r="AO10" s="222"/>
      <c r="AP10" s="222"/>
      <c r="AQ10" s="223">
        <v>0.85</v>
      </c>
      <c r="AR10" s="224"/>
    </row>
    <row r="11" spans="1:44" ht="13.5" thickBot="1" x14ac:dyDescent="0.25">
      <c r="A11" s="234"/>
      <c r="B11" s="235"/>
      <c r="C11" s="235"/>
      <c r="D11" s="235"/>
      <c r="E11" s="218" t="s">
        <v>17</v>
      </c>
      <c r="F11" s="209"/>
      <c r="G11" s="209"/>
      <c r="H11" s="209"/>
      <c r="I11" s="209"/>
      <c r="J11" s="209"/>
      <c r="K11" s="209"/>
      <c r="L11" s="219"/>
      <c r="M11" s="209">
        <v>12</v>
      </c>
      <c r="N11" s="209"/>
      <c r="O11" s="209"/>
      <c r="P11" s="193"/>
      <c r="Q11" s="193"/>
      <c r="R11" s="206"/>
      <c r="S11" s="206"/>
      <c r="T11" s="207"/>
      <c r="U11" s="209">
        <v>12</v>
      </c>
      <c r="V11" s="209"/>
      <c r="W11" s="209"/>
      <c r="X11" s="193"/>
      <c r="Y11" s="193"/>
      <c r="Z11" s="206"/>
      <c r="AA11" s="206"/>
      <c r="AB11" s="207"/>
      <c r="AC11" s="209">
        <v>12</v>
      </c>
      <c r="AD11" s="209"/>
      <c r="AE11" s="209"/>
      <c r="AF11" s="193"/>
      <c r="AG11" s="193"/>
      <c r="AH11" s="206"/>
      <c r="AI11" s="206"/>
      <c r="AJ11" s="207"/>
      <c r="AK11" s="209">
        <v>12</v>
      </c>
      <c r="AL11" s="209"/>
      <c r="AM11" s="209"/>
      <c r="AN11" s="193"/>
      <c r="AO11" s="193"/>
      <c r="AP11" s="206"/>
      <c r="AQ11" s="206"/>
      <c r="AR11" s="210"/>
    </row>
    <row r="12" spans="1:44" ht="13.5" thickBot="1" x14ac:dyDescent="0.25">
      <c r="A12" s="41" t="s">
        <v>18</v>
      </c>
      <c r="B12" s="42">
        <v>25</v>
      </c>
      <c r="C12" s="44">
        <v>3.0000000260770321E-3</v>
      </c>
      <c r="D12" s="5">
        <v>0.15000000596046448</v>
      </c>
      <c r="E12" s="236">
        <v>110</v>
      </c>
      <c r="F12" s="141"/>
      <c r="G12" s="237" t="s">
        <v>15</v>
      </c>
      <c r="H12" s="237"/>
      <c r="I12" s="238">
        <v>0.12200000137090683</v>
      </c>
      <c r="J12" s="238"/>
      <c r="K12" s="238">
        <v>10.689999580383301</v>
      </c>
      <c r="L12" s="239"/>
      <c r="M12" s="227"/>
      <c r="N12" s="228"/>
      <c r="O12" s="229"/>
      <c r="P12" s="229"/>
      <c r="Q12" s="229"/>
      <c r="R12" s="229"/>
      <c r="S12" s="225"/>
      <c r="T12" s="226"/>
      <c r="U12" s="230"/>
      <c r="V12" s="228"/>
      <c r="W12" s="229"/>
      <c r="X12" s="229"/>
      <c r="Y12" s="229"/>
      <c r="Z12" s="229"/>
      <c r="AA12" s="225"/>
      <c r="AB12" s="226"/>
      <c r="AC12" s="230"/>
      <c r="AD12" s="228"/>
      <c r="AE12" s="229"/>
      <c r="AF12" s="229"/>
      <c r="AG12" s="229"/>
      <c r="AH12" s="229"/>
      <c r="AI12" s="225"/>
      <c r="AJ12" s="226"/>
      <c r="AK12" s="230"/>
      <c r="AL12" s="228"/>
      <c r="AM12" s="229"/>
      <c r="AN12" s="229"/>
      <c r="AO12" s="229"/>
      <c r="AP12" s="229"/>
      <c r="AQ12" s="225"/>
      <c r="AR12" s="240"/>
    </row>
    <row r="13" spans="1:44" ht="15.75" thickBot="1" x14ac:dyDescent="0.25">
      <c r="A13" s="231"/>
      <c r="B13" s="232"/>
      <c r="C13" s="232"/>
      <c r="D13" s="233"/>
      <c r="E13" s="241">
        <v>6</v>
      </c>
      <c r="F13" s="242"/>
      <c r="G13" s="243" t="s">
        <v>19</v>
      </c>
      <c r="H13" s="243"/>
      <c r="I13" s="244">
        <f>I12</f>
        <v>0.12200000137090683</v>
      </c>
      <c r="J13" s="244"/>
      <c r="K13" s="244">
        <f>K12</f>
        <v>10.689999580383301</v>
      </c>
      <c r="L13" s="245"/>
      <c r="M13" s="246">
        <v>820</v>
      </c>
      <c r="N13" s="221"/>
      <c r="O13" s="222">
        <v>-7.6</v>
      </c>
      <c r="P13" s="222"/>
      <c r="Q13" s="222"/>
      <c r="R13" s="222"/>
      <c r="S13" s="223">
        <v>0.85</v>
      </c>
      <c r="T13" s="224"/>
      <c r="U13" s="220">
        <v>860</v>
      </c>
      <c r="V13" s="221"/>
      <c r="W13" s="222">
        <v>-8</v>
      </c>
      <c r="X13" s="222"/>
      <c r="Y13" s="222"/>
      <c r="Z13" s="222"/>
      <c r="AA13" s="223">
        <v>0.85</v>
      </c>
      <c r="AB13" s="224"/>
      <c r="AC13" s="220">
        <v>850</v>
      </c>
      <c r="AD13" s="221"/>
      <c r="AE13" s="222">
        <v>-8</v>
      </c>
      <c r="AF13" s="222"/>
      <c r="AG13" s="222"/>
      <c r="AH13" s="222"/>
      <c r="AI13" s="223">
        <v>0.85</v>
      </c>
      <c r="AJ13" s="224"/>
      <c r="AK13" s="220">
        <v>850</v>
      </c>
      <c r="AL13" s="221"/>
      <c r="AM13" s="222">
        <v>-7.9</v>
      </c>
      <c r="AN13" s="222"/>
      <c r="AO13" s="222"/>
      <c r="AP13" s="222"/>
      <c r="AQ13" s="223">
        <v>0.85</v>
      </c>
      <c r="AR13" s="224"/>
    </row>
    <row r="14" spans="1:44" ht="13.5" thickBot="1" x14ac:dyDescent="0.25">
      <c r="A14" s="234"/>
      <c r="B14" s="235"/>
      <c r="C14" s="235"/>
      <c r="D14" s="235"/>
      <c r="E14" s="218" t="s">
        <v>17</v>
      </c>
      <c r="F14" s="209"/>
      <c r="G14" s="209"/>
      <c r="H14" s="209"/>
      <c r="I14" s="209"/>
      <c r="J14" s="209"/>
      <c r="K14" s="209"/>
      <c r="L14" s="219"/>
      <c r="M14" s="209">
        <v>12</v>
      </c>
      <c r="N14" s="209"/>
      <c r="O14" s="209"/>
      <c r="P14" s="193"/>
      <c r="Q14" s="193"/>
      <c r="R14" s="206"/>
      <c r="S14" s="206"/>
      <c r="T14" s="207"/>
      <c r="U14" s="209">
        <v>12</v>
      </c>
      <c r="V14" s="209"/>
      <c r="W14" s="209"/>
      <c r="X14" s="193"/>
      <c r="Y14" s="193"/>
      <c r="Z14" s="206"/>
      <c r="AA14" s="206"/>
      <c r="AB14" s="207"/>
      <c r="AC14" s="209">
        <v>12</v>
      </c>
      <c r="AD14" s="209"/>
      <c r="AE14" s="209"/>
      <c r="AF14" s="193"/>
      <c r="AG14" s="193"/>
      <c r="AH14" s="206"/>
      <c r="AI14" s="206"/>
      <c r="AJ14" s="207"/>
      <c r="AK14" s="209">
        <v>12</v>
      </c>
      <c r="AL14" s="209"/>
      <c r="AM14" s="209"/>
      <c r="AN14" s="193"/>
      <c r="AO14" s="193"/>
      <c r="AP14" s="206"/>
      <c r="AQ14" s="206"/>
      <c r="AR14" s="210"/>
    </row>
    <row r="15" spans="1:44" x14ac:dyDescent="0.2">
      <c r="A15" s="120" t="s">
        <v>20</v>
      </c>
      <c r="B15" s="115"/>
      <c r="C15" s="115"/>
      <c r="D15" s="115"/>
      <c r="E15" s="211" t="s">
        <v>21</v>
      </c>
      <c r="F15" s="142"/>
      <c r="G15" s="142"/>
      <c r="H15" s="142"/>
      <c r="I15" s="142"/>
      <c r="J15" s="142"/>
      <c r="K15" s="142"/>
      <c r="L15" s="212"/>
      <c r="M15" s="213">
        <f>SUM(M9,M12)</f>
        <v>0</v>
      </c>
      <c r="N15" s="196"/>
      <c r="O15" s="195">
        <f>SUM(O9,O12)</f>
        <v>0</v>
      </c>
      <c r="P15" s="196"/>
      <c r="Q15" s="195">
        <f>SUM(Q9,Q12)</f>
        <v>0</v>
      </c>
      <c r="R15" s="196"/>
      <c r="S15" s="196"/>
      <c r="T15" s="197"/>
      <c r="U15" s="198">
        <f>SUM(U9,U12)</f>
        <v>0</v>
      </c>
      <c r="V15" s="196"/>
      <c r="W15" s="195">
        <f>SUM(W9,W12)</f>
        <v>0</v>
      </c>
      <c r="X15" s="196"/>
      <c r="Y15" s="195">
        <f>SUM(Y9,Y12)</f>
        <v>0</v>
      </c>
      <c r="Z15" s="196"/>
      <c r="AA15" s="196"/>
      <c r="AB15" s="197"/>
      <c r="AC15" s="198">
        <f>SUM(AC9,AC12)</f>
        <v>0</v>
      </c>
      <c r="AD15" s="196"/>
      <c r="AE15" s="195">
        <f>SUM(AE9,AE12)</f>
        <v>0</v>
      </c>
      <c r="AF15" s="196"/>
      <c r="AG15" s="195">
        <f>SUM(AG9,AG12)</f>
        <v>0</v>
      </c>
      <c r="AH15" s="196"/>
      <c r="AI15" s="196"/>
      <c r="AJ15" s="197"/>
      <c r="AK15" s="198">
        <f>SUM(AK9,AK12)</f>
        <v>0</v>
      </c>
      <c r="AL15" s="196"/>
      <c r="AM15" s="195">
        <f>SUM(AM9,AM12)</f>
        <v>0</v>
      </c>
      <c r="AN15" s="196"/>
      <c r="AO15" s="195">
        <f>SUM(AO9,AO12)</f>
        <v>0</v>
      </c>
      <c r="AP15" s="196"/>
      <c r="AQ15" s="196"/>
      <c r="AR15" s="214"/>
    </row>
    <row r="16" spans="1:44" ht="12.75" customHeight="1" thickBot="1" x14ac:dyDescent="0.25">
      <c r="A16" s="122"/>
      <c r="B16" s="118"/>
      <c r="C16" s="118"/>
      <c r="D16" s="118"/>
      <c r="E16" s="215" t="s">
        <v>22</v>
      </c>
      <c r="F16" s="135"/>
      <c r="G16" s="135"/>
      <c r="H16" s="135"/>
      <c r="I16" s="135"/>
      <c r="J16" s="135"/>
      <c r="K16" s="135"/>
      <c r="L16" s="216"/>
      <c r="M16" s="217">
        <f>SUM(M10,M13)</f>
        <v>1620</v>
      </c>
      <c r="N16" s="201"/>
      <c r="O16" s="90">
        <f>SUM(O10,O13)</f>
        <v>-15</v>
      </c>
      <c r="P16" s="201"/>
      <c r="Q16" s="90">
        <f>SUM(Q10,Q13)</f>
        <v>0</v>
      </c>
      <c r="R16" s="201"/>
      <c r="S16" s="201"/>
      <c r="T16" s="203"/>
      <c r="U16" s="92">
        <f>SUM(U10,U13)</f>
        <v>1665</v>
      </c>
      <c r="V16" s="201"/>
      <c r="W16" s="90">
        <f>SUM(W10,W13)</f>
        <v>-15.5</v>
      </c>
      <c r="X16" s="201"/>
      <c r="Y16" s="90">
        <f>SUM(Y10,Y13)</f>
        <v>0</v>
      </c>
      <c r="Z16" s="201"/>
      <c r="AA16" s="201"/>
      <c r="AB16" s="203"/>
      <c r="AC16" s="92">
        <f>SUM(AC10,AC13)</f>
        <v>1660</v>
      </c>
      <c r="AD16" s="201"/>
      <c r="AE16" s="90">
        <f>SUM(AE10,AE13)</f>
        <v>-15.5</v>
      </c>
      <c r="AF16" s="201"/>
      <c r="AG16" s="90">
        <f>SUM(AG10,AG13)</f>
        <v>0</v>
      </c>
      <c r="AH16" s="201"/>
      <c r="AI16" s="201"/>
      <c r="AJ16" s="203"/>
      <c r="AK16" s="92">
        <f>SUM(AK10,AK13)</f>
        <v>1650</v>
      </c>
      <c r="AL16" s="201"/>
      <c r="AM16" s="90">
        <f>SUM(AM10,AM13)</f>
        <v>-15.3</v>
      </c>
      <c r="AN16" s="201"/>
      <c r="AO16" s="90">
        <f>SUM(AO10,AO13)</f>
        <v>0</v>
      </c>
      <c r="AP16" s="201"/>
      <c r="AQ16" s="201"/>
      <c r="AR16" s="202"/>
    </row>
    <row r="17" spans="1:47" x14ac:dyDescent="0.2">
      <c r="A17" s="120" t="s">
        <v>23</v>
      </c>
      <c r="B17" s="115"/>
      <c r="C17" s="115"/>
      <c r="D17" s="115"/>
      <c r="E17" s="115" t="s">
        <v>24</v>
      </c>
      <c r="F17" s="115"/>
      <c r="G17" s="115"/>
      <c r="H17" s="115"/>
      <c r="I17" s="181" t="s">
        <v>14</v>
      </c>
      <c r="J17" s="182"/>
      <c r="K17" s="182"/>
      <c r="L17" s="183"/>
      <c r="M17" s="184">
        <f>I9*(POWER(O10,2)+POWER(Q10,2))/POWER(B9,2)</f>
        <v>1.0689152120113374E-2</v>
      </c>
      <c r="N17" s="184"/>
      <c r="O17" s="184"/>
      <c r="P17" s="185" t="s">
        <v>25</v>
      </c>
      <c r="Q17" s="185"/>
      <c r="R17" s="199">
        <f>K9*(POWER(O10,2)+POWER(Q10,2))/(100*B9)</f>
        <v>0.23656320417785645</v>
      </c>
      <c r="S17" s="199"/>
      <c r="T17" s="204"/>
      <c r="U17" s="205">
        <f>I9*(POWER(W10,2)+POWER(Y10,2))/POWER(B9,2)</f>
        <v>1.0980000123381614E-2</v>
      </c>
      <c r="V17" s="184"/>
      <c r="W17" s="184"/>
      <c r="X17" s="185" t="s">
        <v>25</v>
      </c>
      <c r="Y17" s="185"/>
      <c r="Z17" s="199">
        <f>K9*(POWER(W10,2)+POWER(Y10,2))/(100*B9)</f>
        <v>0.24300000429153443</v>
      </c>
      <c r="AA17" s="199"/>
      <c r="AB17" s="204"/>
      <c r="AC17" s="205">
        <f>I9*(POWER(AE10,2)+POWER(AG10,2))/POWER(B9,2)</f>
        <v>1.0980000123381614E-2</v>
      </c>
      <c r="AD17" s="184"/>
      <c r="AE17" s="184"/>
      <c r="AF17" s="185" t="s">
        <v>25</v>
      </c>
      <c r="AG17" s="185"/>
      <c r="AH17" s="199">
        <f>K9*(POWER(AE10,2)+POWER(AG10,2))/(100*B9)</f>
        <v>0.24300000429153443</v>
      </c>
      <c r="AI17" s="199"/>
      <c r="AJ17" s="204"/>
      <c r="AK17" s="205">
        <f>I9*(POWER(AM10,2)+POWER(AO10,2))/POWER(B9,2)</f>
        <v>1.0689152120113374E-2</v>
      </c>
      <c r="AL17" s="184"/>
      <c r="AM17" s="184"/>
      <c r="AN17" s="185" t="s">
        <v>25</v>
      </c>
      <c r="AO17" s="185"/>
      <c r="AP17" s="199">
        <f>K9*(POWER(AM10,2)+POWER(AO10,2))/(100*B9)</f>
        <v>0.23656320417785645</v>
      </c>
      <c r="AQ17" s="199"/>
      <c r="AR17" s="200"/>
    </row>
    <row r="18" spans="1:47" ht="13.5" thickBot="1" x14ac:dyDescent="0.25">
      <c r="A18" s="122"/>
      <c r="B18" s="118"/>
      <c r="C18" s="118"/>
      <c r="D18" s="118"/>
      <c r="E18" s="118"/>
      <c r="F18" s="118"/>
      <c r="G18" s="118"/>
      <c r="H18" s="118"/>
      <c r="I18" s="192" t="s">
        <v>18</v>
      </c>
      <c r="J18" s="193"/>
      <c r="K18" s="193"/>
      <c r="L18" s="194"/>
      <c r="M18" s="191">
        <f>I12*(POWER(O13,2)+POWER(Q13,2))/POWER(B12,2)</f>
        <v>1.1274752126693726E-2</v>
      </c>
      <c r="N18" s="191"/>
      <c r="O18" s="191"/>
      <c r="P18" s="186" t="s">
        <v>25</v>
      </c>
      <c r="Q18" s="186"/>
      <c r="R18" s="187">
        <f>K12*(POWER(O13,2)+POWER(Q13,2))/(100*B12)</f>
        <v>0.24698175030517577</v>
      </c>
      <c r="S18" s="187"/>
      <c r="T18" s="189"/>
      <c r="U18" s="190">
        <f>I12*(POWER(W13,2)+POWER(Y13,2))/POWER(B12,2)</f>
        <v>1.249280014038086E-2</v>
      </c>
      <c r="V18" s="191"/>
      <c r="W18" s="191"/>
      <c r="X18" s="186" t="s">
        <v>25</v>
      </c>
      <c r="Y18" s="186"/>
      <c r="Z18" s="187">
        <f>K12*(POWER(W13,2)+POWER(Y13,2))/(100*B12)</f>
        <v>0.27366398925781249</v>
      </c>
      <c r="AA18" s="187"/>
      <c r="AB18" s="189"/>
      <c r="AC18" s="190">
        <f>I12*(POWER(AE13,2)+POWER(AG13,2))/POWER(B12,2)</f>
        <v>1.249280014038086E-2</v>
      </c>
      <c r="AD18" s="191"/>
      <c r="AE18" s="191"/>
      <c r="AF18" s="186" t="s">
        <v>25</v>
      </c>
      <c r="AG18" s="186"/>
      <c r="AH18" s="187">
        <f>K12*(POWER(AE13,2)+POWER(AG13,2))/(100*B12)</f>
        <v>0.27366398925781249</v>
      </c>
      <c r="AI18" s="187"/>
      <c r="AJ18" s="189"/>
      <c r="AK18" s="190">
        <f>I12*(POWER(AM13,2)+POWER(AO13,2))/POWER(B12,2)</f>
        <v>1.2182432136893273E-2</v>
      </c>
      <c r="AL18" s="191"/>
      <c r="AM18" s="191"/>
      <c r="AN18" s="186" t="s">
        <v>25</v>
      </c>
      <c r="AO18" s="186"/>
      <c r="AP18" s="187">
        <f>K12*(POWER(AM13,2)+POWER(AO13,2))/(100*B12)</f>
        <v>0.26686514952468876</v>
      </c>
      <c r="AQ18" s="187"/>
      <c r="AR18" s="188"/>
    </row>
    <row r="19" spans="1:47" ht="30" customHeight="1" x14ac:dyDescent="0.2">
      <c r="A19" s="149" t="s">
        <v>26</v>
      </c>
      <c r="B19" s="150"/>
      <c r="C19" s="150"/>
      <c r="D19" s="150"/>
      <c r="E19" s="115" t="s">
        <v>27</v>
      </c>
      <c r="F19" s="115"/>
      <c r="G19" s="115"/>
      <c r="H19" s="115"/>
      <c r="I19" s="181" t="s">
        <v>14</v>
      </c>
      <c r="J19" s="182"/>
      <c r="K19" s="182"/>
      <c r="L19" s="183"/>
      <c r="M19" s="179">
        <f>SUM(O10:P10)+C9+M17</f>
        <v>-7.3583108483865267</v>
      </c>
      <c r="N19" s="179"/>
      <c r="O19" s="179"/>
      <c r="P19" s="180" t="s">
        <v>25</v>
      </c>
      <c r="Q19" s="180"/>
      <c r="R19" s="175">
        <f>SUM(Q10:R10)+D9+R17</f>
        <v>0.38656321013832096</v>
      </c>
      <c r="S19" s="175"/>
      <c r="T19" s="177"/>
      <c r="U19" s="178">
        <f>SUM(W10:X10)+C9+U17</f>
        <v>-7.4580200003832582</v>
      </c>
      <c r="V19" s="179"/>
      <c r="W19" s="179"/>
      <c r="X19" s="180" t="s">
        <v>25</v>
      </c>
      <c r="Y19" s="180"/>
      <c r="Z19" s="175">
        <f>SUM(Y10:Z10)+D9+Z17</f>
        <v>0.39300001025199893</v>
      </c>
      <c r="AA19" s="175"/>
      <c r="AB19" s="177"/>
      <c r="AC19" s="178">
        <f>SUM(AE10:AF10)+C9+AC17</f>
        <v>-7.4580200003832582</v>
      </c>
      <c r="AD19" s="179"/>
      <c r="AE19" s="179"/>
      <c r="AF19" s="180" t="s">
        <v>25</v>
      </c>
      <c r="AG19" s="180"/>
      <c r="AH19" s="175">
        <f>SUM(AG10:AH10)+D9+AH17</f>
        <v>0.39300001025199893</v>
      </c>
      <c r="AI19" s="175"/>
      <c r="AJ19" s="177"/>
      <c r="AK19" s="178">
        <f>SUM(AM10:AN10)+C9+AK17</f>
        <v>-7.3583108483865267</v>
      </c>
      <c r="AL19" s="179"/>
      <c r="AM19" s="179"/>
      <c r="AN19" s="180" t="s">
        <v>25</v>
      </c>
      <c r="AO19" s="180"/>
      <c r="AP19" s="175">
        <f>SUM(AO10:AP10)+D9+AP17</f>
        <v>0.38656321013832096</v>
      </c>
      <c r="AQ19" s="175"/>
      <c r="AR19" s="176"/>
    </row>
    <row r="20" spans="1:47" ht="15.75" customHeight="1" x14ac:dyDescent="0.2">
      <c r="A20" s="151"/>
      <c r="B20" s="152"/>
      <c r="C20" s="152"/>
      <c r="D20" s="152"/>
      <c r="E20" s="155"/>
      <c r="F20" s="155"/>
      <c r="G20" s="155"/>
      <c r="H20" s="155"/>
      <c r="I20" s="172" t="s">
        <v>18</v>
      </c>
      <c r="J20" s="173"/>
      <c r="K20" s="173"/>
      <c r="L20" s="174"/>
      <c r="M20" s="166">
        <f>SUM(O13:P13)+C12+M18</f>
        <v>-7.585725247847229</v>
      </c>
      <c r="N20" s="166"/>
      <c r="O20" s="166"/>
      <c r="P20" s="167" t="s">
        <v>25</v>
      </c>
      <c r="Q20" s="167"/>
      <c r="R20" s="163">
        <f>SUM(Q13:R13)+D12+R18</f>
        <v>0.39698175626564025</v>
      </c>
      <c r="S20" s="163"/>
      <c r="T20" s="164"/>
      <c r="U20" s="165">
        <f>SUM(W13:X13)+C12+U18</f>
        <v>-7.9845071998335424</v>
      </c>
      <c r="V20" s="166"/>
      <c r="W20" s="166"/>
      <c r="X20" s="167" t="s">
        <v>25</v>
      </c>
      <c r="Y20" s="167"/>
      <c r="Z20" s="163">
        <f>SUM(Y13:Z13)+D12+Z18</f>
        <v>0.42366399521827697</v>
      </c>
      <c r="AA20" s="163"/>
      <c r="AB20" s="164"/>
      <c r="AC20" s="165">
        <f>SUM(AE13:AF13)+C12+AC18</f>
        <v>-7.9845071998335424</v>
      </c>
      <c r="AD20" s="166"/>
      <c r="AE20" s="166"/>
      <c r="AF20" s="167" t="s">
        <v>25</v>
      </c>
      <c r="AG20" s="167"/>
      <c r="AH20" s="163">
        <f>SUM(AG13:AH13)+D12+AH18</f>
        <v>0.42366399521827697</v>
      </c>
      <c r="AI20" s="163"/>
      <c r="AJ20" s="164"/>
      <c r="AK20" s="165">
        <f>SUM(AM13:AN13)+C12+AK18</f>
        <v>-7.8848175678370298</v>
      </c>
      <c r="AL20" s="166"/>
      <c r="AM20" s="166"/>
      <c r="AN20" s="167" t="s">
        <v>25</v>
      </c>
      <c r="AO20" s="167"/>
      <c r="AP20" s="163">
        <f>SUM(AO13:AP13)+D12+AP18</f>
        <v>0.41686515548515324</v>
      </c>
      <c r="AQ20" s="163"/>
      <c r="AR20" s="168"/>
      <c r="AU20" s="2">
        <v>7</v>
      </c>
    </row>
    <row r="21" spans="1:47" ht="13.5" thickBot="1" x14ac:dyDescent="0.25">
      <c r="A21" s="153"/>
      <c r="B21" s="154"/>
      <c r="C21" s="154"/>
      <c r="D21" s="154"/>
      <c r="E21" s="118"/>
      <c r="F21" s="118"/>
      <c r="G21" s="118"/>
      <c r="H21" s="118"/>
      <c r="I21" s="169" t="s">
        <v>28</v>
      </c>
      <c r="J21" s="170"/>
      <c r="K21" s="170"/>
      <c r="L21" s="171"/>
      <c r="M21" s="161">
        <f>SUM(M19,M20)</f>
        <v>-14.944036096233756</v>
      </c>
      <c r="N21" s="161"/>
      <c r="O21" s="161"/>
      <c r="P21" s="162" t="s">
        <v>25</v>
      </c>
      <c r="Q21" s="162"/>
      <c r="R21" s="147">
        <f>SUM(R19,R20)</f>
        <v>0.78354496640396121</v>
      </c>
      <c r="S21" s="147"/>
      <c r="T21" s="159"/>
      <c r="U21" s="160">
        <f>SUM(U19,U20)</f>
        <v>-15.442527200216801</v>
      </c>
      <c r="V21" s="161"/>
      <c r="W21" s="161"/>
      <c r="X21" s="162" t="s">
        <v>25</v>
      </c>
      <c r="Y21" s="162"/>
      <c r="Z21" s="147">
        <f>SUM(Z19,Z20)</f>
        <v>0.81666400547027584</v>
      </c>
      <c r="AA21" s="147"/>
      <c r="AB21" s="159"/>
      <c r="AC21" s="160">
        <f>SUM(AC19,AC20)</f>
        <v>-15.442527200216801</v>
      </c>
      <c r="AD21" s="161"/>
      <c r="AE21" s="161"/>
      <c r="AF21" s="162" t="s">
        <v>25</v>
      </c>
      <c r="AG21" s="162"/>
      <c r="AH21" s="147">
        <f>SUM(AH19,AH20)</f>
        <v>0.81666400547027584</v>
      </c>
      <c r="AI21" s="147"/>
      <c r="AJ21" s="159"/>
      <c r="AK21" s="160">
        <f>SUM(AK19,AK20)</f>
        <v>-15.243128416223556</v>
      </c>
      <c r="AL21" s="161"/>
      <c r="AM21" s="161"/>
      <c r="AN21" s="162" t="s">
        <v>25</v>
      </c>
      <c r="AO21" s="162"/>
      <c r="AP21" s="147">
        <f>SUM(AP19,AP20)</f>
        <v>0.80342836562347419</v>
      </c>
      <c r="AQ21" s="147"/>
      <c r="AR21" s="148"/>
    </row>
    <row r="22" spans="1:47" ht="16.5" thickBot="1" x14ac:dyDescent="0.25">
      <c r="A22" s="127" t="s">
        <v>29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</row>
    <row r="23" spans="1:47" ht="30" customHeight="1" thickBot="1" x14ac:dyDescent="0.25">
      <c r="A23" s="156" t="s">
        <v>6</v>
      </c>
      <c r="B23" s="157"/>
      <c r="C23" s="157" t="s">
        <v>2</v>
      </c>
      <c r="D23" s="157"/>
      <c r="E23" s="157" t="s">
        <v>30</v>
      </c>
      <c r="F23" s="157"/>
      <c r="G23" s="157"/>
      <c r="H23" s="157"/>
      <c r="I23" s="157"/>
      <c r="J23" s="157"/>
      <c r="K23" s="157"/>
      <c r="L23" s="158"/>
      <c r="M23" s="137" t="s">
        <v>31</v>
      </c>
      <c r="N23" s="138"/>
      <c r="O23" s="138"/>
      <c r="P23" s="138"/>
      <c r="Q23" s="138"/>
      <c r="R23" s="138"/>
      <c r="S23" s="138"/>
      <c r="T23" s="139"/>
      <c r="U23" s="137" t="s">
        <v>31</v>
      </c>
      <c r="V23" s="138"/>
      <c r="W23" s="138"/>
      <c r="X23" s="138"/>
      <c r="Y23" s="138"/>
      <c r="Z23" s="138"/>
      <c r="AA23" s="138"/>
      <c r="AB23" s="139"/>
      <c r="AC23" s="137" t="s">
        <v>31</v>
      </c>
      <c r="AD23" s="138"/>
      <c r="AE23" s="138"/>
      <c r="AF23" s="138"/>
      <c r="AG23" s="138"/>
      <c r="AH23" s="138"/>
      <c r="AI23" s="138"/>
      <c r="AJ23" s="139"/>
      <c r="AK23" s="137" t="s">
        <v>31</v>
      </c>
      <c r="AL23" s="138"/>
      <c r="AM23" s="138"/>
      <c r="AN23" s="138"/>
      <c r="AO23" s="138"/>
      <c r="AP23" s="138"/>
      <c r="AQ23" s="138"/>
      <c r="AR23" s="139"/>
    </row>
    <row r="24" spans="1:47" ht="15" customHeight="1" x14ac:dyDescent="0.2">
      <c r="A24" s="140">
        <v>6</v>
      </c>
      <c r="B24" s="141"/>
      <c r="C24" s="141" t="s">
        <v>16</v>
      </c>
      <c r="D24" s="141"/>
      <c r="E24" s="142" t="s">
        <v>32</v>
      </c>
      <c r="F24" s="142"/>
      <c r="G24" s="142"/>
      <c r="H24" s="142"/>
      <c r="I24" s="142"/>
      <c r="J24" s="142"/>
      <c r="K24" s="142"/>
      <c r="L24" s="143"/>
      <c r="M24" s="144">
        <v>6.26</v>
      </c>
      <c r="N24" s="145"/>
      <c r="O24" s="145"/>
      <c r="P24" s="145"/>
      <c r="Q24" s="145"/>
      <c r="R24" s="145"/>
      <c r="S24" s="145"/>
      <c r="T24" s="146"/>
      <c r="U24" s="144">
        <v>6.26</v>
      </c>
      <c r="V24" s="145"/>
      <c r="W24" s="145"/>
      <c r="X24" s="145"/>
      <c r="Y24" s="145"/>
      <c r="Z24" s="145"/>
      <c r="AA24" s="145"/>
      <c r="AB24" s="146"/>
      <c r="AC24" s="144">
        <v>6.26</v>
      </c>
      <c r="AD24" s="145"/>
      <c r="AE24" s="145"/>
      <c r="AF24" s="145"/>
      <c r="AG24" s="145"/>
      <c r="AH24" s="145"/>
      <c r="AI24" s="145"/>
      <c r="AJ24" s="146"/>
      <c r="AK24" s="144">
        <v>6.25</v>
      </c>
      <c r="AL24" s="145"/>
      <c r="AM24" s="145"/>
      <c r="AN24" s="145"/>
      <c r="AO24" s="145"/>
      <c r="AP24" s="145"/>
      <c r="AQ24" s="145"/>
      <c r="AR24" s="146"/>
    </row>
    <row r="25" spans="1:47" ht="15.75" customHeight="1" thickBot="1" x14ac:dyDescent="0.25">
      <c r="A25" s="133">
        <v>6</v>
      </c>
      <c r="B25" s="134"/>
      <c r="C25" s="134" t="s">
        <v>19</v>
      </c>
      <c r="D25" s="134"/>
      <c r="E25" s="135" t="s">
        <v>33</v>
      </c>
      <c r="F25" s="135"/>
      <c r="G25" s="135"/>
      <c r="H25" s="135"/>
      <c r="I25" s="135"/>
      <c r="J25" s="135"/>
      <c r="K25" s="135"/>
      <c r="L25" s="136"/>
      <c r="M25" s="124">
        <v>6.25</v>
      </c>
      <c r="N25" s="125"/>
      <c r="O25" s="125"/>
      <c r="P25" s="125"/>
      <c r="Q25" s="125"/>
      <c r="R25" s="125"/>
      <c r="S25" s="125"/>
      <c r="T25" s="126"/>
      <c r="U25" s="124">
        <v>6.24</v>
      </c>
      <c r="V25" s="125"/>
      <c r="W25" s="125"/>
      <c r="X25" s="125"/>
      <c r="Y25" s="125"/>
      <c r="Z25" s="125"/>
      <c r="AA25" s="125"/>
      <c r="AB25" s="126"/>
      <c r="AC25" s="124">
        <v>6.23</v>
      </c>
      <c r="AD25" s="125"/>
      <c r="AE25" s="125"/>
      <c r="AF25" s="125"/>
      <c r="AG25" s="125"/>
      <c r="AH25" s="125"/>
      <c r="AI25" s="125"/>
      <c r="AJ25" s="126"/>
      <c r="AK25" s="124">
        <v>6.24</v>
      </c>
      <c r="AL25" s="125"/>
      <c r="AM25" s="125"/>
      <c r="AN25" s="125"/>
      <c r="AO25" s="125"/>
      <c r="AP25" s="125"/>
      <c r="AQ25" s="125"/>
      <c r="AR25" s="126"/>
    </row>
    <row r="26" spans="1:47" ht="16.5" thickBot="1" x14ac:dyDescent="0.25">
      <c r="A26" s="127" t="s">
        <v>34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</row>
    <row r="27" spans="1:47" x14ac:dyDescent="0.2">
      <c r="A27" s="128" t="s">
        <v>2</v>
      </c>
      <c r="B27" s="129"/>
      <c r="C27" s="129"/>
      <c r="D27" s="129"/>
      <c r="E27" s="129" t="s">
        <v>35</v>
      </c>
      <c r="F27" s="129"/>
      <c r="G27" s="129" t="s">
        <v>36</v>
      </c>
      <c r="H27" s="129"/>
      <c r="I27" s="129" t="s">
        <v>37</v>
      </c>
      <c r="J27" s="129"/>
      <c r="K27" s="129" t="s">
        <v>38</v>
      </c>
      <c r="L27" s="132"/>
      <c r="M27" s="120" t="s">
        <v>10</v>
      </c>
      <c r="N27" s="121"/>
      <c r="O27" s="114" t="s">
        <v>11</v>
      </c>
      <c r="P27" s="115"/>
      <c r="Q27" s="121"/>
      <c r="R27" s="114" t="s">
        <v>12</v>
      </c>
      <c r="S27" s="115"/>
      <c r="T27" s="116"/>
      <c r="U27" s="120" t="s">
        <v>10</v>
      </c>
      <c r="V27" s="121"/>
      <c r="W27" s="114" t="s">
        <v>11</v>
      </c>
      <c r="X27" s="115"/>
      <c r="Y27" s="121"/>
      <c r="Z27" s="114" t="s">
        <v>12</v>
      </c>
      <c r="AA27" s="115"/>
      <c r="AB27" s="116"/>
      <c r="AC27" s="120" t="s">
        <v>10</v>
      </c>
      <c r="AD27" s="121"/>
      <c r="AE27" s="114" t="s">
        <v>11</v>
      </c>
      <c r="AF27" s="115"/>
      <c r="AG27" s="121"/>
      <c r="AH27" s="114" t="s">
        <v>12</v>
      </c>
      <c r="AI27" s="115"/>
      <c r="AJ27" s="116"/>
      <c r="AK27" s="120" t="s">
        <v>10</v>
      </c>
      <c r="AL27" s="121"/>
      <c r="AM27" s="114" t="s">
        <v>11</v>
      </c>
      <c r="AN27" s="115"/>
      <c r="AO27" s="121"/>
      <c r="AP27" s="114" t="s">
        <v>12</v>
      </c>
      <c r="AQ27" s="115"/>
      <c r="AR27" s="116"/>
    </row>
    <row r="28" spans="1:47" ht="13.5" thickBot="1" x14ac:dyDescent="0.25">
      <c r="A28" s="130"/>
      <c r="B28" s="131"/>
      <c r="C28" s="131"/>
      <c r="D28" s="131"/>
      <c r="E28" s="38" t="s">
        <v>39</v>
      </c>
      <c r="F28" s="38" t="s">
        <v>40</v>
      </c>
      <c r="G28" s="38" t="s">
        <v>39</v>
      </c>
      <c r="H28" s="38" t="s">
        <v>40</v>
      </c>
      <c r="I28" s="38" t="s">
        <v>39</v>
      </c>
      <c r="J28" s="38" t="s">
        <v>40</v>
      </c>
      <c r="K28" s="38" t="s">
        <v>39</v>
      </c>
      <c r="L28" s="8" t="s">
        <v>40</v>
      </c>
      <c r="M28" s="122"/>
      <c r="N28" s="123"/>
      <c r="O28" s="117"/>
      <c r="P28" s="118"/>
      <c r="Q28" s="123"/>
      <c r="R28" s="117"/>
      <c r="S28" s="118"/>
      <c r="T28" s="119"/>
      <c r="U28" s="122"/>
      <c r="V28" s="123"/>
      <c r="W28" s="117"/>
      <c r="X28" s="118"/>
      <c r="Y28" s="123"/>
      <c r="Z28" s="117"/>
      <c r="AA28" s="118"/>
      <c r="AB28" s="119"/>
      <c r="AC28" s="122"/>
      <c r="AD28" s="123"/>
      <c r="AE28" s="117"/>
      <c r="AF28" s="118"/>
      <c r="AG28" s="123"/>
      <c r="AH28" s="117"/>
      <c r="AI28" s="118"/>
      <c r="AJ28" s="119"/>
      <c r="AK28" s="122"/>
      <c r="AL28" s="123"/>
      <c r="AM28" s="117"/>
      <c r="AN28" s="118"/>
      <c r="AO28" s="123"/>
      <c r="AP28" s="117"/>
      <c r="AQ28" s="118"/>
      <c r="AR28" s="119"/>
    </row>
    <row r="29" spans="1:47" x14ac:dyDescent="0.2">
      <c r="A29" s="95" t="s">
        <v>41</v>
      </c>
      <c r="B29" s="96"/>
      <c r="C29" s="96"/>
      <c r="D29" s="96"/>
      <c r="E29" s="52"/>
      <c r="F29" s="52"/>
      <c r="G29" s="52"/>
      <c r="H29" s="52"/>
      <c r="I29" s="52"/>
      <c r="J29" s="52"/>
      <c r="K29" s="52"/>
      <c r="L29" s="97"/>
      <c r="M29" s="98"/>
      <c r="N29" s="99"/>
      <c r="O29" s="100"/>
      <c r="P29" s="100"/>
      <c r="Q29" s="100"/>
      <c r="R29" s="100"/>
      <c r="S29" s="100"/>
      <c r="T29" s="101"/>
      <c r="U29" s="98"/>
      <c r="V29" s="99"/>
      <c r="W29" s="100"/>
      <c r="X29" s="100"/>
      <c r="Y29" s="100"/>
      <c r="Z29" s="100"/>
      <c r="AA29" s="100"/>
      <c r="AB29" s="101"/>
      <c r="AC29" s="98"/>
      <c r="AD29" s="99"/>
      <c r="AE29" s="100"/>
      <c r="AF29" s="100"/>
      <c r="AG29" s="100"/>
      <c r="AH29" s="100"/>
      <c r="AI29" s="100"/>
      <c r="AJ29" s="101"/>
      <c r="AK29" s="98"/>
      <c r="AL29" s="99"/>
      <c r="AM29" s="100"/>
      <c r="AN29" s="100"/>
      <c r="AO29" s="100"/>
      <c r="AP29" s="100"/>
      <c r="AQ29" s="100"/>
      <c r="AR29" s="102"/>
    </row>
    <row r="30" spans="1:47" x14ac:dyDescent="0.2">
      <c r="A30" s="81" t="s">
        <v>42</v>
      </c>
      <c r="B30" s="82"/>
      <c r="C30" s="82"/>
      <c r="D30" s="82"/>
      <c r="E30" s="43"/>
      <c r="F30" s="43"/>
      <c r="G30" s="43"/>
      <c r="H30" s="43"/>
      <c r="I30" s="43"/>
      <c r="J30" s="43"/>
      <c r="K30" s="43"/>
      <c r="L30" s="10"/>
      <c r="M30" s="88">
        <f>SUM(M31:N43)</f>
        <v>515</v>
      </c>
      <c r="N30" s="89"/>
      <c r="O30" s="85"/>
      <c r="P30" s="85"/>
      <c r="Q30" s="85"/>
      <c r="R30" s="85"/>
      <c r="S30" s="85"/>
      <c r="T30" s="87"/>
      <c r="U30" s="88">
        <f>SUM(U31:V43)</f>
        <v>485</v>
      </c>
      <c r="V30" s="89"/>
      <c r="W30" s="85"/>
      <c r="X30" s="85"/>
      <c r="Y30" s="85"/>
      <c r="Z30" s="85"/>
      <c r="AA30" s="85"/>
      <c r="AB30" s="87"/>
      <c r="AC30" s="88">
        <f>SUM(AC31:AD43)</f>
        <v>445</v>
      </c>
      <c r="AD30" s="89"/>
      <c r="AE30" s="85"/>
      <c r="AF30" s="85"/>
      <c r="AG30" s="85"/>
      <c r="AH30" s="85"/>
      <c r="AI30" s="85"/>
      <c r="AJ30" s="87"/>
      <c r="AK30" s="88">
        <f>SUM(AK31:AL43)</f>
        <v>450</v>
      </c>
      <c r="AL30" s="89"/>
      <c r="AM30" s="85"/>
      <c r="AN30" s="85"/>
      <c r="AO30" s="85"/>
      <c r="AP30" s="85"/>
      <c r="AQ30" s="85"/>
      <c r="AR30" s="86"/>
    </row>
    <row r="31" spans="1:47" x14ac:dyDescent="0.2">
      <c r="A31" s="81" t="s">
        <v>43</v>
      </c>
      <c r="B31" s="82"/>
      <c r="C31" s="82"/>
      <c r="D31" s="82"/>
      <c r="E31" s="43"/>
      <c r="F31" s="43"/>
      <c r="G31" s="43"/>
      <c r="H31" s="43"/>
      <c r="I31" s="43"/>
      <c r="J31" s="43"/>
      <c r="K31" s="43"/>
      <c r="L31" s="10"/>
      <c r="M31" s="78">
        <v>0</v>
      </c>
      <c r="N31" s="79"/>
      <c r="O31" s="76"/>
      <c r="P31" s="76"/>
      <c r="Q31" s="76"/>
      <c r="R31" s="76"/>
      <c r="S31" s="76"/>
      <c r="T31" s="77"/>
      <c r="U31" s="78">
        <v>0</v>
      </c>
      <c r="V31" s="79"/>
      <c r="W31" s="76"/>
      <c r="X31" s="76"/>
      <c r="Y31" s="76"/>
      <c r="Z31" s="76"/>
      <c r="AA31" s="76"/>
      <c r="AB31" s="77"/>
      <c r="AC31" s="78">
        <v>0</v>
      </c>
      <c r="AD31" s="79"/>
      <c r="AE31" s="76"/>
      <c r="AF31" s="76"/>
      <c r="AG31" s="76"/>
      <c r="AH31" s="76"/>
      <c r="AI31" s="76"/>
      <c r="AJ31" s="77"/>
      <c r="AK31" s="78">
        <v>0</v>
      </c>
      <c r="AL31" s="79"/>
      <c r="AM31" s="76"/>
      <c r="AN31" s="76"/>
      <c r="AO31" s="76"/>
      <c r="AP31" s="76"/>
      <c r="AQ31" s="76"/>
      <c r="AR31" s="80"/>
    </row>
    <row r="32" spans="1:47" x14ac:dyDescent="0.2">
      <c r="A32" s="81" t="s">
        <v>44</v>
      </c>
      <c r="B32" s="82"/>
      <c r="C32" s="82"/>
      <c r="D32" s="82"/>
      <c r="E32" s="43"/>
      <c r="F32" s="43"/>
      <c r="G32" s="43"/>
      <c r="H32" s="43"/>
      <c r="I32" s="43"/>
      <c r="J32" s="43"/>
      <c r="K32" s="43"/>
      <c r="L32" s="10"/>
      <c r="M32" s="78">
        <v>25</v>
      </c>
      <c r="N32" s="79"/>
      <c r="O32" s="76"/>
      <c r="P32" s="76"/>
      <c r="Q32" s="76"/>
      <c r="R32" s="76"/>
      <c r="S32" s="76"/>
      <c r="T32" s="77"/>
      <c r="U32" s="78">
        <v>25</v>
      </c>
      <c r="V32" s="79"/>
      <c r="W32" s="76"/>
      <c r="X32" s="76"/>
      <c r="Y32" s="76"/>
      <c r="Z32" s="76"/>
      <c r="AA32" s="76"/>
      <c r="AB32" s="77"/>
      <c r="AC32" s="78">
        <v>25</v>
      </c>
      <c r="AD32" s="79"/>
      <c r="AE32" s="76"/>
      <c r="AF32" s="76"/>
      <c r="AG32" s="76"/>
      <c r="AH32" s="76"/>
      <c r="AI32" s="76"/>
      <c r="AJ32" s="77"/>
      <c r="AK32" s="78">
        <v>20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45</v>
      </c>
      <c r="B33" s="82"/>
      <c r="C33" s="82"/>
      <c r="D33" s="82"/>
      <c r="E33" s="43">
        <v>48.3</v>
      </c>
      <c r="F33" s="43">
        <v>0.5</v>
      </c>
      <c r="G33" s="43">
        <v>48.9</v>
      </c>
      <c r="H33" s="43">
        <v>25</v>
      </c>
      <c r="I33" s="43"/>
      <c r="J33" s="43"/>
      <c r="K33" s="43"/>
      <c r="L33" s="10"/>
      <c r="M33" s="78">
        <v>10</v>
      </c>
      <c r="N33" s="79"/>
      <c r="O33" s="76"/>
      <c r="P33" s="76"/>
      <c r="Q33" s="76"/>
      <c r="R33" s="76"/>
      <c r="S33" s="76"/>
      <c r="T33" s="77"/>
      <c r="U33" s="78">
        <v>10</v>
      </c>
      <c r="V33" s="79"/>
      <c r="W33" s="76"/>
      <c r="X33" s="76"/>
      <c r="Y33" s="76"/>
      <c r="Z33" s="76"/>
      <c r="AA33" s="76"/>
      <c r="AB33" s="77"/>
      <c r="AC33" s="78">
        <v>10</v>
      </c>
      <c r="AD33" s="79"/>
      <c r="AE33" s="76"/>
      <c r="AF33" s="76"/>
      <c r="AG33" s="76"/>
      <c r="AH33" s="76"/>
      <c r="AI33" s="76"/>
      <c r="AJ33" s="77"/>
      <c r="AK33" s="78">
        <v>10</v>
      </c>
      <c r="AL33" s="79"/>
      <c r="AM33" s="76"/>
      <c r="AN33" s="76"/>
      <c r="AO33" s="76"/>
      <c r="AP33" s="76"/>
      <c r="AQ33" s="76"/>
      <c r="AR33" s="80"/>
    </row>
    <row r="34" spans="1:44" ht="15" x14ac:dyDescent="0.25">
      <c r="A34" s="81" t="s">
        <v>46</v>
      </c>
      <c r="B34" s="82"/>
      <c r="C34" s="82"/>
      <c r="D34" s="82"/>
      <c r="E34" s="43">
        <v>48.3</v>
      </c>
      <c r="F34" s="43">
        <v>0.5</v>
      </c>
      <c r="G34" s="43">
        <v>48.9</v>
      </c>
      <c r="H34" s="43">
        <v>25</v>
      </c>
      <c r="I34" s="43"/>
      <c r="J34" s="43"/>
      <c r="K34" s="43"/>
      <c r="L34" s="10"/>
      <c r="M34" s="83" t="s">
        <v>77</v>
      </c>
      <c r="N34" s="84"/>
      <c r="O34" s="76"/>
      <c r="P34" s="76"/>
      <c r="Q34" s="76"/>
      <c r="R34" s="76"/>
      <c r="S34" s="76"/>
      <c r="T34" s="77"/>
      <c r="U34" s="83" t="s">
        <v>77</v>
      </c>
      <c r="V34" s="84"/>
      <c r="W34" s="76"/>
      <c r="X34" s="76"/>
      <c r="Y34" s="76"/>
      <c r="Z34" s="76"/>
      <c r="AA34" s="76"/>
      <c r="AB34" s="77"/>
      <c r="AC34" s="83" t="s">
        <v>77</v>
      </c>
      <c r="AD34" s="84"/>
      <c r="AE34" s="76"/>
      <c r="AF34" s="76"/>
      <c r="AG34" s="76"/>
      <c r="AH34" s="76"/>
      <c r="AI34" s="76"/>
      <c r="AJ34" s="77"/>
      <c r="AK34" s="83" t="s">
        <v>77</v>
      </c>
      <c r="AL34" s="84"/>
      <c r="AM34" s="76"/>
      <c r="AN34" s="76"/>
      <c r="AO34" s="76"/>
      <c r="AP34" s="76"/>
      <c r="AQ34" s="76"/>
      <c r="AR34" s="80"/>
    </row>
    <row r="35" spans="1:44" x14ac:dyDescent="0.2">
      <c r="A35" s="81" t="s">
        <v>47</v>
      </c>
      <c r="B35" s="82"/>
      <c r="C35" s="82"/>
      <c r="D35" s="82"/>
      <c r="E35" s="43"/>
      <c r="F35" s="43"/>
      <c r="G35" s="43"/>
      <c r="H35" s="43"/>
      <c r="I35" s="43"/>
      <c r="J35" s="43"/>
      <c r="K35" s="43"/>
      <c r="L35" s="10"/>
      <c r="M35" s="78">
        <v>120</v>
      </c>
      <c r="N35" s="79"/>
      <c r="O35" s="76"/>
      <c r="P35" s="76"/>
      <c r="Q35" s="76"/>
      <c r="R35" s="76"/>
      <c r="S35" s="76"/>
      <c r="T35" s="77"/>
      <c r="U35" s="78">
        <v>120</v>
      </c>
      <c r="V35" s="79"/>
      <c r="W35" s="76"/>
      <c r="X35" s="76"/>
      <c r="Y35" s="76"/>
      <c r="Z35" s="76"/>
      <c r="AA35" s="76"/>
      <c r="AB35" s="77"/>
      <c r="AC35" s="78">
        <v>120</v>
      </c>
      <c r="AD35" s="79"/>
      <c r="AE35" s="76"/>
      <c r="AF35" s="76"/>
      <c r="AG35" s="76"/>
      <c r="AH35" s="76"/>
      <c r="AI35" s="76"/>
      <c r="AJ35" s="77"/>
      <c r="AK35" s="78">
        <v>120</v>
      </c>
      <c r="AL35" s="79"/>
      <c r="AM35" s="76"/>
      <c r="AN35" s="76"/>
      <c r="AO35" s="76"/>
      <c r="AP35" s="76"/>
      <c r="AQ35" s="76"/>
      <c r="AR35" s="80"/>
    </row>
    <row r="36" spans="1:44" ht="15" x14ac:dyDescent="0.25">
      <c r="A36" s="81" t="s">
        <v>48</v>
      </c>
      <c r="B36" s="82"/>
      <c r="C36" s="82"/>
      <c r="D36" s="82"/>
      <c r="E36" s="43">
        <v>48.3</v>
      </c>
      <c r="F36" s="43">
        <v>0.5</v>
      </c>
      <c r="G36" s="43">
        <v>48.9</v>
      </c>
      <c r="H36" s="43">
        <v>25</v>
      </c>
      <c r="I36" s="43"/>
      <c r="J36" s="43"/>
      <c r="K36" s="43"/>
      <c r="L36" s="10"/>
      <c r="M36" s="83">
        <v>0</v>
      </c>
      <c r="N36" s="84"/>
      <c r="O36" s="76"/>
      <c r="P36" s="76"/>
      <c r="Q36" s="76"/>
      <c r="R36" s="76"/>
      <c r="S36" s="76"/>
      <c r="T36" s="77"/>
      <c r="U36" s="83">
        <v>0</v>
      </c>
      <c r="V36" s="84"/>
      <c r="W36" s="76"/>
      <c r="X36" s="76"/>
      <c r="Y36" s="76"/>
      <c r="Z36" s="76"/>
      <c r="AA36" s="76"/>
      <c r="AB36" s="77"/>
      <c r="AC36" s="83">
        <v>0</v>
      </c>
      <c r="AD36" s="84"/>
      <c r="AE36" s="76"/>
      <c r="AF36" s="76"/>
      <c r="AG36" s="76"/>
      <c r="AH36" s="76"/>
      <c r="AI36" s="76"/>
      <c r="AJ36" s="77"/>
      <c r="AK36" s="83">
        <v>0</v>
      </c>
      <c r="AL36" s="84"/>
      <c r="AM36" s="76"/>
      <c r="AN36" s="76"/>
      <c r="AO36" s="76"/>
      <c r="AP36" s="76"/>
      <c r="AQ36" s="76"/>
      <c r="AR36" s="80"/>
    </row>
    <row r="37" spans="1:44" ht="15" x14ac:dyDescent="0.25">
      <c r="A37" s="81" t="s">
        <v>70</v>
      </c>
      <c r="B37" s="82"/>
      <c r="C37" s="82"/>
      <c r="D37" s="82"/>
      <c r="E37" s="43">
        <v>48.3</v>
      </c>
      <c r="F37" s="43">
        <v>0.5</v>
      </c>
      <c r="G37" s="43">
        <v>48.9</v>
      </c>
      <c r="H37" s="43">
        <v>25</v>
      </c>
      <c r="I37" s="43"/>
      <c r="J37" s="43"/>
      <c r="K37" s="43"/>
      <c r="L37" s="10"/>
      <c r="M37" s="83" t="s">
        <v>77</v>
      </c>
      <c r="N37" s="84"/>
      <c r="O37" s="76"/>
      <c r="P37" s="76"/>
      <c r="Q37" s="76"/>
      <c r="R37" s="76"/>
      <c r="S37" s="76"/>
      <c r="T37" s="77"/>
      <c r="U37" s="83" t="s">
        <v>77</v>
      </c>
      <c r="V37" s="84"/>
      <c r="W37" s="76"/>
      <c r="X37" s="76"/>
      <c r="Y37" s="76"/>
      <c r="Z37" s="76"/>
      <c r="AA37" s="76"/>
      <c r="AB37" s="77"/>
      <c r="AC37" s="83" t="s">
        <v>77</v>
      </c>
      <c r="AD37" s="84"/>
      <c r="AE37" s="76"/>
      <c r="AF37" s="76"/>
      <c r="AG37" s="76"/>
      <c r="AH37" s="76"/>
      <c r="AI37" s="76"/>
      <c r="AJ37" s="77"/>
      <c r="AK37" s="83" t="s">
        <v>77</v>
      </c>
      <c r="AL37" s="84"/>
      <c r="AM37" s="76"/>
      <c r="AN37" s="76"/>
      <c r="AO37" s="76"/>
      <c r="AP37" s="76"/>
      <c r="AQ37" s="76"/>
      <c r="AR37" s="80"/>
    </row>
    <row r="38" spans="1:44" ht="15" x14ac:dyDescent="0.25">
      <c r="A38" s="81" t="s">
        <v>49</v>
      </c>
      <c r="B38" s="82"/>
      <c r="C38" s="82"/>
      <c r="D38" s="82"/>
      <c r="E38" s="43"/>
      <c r="F38" s="43"/>
      <c r="G38" s="43"/>
      <c r="H38" s="43"/>
      <c r="I38" s="43"/>
      <c r="J38" s="43"/>
      <c r="K38" s="43"/>
      <c r="L38" s="10"/>
      <c r="M38" s="83" t="s">
        <v>78</v>
      </c>
      <c r="N38" s="84"/>
      <c r="O38" s="76"/>
      <c r="P38" s="76"/>
      <c r="Q38" s="76"/>
      <c r="R38" s="76"/>
      <c r="S38" s="76"/>
      <c r="T38" s="77"/>
      <c r="U38" s="83" t="s">
        <v>78</v>
      </c>
      <c r="V38" s="84"/>
      <c r="W38" s="76"/>
      <c r="X38" s="76"/>
      <c r="Y38" s="76"/>
      <c r="Z38" s="76"/>
      <c r="AA38" s="76"/>
      <c r="AB38" s="77"/>
      <c r="AC38" s="83" t="s">
        <v>78</v>
      </c>
      <c r="AD38" s="84"/>
      <c r="AE38" s="76"/>
      <c r="AF38" s="76"/>
      <c r="AG38" s="76"/>
      <c r="AH38" s="76"/>
      <c r="AI38" s="76"/>
      <c r="AJ38" s="77"/>
      <c r="AK38" s="83" t="s">
        <v>78</v>
      </c>
      <c r="AL38" s="84"/>
      <c r="AM38" s="76"/>
      <c r="AN38" s="76"/>
      <c r="AO38" s="76"/>
      <c r="AP38" s="76"/>
      <c r="AQ38" s="76"/>
      <c r="AR38" s="80"/>
    </row>
    <row r="39" spans="1:44" x14ac:dyDescent="0.2">
      <c r="A39" s="81" t="s">
        <v>50</v>
      </c>
      <c r="B39" s="82"/>
      <c r="C39" s="82"/>
      <c r="D39" s="82"/>
      <c r="E39" s="43"/>
      <c r="F39" s="43"/>
      <c r="G39" s="43"/>
      <c r="H39" s="43"/>
      <c r="I39" s="43"/>
      <c r="J39" s="43"/>
      <c r="K39" s="43"/>
      <c r="L39" s="10"/>
      <c r="M39" s="78">
        <v>40</v>
      </c>
      <c r="N39" s="79"/>
      <c r="O39" s="76"/>
      <c r="P39" s="76"/>
      <c r="Q39" s="76"/>
      <c r="R39" s="76"/>
      <c r="S39" s="76"/>
      <c r="T39" s="77"/>
      <c r="U39" s="78">
        <v>40</v>
      </c>
      <c r="V39" s="79"/>
      <c r="W39" s="76"/>
      <c r="X39" s="76"/>
      <c r="Y39" s="76"/>
      <c r="Z39" s="76"/>
      <c r="AA39" s="76"/>
      <c r="AB39" s="77"/>
      <c r="AC39" s="78">
        <v>40</v>
      </c>
      <c r="AD39" s="79"/>
      <c r="AE39" s="76"/>
      <c r="AF39" s="76"/>
      <c r="AG39" s="76"/>
      <c r="AH39" s="76"/>
      <c r="AI39" s="76"/>
      <c r="AJ39" s="77"/>
      <c r="AK39" s="78">
        <v>40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74</v>
      </c>
      <c r="B40" s="82"/>
      <c r="C40" s="82"/>
      <c r="D40" s="82"/>
      <c r="E40" s="43"/>
      <c r="F40" s="43"/>
      <c r="G40" s="43"/>
      <c r="H40" s="43"/>
      <c r="I40" s="43"/>
      <c r="J40" s="43"/>
      <c r="K40" s="43"/>
      <c r="L40" s="10"/>
      <c r="M40" s="78">
        <v>210</v>
      </c>
      <c r="N40" s="79"/>
      <c r="O40" s="76"/>
      <c r="P40" s="76"/>
      <c r="Q40" s="76"/>
      <c r="R40" s="76"/>
      <c r="S40" s="76"/>
      <c r="T40" s="77"/>
      <c r="U40" s="78">
        <v>200</v>
      </c>
      <c r="V40" s="79"/>
      <c r="W40" s="76"/>
      <c r="X40" s="76"/>
      <c r="Y40" s="76"/>
      <c r="Z40" s="76"/>
      <c r="AA40" s="76"/>
      <c r="AB40" s="77"/>
      <c r="AC40" s="78">
        <v>150</v>
      </c>
      <c r="AD40" s="79"/>
      <c r="AE40" s="76"/>
      <c r="AF40" s="76"/>
      <c r="AG40" s="76"/>
      <c r="AH40" s="76"/>
      <c r="AI40" s="76"/>
      <c r="AJ40" s="77"/>
      <c r="AK40" s="78">
        <v>150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51</v>
      </c>
      <c r="B41" s="82"/>
      <c r="C41" s="82"/>
      <c r="D41" s="82"/>
      <c r="E41" s="43">
        <v>48.3</v>
      </c>
      <c r="F41" s="43">
        <v>0.5</v>
      </c>
      <c r="G41" s="43">
        <v>48.9</v>
      </c>
      <c r="H41" s="43">
        <v>25</v>
      </c>
      <c r="I41" s="43"/>
      <c r="J41" s="43"/>
      <c r="K41" s="43"/>
      <c r="L41" s="10"/>
      <c r="M41" s="78">
        <v>60</v>
      </c>
      <c r="N41" s="79"/>
      <c r="O41" s="76"/>
      <c r="P41" s="76"/>
      <c r="Q41" s="76"/>
      <c r="R41" s="76"/>
      <c r="S41" s="76"/>
      <c r="T41" s="77"/>
      <c r="U41" s="78">
        <v>50</v>
      </c>
      <c r="V41" s="79"/>
      <c r="W41" s="76"/>
      <c r="X41" s="76"/>
      <c r="Y41" s="76"/>
      <c r="Z41" s="76"/>
      <c r="AA41" s="76"/>
      <c r="AB41" s="77"/>
      <c r="AC41" s="78">
        <v>50</v>
      </c>
      <c r="AD41" s="79"/>
      <c r="AE41" s="76"/>
      <c r="AF41" s="76"/>
      <c r="AG41" s="76"/>
      <c r="AH41" s="76"/>
      <c r="AI41" s="76"/>
      <c r="AJ41" s="77"/>
      <c r="AK41" s="78">
        <v>60</v>
      </c>
      <c r="AL41" s="79"/>
      <c r="AM41" s="76"/>
      <c r="AN41" s="76"/>
      <c r="AO41" s="76"/>
      <c r="AP41" s="76"/>
      <c r="AQ41" s="76"/>
      <c r="AR41" s="80"/>
    </row>
    <row r="42" spans="1:44" ht="15" x14ac:dyDescent="0.25">
      <c r="A42" s="81" t="s">
        <v>69</v>
      </c>
      <c r="B42" s="82"/>
      <c r="C42" s="82"/>
      <c r="D42" s="82"/>
      <c r="E42" s="43">
        <v>48.3</v>
      </c>
      <c r="F42" s="43">
        <v>0.5</v>
      </c>
      <c r="G42" s="43">
        <v>48.9</v>
      </c>
      <c r="H42" s="43">
        <v>25</v>
      </c>
      <c r="I42" s="43"/>
      <c r="J42" s="43"/>
      <c r="K42" s="43"/>
      <c r="L42" s="10"/>
      <c r="M42" s="83">
        <v>50</v>
      </c>
      <c r="N42" s="84"/>
      <c r="O42" s="76"/>
      <c r="P42" s="76"/>
      <c r="Q42" s="76"/>
      <c r="R42" s="76"/>
      <c r="S42" s="76"/>
      <c r="T42" s="77"/>
      <c r="U42" s="83">
        <v>40</v>
      </c>
      <c r="V42" s="84"/>
      <c r="W42" s="76"/>
      <c r="X42" s="76"/>
      <c r="Y42" s="76"/>
      <c r="Z42" s="76"/>
      <c r="AA42" s="76"/>
      <c r="AB42" s="77"/>
      <c r="AC42" s="83">
        <v>50</v>
      </c>
      <c r="AD42" s="84"/>
      <c r="AE42" s="76"/>
      <c r="AF42" s="76"/>
      <c r="AG42" s="76"/>
      <c r="AH42" s="76"/>
      <c r="AI42" s="76"/>
      <c r="AJ42" s="77"/>
      <c r="AK42" s="83">
        <v>50</v>
      </c>
      <c r="AL42" s="84"/>
      <c r="AM42" s="76"/>
      <c r="AN42" s="76"/>
      <c r="AO42" s="76"/>
      <c r="AP42" s="76"/>
      <c r="AQ42" s="76"/>
      <c r="AR42" s="80"/>
    </row>
    <row r="43" spans="1:44" ht="15" x14ac:dyDescent="0.25">
      <c r="A43" s="81" t="s">
        <v>52</v>
      </c>
      <c r="B43" s="82"/>
      <c r="C43" s="82"/>
      <c r="D43" s="82"/>
      <c r="E43" s="43">
        <v>48.3</v>
      </c>
      <c r="F43" s="43">
        <v>0.5</v>
      </c>
      <c r="G43" s="43">
        <v>48.9</v>
      </c>
      <c r="H43" s="43">
        <v>25</v>
      </c>
      <c r="I43" s="43"/>
      <c r="J43" s="43"/>
      <c r="K43" s="43"/>
      <c r="L43" s="10"/>
      <c r="M43" s="83">
        <v>0</v>
      </c>
      <c r="N43" s="84"/>
      <c r="O43" s="76"/>
      <c r="P43" s="76"/>
      <c r="Q43" s="76"/>
      <c r="R43" s="76"/>
      <c r="S43" s="76"/>
      <c r="T43" s="77"/>
      <c r="U43" s="83">
        <v>0</v>
      </c>
      <c r="V43" s="84"/>
      <c r="W43" s="76"/>
      <c r="X43" s="76"/>
      <c r="Y43" s="76"/>
      <c r="Z43" s="76"/>
      <c r="AA43" s="76"/>
      <c r="AB43" s="77"/>
      <c r="AC43" s="83">
        <v>0</v>
      </c>
      <c r="AD43" s="84"/>
      <c r="AE43" s="76"/>
      <c r="AF43" s="76"/>
      <c r="AG43" s="76"/>
      <c r="AH43" s="76"/>
      <c r="AI43" s="76"/>
      <c r="AJ43" s="77"/>
      <c r="AK43" s="83">
        <v>0</v>
      </c>
      <c r="AL43" s="84"/>
      <c r="AM43" s="76"/>
      <c r="AN43" s="76"/>
      <c r="AO43" s="76"/>
      <c r="AP43" s="76"/>
      <c r="AQ43" s="76"/>
      <c r="AR43" s="80"/>
    </row>
    <row r="44" spans="1:44" ht="13.5" thickBot="1" x14ac:dyDescent="0.25">
      <c r="A44" s="103" t="s">
        <v>53</v>
      </c>
      <c r="B44" s="104"/>
      <c r="C44" s="104"/>
      <c r="D44" s="104"/>
      <c r="E44" s="105"/>
      <c r="F44" s="105"/>
      <c r="G44" s="105"/>
      <c r="H44" s="105"/>
      <c r="I44" s="105"/>
      <c r="J44" s="105"/>
      <c r="K44" s="105"/>
      <c r="L44" s="106"/>
      <c r="M44" s="92"/>
      <c r="N44" s="93"/>
      <c r="O44" s="90"/>
      <c r="P44" s="90"/>
      <c r="Q44" s="90"/>
      <c r="R44" s="90"/>
      <c r="S44" s="90"/>
      <c r="T44" s="91"/>
      <c r="U44" s="92"/>
      <c r="V44" s="93"/>
      <c r="W44" s="90"/>
      <c r="X44" s="90"/>
      <c r="Y44" s="90"/>
      <c r="Z44" s="90"/>
      <c r="AA44" s="90"/>
      <c r="AB44" s="91"/>
      <c r="AC44" s="92"/>
      <c r="AD44" s="93"/>
      <c r="AE44" s="90"/>
      <c r="AF44" s="90"/>
      <c r="AG44" s="90"/>
      <c r="AH44" s="90"/>
      <c r="AI44" s="90"/>
      <c r="AJ44" s="91"/>
      <c r="AK44" s="92"/>
      <c r="AL44" s="93"/>
      <c r="AM44" s="90"/>
      <c r="AN44" s="90"/>
      <c r="AO44" s="90"/>
      <c r="AP44" s="90"/>
      <c r="AQ44" s="90"/>
      <c r="AR44" s="94"/>
    </row>
    <row r="45" spans="1:44" x14ac:dyDescent="0.2">
      <c r="A45" s="95" t="s">
        <v>54</v>
      </c>
      <c r="B45" s="96"/>
      <c r="C45" s="96"/>
      <c r="D45" s="96"/>
      <c r="E45" s="52"/>
      <c r="F45" s="52"/>
      <c r="G45" s="52"/>
      <c r="H45" s="52"/>
      <c r="I45" s="52"/>
      <c r="J45" s="52"/>
      <c r="K45" s="52"/>
      <c r="L45" s="97"/>
      <c r="M45" s="98"/>
      <c r="N45" s="99"/>
      <c r="O45" s="100"/>
      <c r="P45" s="100"/>
      <c r="Q45" s="100"/>
      <c r="R45" s="100"/>
      <c r="S45" s="100"/>
      <c r="T45" s="101"/>
      <c r="U45" s="98"/>
      <c r="V45" s="99"/>
      <c r="W45" s="100"/>
      <c r="X45" s="100"/>
      <c r="Y45" s="100"/>
      <c r="Z45" s="100"/>
      <c r="AA45" s="100"/>
      <c r="AB45" s="101"/>
      <c r="AC45" s="98"/>
      <c r="AD45" s="99"/>
      <c r="AE45" s="100"/>
      <c r="AF45" s="100"/>
      <c r="AG45" s="100"/>
      <c r="AH45" s="100"/>
      <c r="AI45" s="100"/>
      <c r="AJ45" s="101"/>
      <c r="AK45" s="98"/>
      <c r="AL45" s="99"/>
      <c r="AM45" s="100"/>
      <c r="AN45" s="100"/>
      <c r="AO45" s="100"/>
      <c r="AP45" s="100"/>
      <c r="AQ45" s="100"/>
      <c r="AR45" s="102"/>
    </row>
    <row r="46" spans="1:44" x14ac:dyDescent="0.2">
      <c r="A46" s="81" t="s">
        <v>55</v>
      </c>
      <c r="B46" s="82"/>
      <c r="C46" s="82"/>
      <c r="D46" s="82"/>
      <c r="E46" s="43"/>
      <c r="F46" s="43"/>
      <c r="G46" s="43"/>
      <c r="H46" s="43"/>
      <c r="I46" s="43"/>
      <c r="J46" s="43"/>
      <c r="K46" s="43"/>
      <c r="L46" s="10"/>
      <c r="M46" s="88">
        <f>SUM(M47:N56)</f>
        <v>325</v>
      </c>
      <c r="N46" s="89"/>
      <c r="O46" s="85"/>
      <c r="P46" s="85"/>
      <c r="Q46" s="85"/>
      <c r="R46" s="85"/>
      <c r="S46" s="85"/>
      <c r="T46" s="87"/>
      <c r="U46" s="88">
        <f>SUM(U47:V56)</f>
        <v>310</v>
      </c>
      <c r="V46" s="89"/>
      <c r="W46" s="85"/>
      <c r="X46" s="85"/>
      <c r="Y46" s="85"/>
      <c r="Z46" s="85"/>
      <c r="AA46" s="85"/>
      <c r="AB46" s="87"/>
      <c r="AC46" s="88">
        <f>SUM(AC47:AD56)</f>
        <v>340</v>
      </c>
      <c r="AD46" s="89"/>
      <c r="AE46" s="85"/>
      <c r="AF46" s="85"/>
      <c r="AG46" s="85"/>
      <c r="AH46" s="85"/>
      <c r="AI46" s="85"/>
      <c r="AJ46" s="87"/>
      <c r="AK46" s="88">
        <f>SUM(AK47:AL56)</f>
        <v>355</v>
      </c>
      <c r="AL46" s="89"/>
      <c r="AM46" s="85"/>
      <c r="AN46" s="85"/>
      <c r="AO46" s="85"/>
      <c r="AP46" s="85"/>
      <c r="AQ46" s="85"/>
      <c r="AR46" s="86"/>
    </row>
    <row r="47" spans="1:44" x14ac:dyDescent="0.2">
      <c r="A47" s="81" t="s">
        <v>56</v>
      </c>
      <c r="B47" s="82"/>
      <c r="C47" s="82"/>
      <c r="D47" s="82"/>
      <c r="E47" s="43">
        <v>48.3</v>
      </c>
      <c r="F47" s="43">
        <v>0.5</v>
      </c>
      <c r="G47" s="43">
        <v>48.9</v>
      </c>
      <c r="H47" s="43">
        <v>25</v>
      </c>
      <c r="I47" s="43"/>
      <c r="J47" s="43"/>
      <c r="K47" s="43"/>
      <c r="L47" s="10"/>
      <c r="M47" s="78">
        <v>80</v>
      </c>
      <c r="N47" s="79"/>
      <c r="O47" s="76"/>
      <c r="P47" s="76"/>
      <c r="Q47" s="76"/>
      <c r="R47" s="76"/>
      <c r="S47" s="76"/>
      <c r="T47" s="77"/>
      <c r="U47" s="78">
        <v>75</v>
      </c>
      <c r="V47" s="79"/>
      <c r="W47" s="76"/>
      <c r="X47" s="76"/>
      <c r="Y47" s="76"/>
      <c r="Z47" s="76"/>
      <c r="AA47" s="76"/>
      <c r="AB47" s="77"/>
      <c r="AC47" s="78">
        <v>85</v>
      </c>
      <c r="AD47" s="79"/>
      <c r="AE47" s="76"/>
      <c r="AF47" s="76"/>
      <c r="AG47" s="76"/>
      <c r="AH47" s="76"/>
      <c r="AI47" s="76"/>
      <c r="AJ47" s="77"/>
      <c r="AK47" s="78">
        <v>80</v>
      </c>
      <c r="AL47" s="79"/>
      <c r="AM47" s="76"/>
      <c r="AN47" s="76"/>
      <c r="AO47" s="76"/>
      <c r="AP47" s="76"/>
      <c r="AQ47" s="76"/>
      <c r="AR47" s="80"/>
    </row>
    <row r="48" spans="1:44" ht="15" x14ac:dyDescent="0.25">
      <c r="A48" s="81" t="s">
        <v>57</v>
      </c>
      <c r="B48" s="82"/>
      <c r="C48" s="82"/>
      <c r="D48" s="82"/>
      <c r="E48" s="43"/>
      <c r="F48" s="43"/>
      <c r="G48" s="43"/>
      <c r="H48" s="43"/>
      <c r="I48" s="43"/>
      <c r="J48" s="43"/>
      <c r="K48" s="43"/>
      <c r="L48" s="10"/>
      <c r="M48" s="83" t="s">
        <v>78</v>
      </c>
      <c r="N48" s="84"/>
      <c r="O48" s="76"/>
      <c r="P48" s="76"/>
      <c r="Q48" s="76"/>
      <c r="R48" s="76"/>
      <c r="S48" s="76"/>
      <c r="T48" s="77"/>
      <c r="U48" s="83" t="s">
        <v>78</v>
      </c>
      <c r="V48" s="84"/>
      <c r="W48" s="76"/>
      <c r="X48" s="76"/>
      <c r="Y48" s="76"/>
      <c r="Z48" s="76"/>
      <c r="AA48" s="76"/>
      <c r="AB48" s="77"/>
      <c r="AC48" s="83" t="s">
        <v>78</v>
      </c>
      <c r="AD48" s="84"/>
      <c r="AE48" s="76"/>
      <c r="AF48" s="76"/>
      <c r="AG48" s="76"/>
      <c r="AH48" s="76"/>
      <c r="AI48" s="76"/>
      <c r="AJ48" s="77"/>
      <c r="AK48" s="83" t="s">
        <v>78</v>
      </c>
      <c r="AL48" s="84"/>
      <c r="AM48" s="76"/>
      <c r="AN48" s="76"/>
      <c r="AO48" s="76"/>
      <c r="AP48" s="76"/>
      <c r="AQ48" s="76"/>
      <c r="AR48" s="80"/>
    </row>
    <row r="49" spans="1:44" x14ac:dyDescent="0.2">
      <c r="A49" s="81" t="s">
        <v>58</v>
      </c>
      <c r="B49" s="82"/>
      <c r="C49" s="82"/>
      <c r="D49" s="82"/>
      <c r="E49" s="43">
        <v>48.3</v>
      </c>
      <c r="F49" s="43">
        <v>0.5</v>
      </c>
      <c r="G49" s="43">
        <v>48.9</v>
      </c>
      <c r="H49" s="43">
        <v>25</v>
      </c>
      <c r="I49" s="43"/>
      <c r="J49" s="43"/>
      <c r="K49" s="43"/>
      <c r="L49" s="10"/>
      <c r="M49" s="78">
        <v>5</v>
      </c>
      <c r="N49" s="79"/>
      <c r="O49" s="76"/>
      <c r="P49" s="76"/>
      <c r="Q49" s="76"/>
      <c r="R49" s="76"/>
      <c r="S49" s="76"/>
      <c r="T49" s="77"/>
      <c r="U49" s="78">
        <v>5</v>
      </c>
      <c r="V49" s="79"/>
      <c r="W49" s="76"/>
      <c r="X49" s="76"/>
      <c r="Y49" s="76"/>
      <c r="Z49" s="76"/>
      <c r="AA49" s="76"/>
      <c r="AB49" s="77"/>
      <c r="AC49" s="78">
        <v>5</v>
      </c>
      <c r="AD49" s="79"/>
      <c r="AE49" s="76"/>
      <c r="AF49" s="76"/>
      <c r="AG49" s="76"/>
      <c r="AH49" s="76"/>
      <c r="AI49" s="76"/>
      <c r="AJ49" s="77"/>
      <c r="AK49" s="78">
        <v>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59</v>
      </c>
      <c r="B50" s="82"/>
      <c r="C50" s="82"/>
      <c r="D50" s="82"/>
      <c r="E50" s="43">
        <v>48.3</v>
      </c>
      <c r="F50" s="43">
        <v>0.5</v>
      </c>
      <c r="G50" s="43">
        <v>48.9</v>
      </c>
      <c r="H50" s="43">
        <v>25</v>
      </c>
      <c r="I50" s="43"/>
      <c r="J50" s="43"/>
      <c r="K50" s="43"/>
      <c r="L50" s="10"/>
      <c r="M50" s="78">
        <v>110</v>
      </c>
      <c r="N50" s="79"/>
      <c r="O50" s="76"/>
      <c r="P50" s="76"/>
      <c r="Q50" s="76"/>
      <c r="R50" s="76"/>
      <c r="S50" s="76"/>
      <c r="T50" s="77"/>
      <c r="U50" s="78">
        <v>100</v>
      </c>
      <c r="V50" s="79"/>
      <c r="W50" s="76"/>
      <c r="X50" s="76"/>
      <c r="Y50" s="76"/>
      <c r="Z50" s="76"/>
      <c r="AA50" s="76"/>
      <c r="AB50" s="77"/>
      <c r="AC50" s="78">
        <v>120</v>
      </c>
      <c r="AD50" s="79"/>
      <c r="AE50" s="76"/>
      <c r="AF50" s="76"/>
      <c r="AG50" s="76"/>
      <c r="AH50" s="76"/>
      <c r="AI50" s="76"/>
      <c r="AJ50" s="77"/>
      <c r="AK50" s="78">
        <v>140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60</v>
      </c>
      <c r="B51" s="82"/>
      <c r="C51" s="82"/>
      <c r="D51" s="82"/>
      <c r="E51" s="43"/>
      <c r="F51" s="43"/>
      <c r="G51" s="43"/>
      <c r="H51" s="43"/>
      <c r="I51" s="43"/>
      <c r="J51" s="43"/>
      <c r="K51" s="43"/>
      <c r="L51" s="10"/>
      <c r="M51" s="78">
        <v>120</v>
      </c>
      <c r="N51" s="79"/>
      <c r="O51" s="76"/>
      <c r="P51" s="76"/>
      <c r="Q51" s="76"/>
      <c r="R51" s="76"/>
      <c r="S51" s="76"/>
      <c r="T51" s="77"/>
      <c r="U51" s="78">
        <v>120</v>
      </c>
      <c r="V51" s="79"/>
      <c r="W51" s="76"/>
      <c r="X51" s="76"/>
      <c r="Y51" s="76"/>
      <c r="Z51" s="76"/>
      <c r="AA51" s="76"/>
      <c r="AB51" s="77"/>
      <c r="AC51" s="78">
        <v>120</v>
      </c>
      <c r="AD51" s="79"/>
      <c r="AE51" s="76"/>
      <c r="AF51" s="76"/>
      <c r="AG51" s="76"/>
      <c r="AH51" s="76"/>
      <c r="AI51" s="76"/>
      <c r="AJ51" s="77"/>
      <c r="AK51" s="78">
        <v>120</v>
      </c>
      <c r="AL51" s="79"/>
      <c r="AM51" s="76"/>
      <c r="AN51" s="76"/>
      <c r="AO51" s="76"/>
      <c r="AP51" s="76"/>
      <c r="AQ51" s="76"/>
      <c r="AR51" s="80"/>
    </row>
    <row r="52" spans="1:44" ht="15" x14ac:dyDescent="0.25">
      <c r="A52" s="81" t="s">
        <v>71</v>
      </c>
      <c r="B52" s="82"/>
      <c r="C52" s="82"/>
      <c r="D52" s="82"/>
      <c r="E52" s="43">
        <v>48.3</v>
      </c>
      <c r="F52" s="43">
        <v>0.5</v>
      </c>
      <c r="G52" s="43">
        <v>48.9</v>
      </c>
      <c r="H52" s="43">
        <v>25</v>
      </c>
      <c r="I52" s="43"/>
      <c r="J52" s="43"/>
      <c r="K52" s="43"/>
      <c r="L52" s="10"/>
      <c r="M52" s="83" t="s">
        <v>77</v>
      </c>
      <c r="N52" s="84"/>
      <c r="O52" s="76"/>
      <c r="P52" s="76"/>
      <c r="Q52" s="76"/>
      <c r="R52" s="76"/>
      <c r="S52" s="76"/>
      <c r="T52" s="77"/>
      <c r="U52" s="83" t="s">
        <v>77</v>
      </c>
      <c r="V52" s="84"/>
      <c r="W52" s="76"/>
      <c r="X52" s="76"/>
      <c r="Y52" s="76"/>
      <c r="Z52" s="76"/>
      <c r="AA52" s="76"/>
      <c r="AB52" s="77"/>
      <c r="AC52" s="83" t="s">
        <v>77</v>
      </c>
      <c r="AD52" s="84"/>
      <c r="AE52" s="76"/>
      <c r="AF52" s="76"/>
      <c r="AG52" s="76"/>
      <c r="AH52" s="76"/>
      <c r="AI52" s="76"/>
      <c r="AJ52" s="77"/>
      <c r="AK52" s="83" t="s">
        <v>77</v>
      </c>
      <c r="AL52" s="84"/>
      <c r="AM52" s="76"/>
      <c r="AN52" s="76"/>
      <c r="AO52" s="76"/>
      <c r="AP52" s="76"/>
      <c r="AQ52" s="76"/>
      <c r="AR52" s="80"/>
    </row>
    <row r="53" spans="1:44" x14ac:dyDescent="0.2">
      <c r="A53" s="81" t="s">
        <v>72</v>
      </c>
      <c r="B53" s="82"/>
      <c r="C53" s="82"/>
      <c r="D53" s="82"/>
      <c r="E53" s="43"/>
      <c r="F53" s="43"/>
      <c r="G53" s="43"/>
      <c r="H53" s="43"/>
      <c r="I53" s="43"/>
      <c r="J53" s="43"/>
      <c r="K53" s="43"/>
      <c r="L53" s="10"/>
      <c r="M53" s="78">
        <v>0</v>
      </c>
      <c r="N53" s="79"/>
      <c r="O53" s="76"/>
      <c r="P53" s="76"/>
      <c r="Q53" s="76"/>
      <c r="R53" s="76"/>
      <c r="S53" s="76"/>
      <c r="T53" s="77"/>
      <c r="U53" s="78">
        <v>0</v>
      </c>
      <c r="V53" s="79"/>
      <c r="W53" s="76"/>
      <c r="X53" s="76"/>
      <c r="Y53" s="76"/>
      <c r="Z53" s="76"/>
      <c r="AA53" s="76"/>
      <c r="AB53" s="77"/>
      <c r="AC53" s="78">
        <v>0</v>
      </c>
      <c r="AD53" s="79"/>
      <c r="AE53" s="76"/>
      <c r="AF53" s="76"/>
      <c r="AG53" s="76"/>
      <c r="AH53" s="76"/>
      <c r="AI53" s="76"/>
      <c r="AJ53" s="77"/>
      <c r="AK53" s="78">
        <v>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61</v>
      </c>
      <c r="B54" s="82"/>
      <c r="C54" s="82"/>
      <c r="D54" s="82"/>
      <c r="E54" s="43">
        <v>48.3</v>
      </c>
      <c r="F54" s="43">
        <v>0.5</v>
      </c>
      <c r="G54" s="43">
        <v>48.9</v>
      </c>
      <c r="H54" s="43">
        <v>25</v>
      </c>
      <c r="I54" s="43"/>
      <c r="J54" s="43"/>
      <c r="K54" s="43"/>
      <c r="L54" s="10"/>
      <c r="M54" s="78">
        <v>0</v>
      </c>
      <c r="N54" s="79"/>
      <c r="O54" s="76"/>
      <c r="P54" s="76"/>
      <c r="Q54" s="76"/>
      <c r="R54" s="76"/>
      <c r="S54" s="76"/>
      <c r="T54" s="77"/>
      <c r="U54" s="78">
        <v>0</v>
      </c>
      <c r="V54" s="79"/>
      <c r="W54" s="76"/>
      <c r="X54" s="76"/>
      <c r="Y54" s="76"/>
      <c r="Z54" s="76"/>
      <c r="AA54" s="76"/>
      <c r="AB54" s="77"/>
      <c r="AC54" s="78">
        <v>0</v>
      </c>
      <c r="AD54" s="79"/>
      <c r="AE54" s="76"/>
      <c r="AF54" s="76"/>
      <c r="AG54" s="76"/>
      <c r="AH54" s="76"/>
      <c r="AI54" s="76"/>
      <c r="AJ54" s="77"/>
      <c r="AK54" s="78">
        <v>0</v>
      </c>
      <c r="AL54" s="79"/>
      <c r="AM54" s="76"/>
      <c r="AN54" s="76"/>
      <c r="AO54" s="76"/>
      <c r="AP54" s="76"/>
      <c r="AQ54" s="76"/>
      <c r="AR54" s="80"/>
    </row>
    <row r="55" spans="1:44" x14ac:dyDescent="0.2">
      <c r="A55" s="81" t="s">
        <v>62</v>
      </c>
      <c r="B55" s="82"/>
      <c r="C55" s="82"/>
      <c r="D55" s="82"/>
      <c r="E55" s="43">
        <v>48.3</v>
      </c>
      <c r="F55" s="43">
        <v>0.5</v>
      </c>
      <c r="G55" s="43">
        <v>48.9</v>
      </c>
      <c r="H55" s="43">
        <v>25</v>
      </c>
      <c r="I55" s="43"/>
      <c r="J55" s="43"/>
      <c r="K55" s="43"/>
      <c r="L55" s="10"/>
      <c r="M55" s="78">
        <v>10</v>
      </c>
      <c r="N55" s="79"/>
      <c r="O55" s="76"/>
      <c r="P55" s="76"/>
      <c r="Q55" s="76"/>
      <c r="R55" s="76"/>
      <c r="S55" s="76"/>
      <c r="T55" s="77"/>
      <c r="U55" s="78">
        <v>10</v>
      </c>
      <c r="V55" s="79"/>
      <c r="W55" s="76"/>
      <c r="X55" s="76"/>
      <c r="Y55" s="76"/>
      <c r="Z55" s="76"/>
      <c r="AA55" s="76"/>
      <c r="AB55" s="77"/>
      <c r="AC55" s="78">
        <v>10</v>
      </c>
      <c r="AD55" s="79"/>
      <c r="AE55" s="76"/>
      <c r="AF55" s="76"/>
      <c r="AG55" s="76"/>
      <c r="AH55" s="76"/>
      <c r="AI55" s="76"/>
      <c r="AJ55" s="77"/>
      <c r="AK55" s="78">
        <v>10</v>
      </c>
      <c r="AL55" s="79"/>
      <c r="AM55" s="76"/>
      <c r="AN55" s="76"/>
      <c r="AO55" s="76"/>
      <c r="AP55" s="76"/>
      <c r="AQ55" s="76"/>
      <c r="AR55" s="80"/>
    </row>
    <row r="56" spans="1:44" x14ac:dyDescent="0.2">
      <c r="A56" s="81" t="s">
        <v>73</v>
      </c>
      <c r="B56" s="82"/>
      <c r="C56" s="82"/>
      <c r="D56" s="82"/>
      <c r="E56" s="43">
        <v>48.3</v>
      </c>
      <c r="F56" s="43">
        <v>0.5</v>
      </c>
      <c r="G56" s="43">
        <v>48.9</v>
      </c>
      <c r="H56" s="43">
        <v>25</v>
      </c>
      <c r="I56" s="43"/>
      <c r="J56" s="43"/>
      <c r="K56" s="43"/>
      <c r="L56" s="10"/>
      <c r="M56" s="78">
        <v>0</v>
      </c>
      <c r="N56" s="79"/>
      <c r="O56" s="76"/>
      <c r="P56" s="76"/>
      <c r="Q56" s="76"/>
      <c r="R56" s="76"/>
      <c r="S56" s="76"/>
      <c r="T56" s="77"/>
      <c r="U56" s="78">
        <v>0</v>
      </c>
      <c r="V56" s="79"/>
      <c r="W56" s="76"/>
      <c r="X56" s="76"/>
      <c r="Y56" s="76"/>
      <c r="Z56" s="76"/>
      <c r="AA56" s="76"/>
      <c r="AB56" s="77"/>
      <c r="AC56" s="78">
        <v>0</v>
      </c>
      <c r="AD56" s="79"/>
      <c r="AE56" s="76"/>
      <c r="AF56" s="76"/>
      <c r="AG56" s="76"/>
      <c r="AH56" s="76"/>
      <c r="AI56" s="76"/>
      <c r="AJ56" s="77"/>
      <c r="AK56" s="78">
        <v>0</v>
      </c>
      <c r="AL56" s="79"/>
      <c r="AM56" s="76"/>
      <c r="AN56" s="76"/>
      <c r="AO56" s="76"/>
      <c r="AP56" s="76"/>
      <c r="AQ56" s="76"/>
      <c r="AR56" s="80"/>
    </row>
    <row r="57" spans="1:44" s="11" customFormat="1" ht="15" x14ac:dyDescent="0.25">
      <c r="A57" s="81" t="s">
        <v>76</v>
      </c>
      <c r="B57" s="82"/>
      <c r="C57" s="82"/>
      <c r="D57" s="82"/>
      <c r="E57" s="43"/>
      <c r="F57" s="43"/>
      <c r="G57" s="43"/>
      <c r="H57" s="43"/>
      <c r="I57" s="43"/>
      <c r="J57" s="43"/>
      <c r="K57" s="43"/>
      <c r="L57" s="10"/>
      <c r="M57" s="83" t="s">
        <v>77</v>
      </c>
      <c r="N57" s="84"/>
      <c r="O57" s="76"/>
      <c r="P57" s="76"/>
      <c r="Q57" s="76"/>
      <c r="R57" s="76"/>
      <c r="S57" s="76"/>
      <c r="T57" s="77"/>
      <c r="U57" s="83" t="s">
        <v>77</v>
      </c>
      <c r="V57" s="84"/>
      <c r="W57" s="76"/>
      <c r="X57" s="76"/>
      <c r="Y57" s="76"/>
      <c r="Z57" s="76"/>
      <c r="AA57" s="76"/>
      <c r="AB57" s="77"/>
      <c r="AC57" s="83" t="s">
        <v>77</v>
      </c>
      <c r="AD57" s="84"/>
      <c r="AE57" s="76"/>
      <c r="AF57" s="76"/>
      <c r="AG57" s="76"/>
      <c r="AH57" s="76"/>
      <c r="AI57" s="76"/>
      <c r="AJ57" s="77"/>
      <c r="AK57" s="83" t="s">
        <v>77</v>
      </c>
      <c r="AL57" s="84"/>
      <c r="AM57" s="76"/>
      <c r="AN57" s="76"/>
      <c r="AO57" s="76"/>
      <c r="AP57" s="76"/>
      <c r="AQ57" s="76"/>
      <c r="AR57" s="80"/>
    </row>
    <row r="58" spans="1:44" ht="13.5" thickBot="1" x14ac:dyDescent="0.25">
      <c r="A58" s="67" t="s">
        <v>63</v>
      </c>
      <c r="B58" s="68"/>
      <c r="C58" s="68"/>
      <c r="D58" s="68"/>
      <c r="E58" s="69"/>
      <c r="F58" s="69"/>
      <c r="G58" s="69"/>
      <c r="H58" s="69"/>
      <c r="I58" s="69"/>
      <c r="J58" s="69"/>
      <c r="K58" s="69"/>
      <c r="L58" s="70"/>
      <c r="M58" s="71"/>
      <c r="N58" s="72"/>
      <c r="O58" s="73"/>
      <c r="P58" s="73"/>
      <c r="Q58" s="73"/>
      <c r="R58" s="73"/>
      <c r="S58" s="73"/>
      <c r="T58" s="74"/>
      <c r="U58" s="71"/>
      <c r="V58" s="72"/>
      <c r="W58" s="73"/>
      <c r="X58" s="73"/>
      <c r="Y58" s="73"/>
      <c r="Z58" s="73"/>
      <c r="AA58" s="73"/>
      <c r="AB58" s="74"/>
      <c r="AC58" s="71"/>
      <c r="AD58" s="72"/>
      <c r="AE58" s="73"/>
      <c r="AF58" s="73"/>
      <c r="AG58" s="73"/>
      <c r="AH58" s="73"/>
      <c r="AI58" s="73"/>
      <c r="AJ58" s="74"/>
      <c r="AK58" s="71"/>
      <c r="AL58" s="72"/>
      <c r="AM58" s="73"/>
      <c r="AN58" s="73"/>
      <c r="AO58" s="73"/>
      <c r="AP58" s="73"/>
      <c r="AQ58" s="73"/>
      <c r="AR58" s="75"/>
    </row>
    <row r="59" spans="1:44" ht="13.5" thickBot="1" x14ac:dyDescent="0.25">
      <c r="A59" s="63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1"/>
      <c r="N59" s="62"/>
      <c r="O59" s="59"/>
      <c r="P59" s="59"/>
      <c r="Q59" s="59"/>
      <c r="R59" s="59"/>
      <c r="S59" s="59"/>
      <c r="T59" s="60"/>
      <c r="U59" s="61"/>
      <c r="V59" s="62"/>
      <c r="W59" s="59"/>
      <c r="X59" s="59"/>
      <c r="Y59" s="59"/>
      <c r="Z59" s="59"/>
      <c r="AA59" s="59"/>
      <c r="AB59" s="60"/>
      <c r="AC59" s="61"/>
      <c r="AD59" s="62"/>
      <c r="AE59" s="59"/>
      <c r="AF59" s="59"/>
      <c r="AG59" s="59"/>
      <c r="AH59" s="59"/>
      <c r="AI59" s="59"/>
      <c r="AJ59" s="60"/>
      <c r="AK59" s="61"/>
      <c r="AL59" s="62"/>
      <c r="AM59" s="59"/>
      <c r="AN59" s="59"/>
      <c r="AO59" s="59"/>
      <c r="AP59" s="59"/>
      <c r="AQ59" s="59"/>
      <c r="AR59" s="66"/>
    </row>
    <row r="60" spans="1:44" ht="13.5" thickBo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13.5" thickBot="1" x14ac:dyDescent="0.25">
      <c r="A61" s="53" t="s">
        <v>65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6" t="s">
        <v>82</v>
      </c>
      <c r="N61" s="57"/>
      <c r="O61" s="57"/>
      <c r="P61" s="57"/>
      <c r="Q61" s="57"/>
      <c r="R61" s="57"/>
      <c r="S61" s="57"/>
      <c r="T61" s="58"/>
      <c r="U61" s="56" t="s">
        <v>82</v>
      </c>
      <c r="V61" s="57"/>
      <c r="W61" s="57"/>
      <c r="X61" s="57"/>
      <c r="Y61" s="57"/>
      <c r="Z61" s="57"/>
      <c r="AA61" s="57"/>
      <c r="AB61" s="58"/>
      <c r="AC61" s="56" t="s">
        <v>82</v>
      </c>
      <c r="AD61" s="57"/>
      <c r="AE61" s="57"/>
      <c r="AF61" s="57"/>
      <c r="AG61" s="57"/>
      <c r="AH61" s="57"/>
      <c r="AI61" s="57"/>
      <c r="AJ61" s="58"/>
      <c r="AK61" s="56" t="s">
        <v>82</v>
      </c>
      <c r="AL61" s="57"/>
      <c r="AM61" s="57"/>
      <c r="AN61" s="57"/>
      <c r="AO61" s="57"/>
      <c r="AP61" s="57"/>
      <c r="AQ61" s="57"/>
      <c r="AR61" s="58"/>
    </row>
    <row r="66" spans="5:30" ht="15.75" x14ac:dyDescent="0.25">
      <c r="E66" s="290" t="s">
        <v>68</v>
      </c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</row>
  </sheetData>
  <mergeCells count="696">
    <mergeCell ref="E66:AD66"/>
    <mergeCell ref="AE6:AF6"/>
    <mergeCell ref="AE7:AF7"/>
    <mergeCell ref="AM6:AN6"/>
    <mergeCell ref="AM7:AN7"/>
    <mergeCell ref="AA6:AB6"/>
    <mergeCell ref="AA7:AB7"/>
    <mergeCell ref="AI6:AJ6"/>
    <mergeCell ref="AI7:AJ7"/>
    <mergeCell ref="A60:AR60"/>
    <mergeCell ref="A61:L61"/>
    <mergeCell ref="M61:T61"/>
    <mergeCell ref="U61:AB61"/>
    <mergeCell ref="AC61:AJ61"/>
    <mergeCell ref="AK61:AR61"/>
    <mergeCell ref="A59:L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Q6:AR6"/>
    <mergeCell ref="AQ7:AR7"/>
    <mergeCell ref="AK6:AL6"/>
    <mergeCell ref="AK7:AL7"/>
    <mergeCell ref="AP57:AR57"/>
    <mergeCell ref="AH59:AJ59"/>
    <mergeCell ref="AK59:AL59"/>
    <mergeCell ref="AM59:AO59"/>
    <mergeCell ref="AP59:AR59"/>
    <mergeCell ref="AP55:AR55"/>
    <mergeCell ref="AH21:AJ21"/>
    <mergeCell ref="AK21:AM21"/>
    <mergeCell ref="AN21:AO21"/>
    <mergeCell ref="AP21:AR21"/>
    <mergeCell ref="A22:AR22"/>
    <mergeCell ref="A23:B23"/>
    <mergeCell ref="C23:D23"/>
    <mergeCell ref="E23:L23"/>
    <mergeCell ref="M23:T23"/>
    <mergeCell ref="U23:AB23"/>
    <mergeCell ref="AC23:AJ23"/>
    <mergeCell ref="AK23:AR23"/>
    <mergeCell ref="I21:L21"/>
    <mergeCell ref="M21:O21"/>
    <mergeCell ref="A58:L58"/>
    <mergeCell ref="A57:D57"/>
    <mergeCell ref="AP58:AR58"/>
    <mergeCell ref="AK58:AL58"/>
    <mergeCell ref="AC56:AD56"/>
    <mergeCell ref="AE56:AG56"/>
    <mergeCell ref="AH56:AJ56"/>
    <mergeCell ref="AK56:AL56"/>
    <mergeCell ref="AM56:AO56"/>
    <mergeCell ref="AP56:AR56"/>
    <mergeCell ref="AM58:AO58"/>
    <mergeCell ref="M57:N57"/>
    <mergeCell ref="O57:Q57"/>
    <mergeCell ref="R57:T57"/>
    <mergeCell ref="U57:V57"/>
    <mergeCell ref="W57:Y57"/>
    <mergeCell ref="Z57:AB57"/>
    <mergeCell ref="AC57:AD57"/>
    <mergeCell ref="AM57:AO57"/>
    <mergeCell ref="M58:N58"/>
    <mergeCell ref="O58:Q58"/>
    <mergeCell ref="R58:T58"/>
    <mergeCell ref="U58:V58"/>
    <mergeCell ref="W58:Y58"/>
    <mergeCell ref="AH48:AJ48"/>
    <mergeCell ref="AK48:AL48"/>
    <mergeCell ref="AM48:AO48"/>
    <mergeCell ref="AP48:AR48"/>
    <mergeCell ref="AP52:AR52"/>
    <mergeCell ref="AH52:AJ52"/>
    <mergeCell ref="AP46:AR46"/>
    <mergeCell ref="E45:AR45"/>
    <mergeCell ref="AH44:AJ44"/>
    <mergeCell ref="AK44:AL44"/>
    <mergeCell ref="AP54:AR54"/>
    <mergeCell ref="AC54:AD54"/>
    <mergeCell ref="AE54:AG54"/>
    <mergeCell ref="W54:Y54"/>
    <mergeCell ref="Z54:AB54"/>
    <mergeCell ref="W53:Y53"/>
    <mergeCell ref="AP53:AR53"/>
    <mergeCell ref="AH50:AJ50"/>
    <mergeCell ref="AK50:AL50"/>
    <mergeCell ref="AM50:AO50"/>
    <mergeCell ref="AP50:AR50"/>
    <mergeCell ref="A56:D56"/>
    <mergeCell ref="M56:N56"/>
    <mergeCell ref="O56:Q56"/>
    <mergeCell ref="R56:T56"/>
    <mergeCell ref="U56:V56"/>
    <mergeCell ref="W56:Y56"/>
    <mergeCell ref="Z56:AB56"/>
    <mergeCell ref="M55:N55"/>
    <mergeCell ref="O55:Q55"/>
    <mergeCell ref="R55:T55"/>
    <mergeCell ref="U55:V55"/>
    <mergeCell ref="W55:Y55"/>
    <mergeCell ref="A53:D53"/>
    <mergeCell ref="M53:N53"/>
    <mergeCell ref="O53:Q53"/>
    <mergeCell ref="R53:T53"/>
    <mergeCell ref="AC55:AD55"/>
    <mergeCell ref="AE55:AG55"/>
    <mergeCell ref="AH55:AJ55"/>
    <mergeCell ref="AK55:AL55"/>
    <mergeCell ref="AM55:AO55"/>
    <mergeCell ref="A54:D54"/>
    <mergeCell ref="A55:D55"/>
    <mergeCell ref="M54:N54"/>
    <mergeCell ref="O54:Q54"/>
    <mergeCell ref="R54:T54"/>
    <mergeCell ref="U54:V54"/>
    <mergeCell ref="U53:V53"/>
    <mergeCell ref="AH54:AJ54"/>
    <mergeCell ref="AK54:AL54"/>
    <mergeCell ref="AM54:AO54"/>
    <mergeCell ref="A26:AR26"/>
    <mergeCell ref="A27:D28"/>
    <mergeCell ref="E27:F27"/>
    <mergeCell ref="G27:H27"/>
    <mergeCell ref="I27:J27"/>
    <mergeCell ref="K27:L27"/>
    <mergeCell ref="M27:N28"/>
    <mergeCell ref="O27:Q28"/>
    <mergeCell ref="R27:T28"/>
    <mergeCell ref="U27:V28"/>
    <mergeCell ref="W27:Y28"/>
    <mergeCell ref="Z27:AB28"/>
    <mergeCell ref="AC27:AD28"/>
    <mergeCell ref="AE27:AG28"/>
    <mergeCell ref="AH27:AJ28"/>
    <mergeCell ref="AK27:AL28"/>
    <mergeCell ref="AM27:AO28"/>
    <mergeCell ref="AP27:AR28"/>
    <mergeCell ref="P21:Q21"/>
    <mergeCell ref="R21:T21"/>
    <mergeCell ref="U21:W21"/>
    <mergeCell ref="X21:Y21"/>
    <mergeCell ref="Z21:AB21"/>
    <mergeCell ref="AC21:AE21"/>
    <mergeCell ref="AF21:AG21"/>
    <mergeCell ref="A19:D21"/>
    <mergeCell ref="E19:H21"/>
    <mergeCell ref="AC19:AE19"/>
    <mergeCell ref="AH19:AJ19"/>
    <mergeCell ref="AK19:AM19"/>
    <mergeCell ref="AN19:AO19"/>
    <mergeCell ref="AP19:AR19"/>
    <mergeCell ref="I20:L20"/>
    <mergeCell ref="M20:O20"/>
    <mergeCell ref="P20:Q20"/>
    <mergeCell ref="R20:T20"/>
    <mergeCell ref="U20:W20"/>
    <mergeCell ref="X20:Y20"/>
    <mergeCell ref="Z20:AB20"/>
    <mergeCell ref="AC20:AE20"/>
    <mergeCell ref="AF20:AG20"/>
    <mergeCell ref="AH20:AJ20"/>
    <mergeCell ref="AK20:AM20"/>
    <mergeCell ref="AN20:AO20"/>
    <mergeCell ref="AP20:AR20"/>
    <mergeCell ref="I19:L19"/>
    <mergeCell ref="M19:O19"/>
    <mergeCell ref="P19:Q19"/>
    <mergeCell ref="R19:T19"/>
    <mergeCell ref="U19:W19"/>
    <mergeCell ref="X19:Y19"/>
    <mergeCell ref="Z19:AB19"/>
    <mergeCell ref="AI15:AJ15"/>
    <mergeCell ref="AK15:AL15"/>
    <mergeCell ref="AM15:AN15"/>
    <mergeCell ref="AO15:AP15"/>
    <mergeCell ref="AQ15:AR15"/>
    <mergeCell ref="E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E15:AF15"/>
    <mergeCell ref="AG15:AH15"/>
    <mergeCell ref="A15:D16"/>
    <mergeCell ref="E15:L15"/>
    <mergeCell ref="M15:N15"/>
    <mergeCell ref="O15:P15"/>
    <mergeCell ref="Q15:R15"/>
    <mergeCell ref="S15:T15"/>
    <mergeCell ref="U15:V15"/>
    <mergeCell ref="W15:X15"/>
    <mergeCell ref="Y15:Z15"/>
    <mergeCell ref="E12:F12"/>
    <mergeCell ref="G12:H12"/>
    <mergeCell ref="I12:J12"/>
    <mergeCell ref="K12:L12"/>
    <mergeCell ref="A13:D14"/>
    <mergeCell ref="E13:F13"/>
    <mergeCell ref="G13:H13"/>
    <mergeCell ref="I13:J13"/>
    <mergeCell ref="K13:L13"/>
    <mergeCell ref="E14:L14"/>
    <mergeCell ref="Z58:AB58"/>
    <mergeCell ref="AC58:AD58"/>
    <mergeCell ref="AE58:AG58"/>
    <mergeCell ref="AH58:AJ58"/>
    <mergeCell ref="AE57:AG57"/>
    <mergeCell ref="AH57:AJ57"/>
    <mergeCell ref="AK57:AL57"/>
    <mergeCell ref="AK52:AL52"/>
    <mergeCell ref="AM52:AO52"/>
    <mergeCell ref="Z53:AB53"/>
    <mergeCell ref="AC53:AD53"/>
    <mergeCell ref="AE53:AG53"/>
    <mergeCell ref="AH53:AJ53"/>
    <mergeCell ref="AK53:AL53"/>
    <mergeCell ref="AM53:AO53"/>
    <mergeCell ref="Z55:AB55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51:D51"/>
    <mergeCell ref="M51:N51"/>
    <mergeCell ref="O51:Q51"/>
    <mergeCell ref="R51:T51"/>
    <mergeCell ref="U51:V51"/>
    <mergeCell ref="W51:Y51"/>
    <mergeCell ref="AP51:AR51"/>
    <mergeCell ref="Z51:AB51"/>
    <mergeCell ref="AC51:AD51"/>
    <mergeCell ref="AE51:AG51"/>
    <mergeCell ref="AH51:AJ51"/>
    <mergeCell ref="AK51:AL51"/>
    <mergeCell ref="AM51:AO51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49:D49"/>
    <mergeCell ref="M49:N49"/>
    <mergeCell ref="O49:Q49"/>
    <mergeCell ref="R49:T49"/>
    <mergeCell ref="U49:V49"/>
    <mergeCell ref="W49:Y49"/>
    <mergeCell ref="AP49:AR49"/>
    <mergeCell ref="Z49:AB49"/>
    <mergeCell ref="AC49:AD49"/>
    <mergeCell ref="AE49:AG49"/>
    <mergeCell ref="AH49:AJ49"/>
    <mergeCell ref="AK49:AL49"/>
    <mergeCell ref="AM49:AO49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A47:D47"/>
    <mergeCell ref="M47:N47"/>
    <mergeCell ref="O47:Q47"/>
    <mergeCell ref="R47:T47"/>
    <mergeCell ref="U47:V47"/>
    <mergeCell ref="W47:Y47"/>
    <mergeCell ref="AP47:AR47"/>
    <mergeCell ref="Z47:AB47"/>
    <mergeCell ref="AC47:AD47"/>
    <mergeCell ref="AE47:AG47"/>
    <mergeCell ref="AH47:AJ47"/>
    <mergeCell ref="AK47:AL47"/>
    <mergeCell ref="AM47:AO47"/>
    <mergeCell ref="A46:D46"/>
    <mergeCell ref="M46:N46"/>
    <mergeCell ref="O46:Q46"/>
    <mergeCell ref="R46:T46"/>
    <mergeCell ref="U46:V46"/>
    <mergeCell ref="W46:Y46"/>
    <mergeCell ref="Z46:AB46"/>
    <mergeCell ref="AP42:AR42"/>
    <mergeCell ref="A43:D43"/>
    <mergeCell ref="A42:D42"/>
    <mergeCell ref="M43:N43"/>
    <mergeCell ref="AP43:AR43"/>
    <mergeCell ref="AC43:AD43"/>
    <mergeCell ref="AP44:AR44"/>
    <mergeCell ref="A45:D45"/>
    <mergeCell ref="M44:N44"/>
    <mergeCell ref="O44:Q44"/>
    <mergeCell ref="R44:T44"/>
    <mergeCell ref="U44:V44"/>
    <mergeCell ref="W44:Y44"/>
    <mergeCell ref="Z44:AB44"/>
    <mergeCell ref="AC44:AD44"/>
    <mergeCell ref="AE44:AG44"/>
    <mergeCell ref="A44:L44"/>
    <mergeCell ref="O43:Q43"/>
    <mergeCell ref="R43:T43"/>
    <mergeCell ref="U43:V43"/>
    <mergeCell ref="W43:Y43"/>
    <mergeCell ref="AH42:AJ42"/>
    <mergeCell ref="AK42:AL42"/>
    <mergeCell ref="AM42:AO42"/>
    <mergeCell ref="AC46:AD46"/>
    <mergeCell ref="AE46:AG46"/>
    <mergeCell ref="AM44:AO44"/>
    <mergeCell ref="AE43:AG43"/>
    <mergeCell ref="AH43:AJ43"/>
    <mergeCell ref="AK43:AL43"/>
    <mergeCell ref="AM43:AO43"/>
    <mergeCell ref="AH46:AJ46"/>
    <mergeCell ref="AK46:AL46"/>
    <mergeCell ref="AM46:AO46"/>
    <mergeCell ref="Z43:AB43"/>
    <mergeCell ref="M42:N42"/>
    <mergeCell ref="O42:Q42"/>
    <mergeCell ref="R42:T42"/>
    <mergeCell ref="U42:V42"/>
    <mergeCell ref="W42:Y42"/>
    <mergeCell ref="Z42:AB42"/>
    <mergeCell ref="AC42:AD42"/>
    <mergeCell ref="AE42:AG42"/>
    <mergeCell ref="Z41:AB41"/>
    <mergeCell ref="AC41:AD41"/>
    <mergeCell ref="AE41:AG41"/>
    <mergeCell ref="AM40:AO40"/>
    <mergeCell ref="AP40:AR40"/>
    <mergeCell ref="A41:D41"/>
    <mergeCell ref="M41:N41"/>
    <mergeCell ref="O41:Q41"/>
    <mergeCell ref="R41:T41"/>
    <mergeCell ref="U41:V41"/>
    <mergeCell ref="W41:Y41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P41:AR41"/>
    <mergeCell ref="AH41:AJ41"/>
    <mergeCell ref="AK41:AL41"/>
    <mergeCell ref="AM41:AO41"/>
    <mergeCell ref="AH38:AJ38"/>
    <mergeCell ref="AK38:AL38"/>
    <mergeCell ref="AM38:AO38"/>
    <mergeCell ref="AP38:AR38"/>
    <mergeCell ref="A39:D39"/>
    <mergeCell ref="M39:N39"/>
    <mergeCell ref="O39:Q39"/>
    <mergeCell ref="R39:T39"/>
    <mergeCell ref="U39:V39"/>
    <mergeCell ref="W39:Y39"/>
    <mergeCell ref="AP39:AR39"/>
    <mergeCell ref="Z39:AB39"/>
    <mergeCell ref="AC39:AD39"/>
    <mergeCell ref="AE39:AG39"/>
    <mergeCell ref="AH39:AJ39"/>
    <mergeCell ref="AK39:AL39"/>
    <mergeCell ref="AM39:AO39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6:AJ36"/>
    <mergeCell ref="AK36:AL36"/>
    <mergeCell ref="AM36:AO36"/>
    <mergeCell ref="AP36:AR36"/>
    <mergeCell ref="A37:D37"/>
    <mergeCell ref="M37:N37"/>
    <mergeCell ref="O37:Q37"/>
    <mergeCell ref="R37:T37"/>
    <mergeCell ref="U37:V37"/>
    <mergeCell ref="W37:Y37"/>
    <mergeCell ref="AP37:AR37"/>
    <mergeCell ref="Z37:AB37"/>
    <mergeCell ref="AC37:AD37"/>
    <mergeCell ref="AE37:AG37"/>
    <mergeCell ref="AH37:AJ37"/>
    <mergeCell ref="AK37:AL37"/>
    <mergeCell ref="AM37:AO37"/>
    <mergeCell ref="A36:D36"/>
    <mergeCell ref="M36:N36"/>
    <mergeCell ref="O36:Q36"/>
    <mergeCell ref="R36:T36"/>
    <mergeCell ref="U36:V36"/>
    <mergeCell ref="AP34:AR34"/>
    <mergeCell ref="A35:D35"/>
    <mergeCell ref="M35:N35"/>
    <mergeCell ref="O35:Q35"/>
    <mergeCell ref="R35:T35"/>
    <mergeCell ref="U35:V35"/>
    <mergeCell ref="W35:Y35"/>
    <mergeCell ref="AP35:AR35"/>
    <mergeCell ref="Z35:AB35"/>
    <mergeCell ref="AC35:AD35"/>
    <mergeCell ref="AE35:AG35"/>
    <mergeCell ref="AH35:AJ35"/>
    <mergeCell ref="AK35:AL35"/>
    <mergeCell ref="AM35:AO35"/>
    <mergeCell ref="A34:D34"/>
    <mergeCell ref="M34:N34"/>
    <mergeCell ref="O34:Q34"/>
    <mergeCell ref="R34:T34"/>
    <mergeCell ref="U34:V34"/>
    <mergeCell ref="AH32:AJ32"/>
    <mergeCell ref="AK32:AL32"/>
    <mergeCell ref="AM32:AO32"/>
    <mergeCell ref="W36:Y36"/>
    <mergeCell ref="Z36:AB36"/>
    <mergeCell ref="AC36:AD36"/>
    <mergeCell ref="AE36:AG36"/>
    <mergeCell ref="AH34:AJ34"/>
    <mergeCell ref="AK34:AL34"/>
    <mergeCell ref="AM34:AO34"/>
    <mergeCell ref="W32:Y32"/>
    <mergeCell ref="Z32:AB32"/>
    <mergeCell ref="AC32:AD32"/>
    <mergeCell ref="AE32:AG32"/>
    <mergeCell ref="W34:Y34"/>
    <mergeCell ref="Z34:AB34"/>
    <mergeCell ref="AC34:AD34"/>
    <mergeCell ref="AE34:AG34"/>
    <mergeCell ref="O30:Q30"/>
    <mergeCell ref="R30:T30"/>
    <mergeCell ref="U30:V30"/>
    <mergeCell ref="W30:Y30"/>
    <mergeCell ref="Z30:AB30"/>
    <mergeCell ref="AP32:AR32"/>
    <mergeCell ref="A33:D33"/>
    <mergeCell ref="M33:N33"/>
    <mergeCell ref="O33:Q33"/>
    <mergeCell ref="R33:T33"/>
    <mergeCell ref="U33:V33"/>
    <mergeCell ref="W33:Y33"/>
    <mergeCell ref="AP33:AR33"/>
    <mergeCell ref="Z33:AB33"/>
    <mergeCell ref="AC33:AD33"/>
    <mergeCell ref="AE33:AG33"/>
    <mergeCell ref="AH33:AJ33"/>
    <mergeCell ref="AK33:AL33"/>
    <mergeCell ref="AM33:AO33"/>
    <mergeCell ref="A32:D32"/>
    <mergeCell ref="M32:N32"/>
    <mergeCell ref="O32:Q32"/>
    <mergeCell ref="R32:T32"/>
    <mergeCell ref="U32:V32"/>
    <mergeCell ref="A31:D31"/>
    <mergeCell ref="M31:N31"/>
    <mergeCell ref="O31:Q31"/>
    <mergeCell ref="R31:T31"/>
    <mergeCell ref="U31:V31"/>
    <mergeCell ref="W31:Y31"/>
    <mergeCell ref="AP31:AR31"/>
    <mergeCell ref="Z31:AB31"/>
    <mergeCell ref="AC31:AD31"/>
    <mergeCell ref="AE31:AG31"/>
    <mergeCell ref="AH31:AJ31"/>
    <mergeCell ref="AK31:AL31"/>
    <mergeCell ref="AM31:AO31"/>
    <mergeCell ref="AC30:AD30"/>
    <mergeCell ref="AE30:AG30"/>
    <mergeCell ref="A29:D29"/>
    <mergeCell ref="E29:AR29"/>
    <mergeCell ref="A24:B24"/>
    <mergeCell ref="C24:D24"/>
    <mergeCell ref="E24:L24"/>
    <mergeCell ref="M24:T24"/>
    <mergeCell ref="U24:AB24"/>
    <mergeCell ref="AC24:AJ24"/>
    <mergeCell ref="AK24:AR24"/>
    <mergeCell ref="A25:B25"/>
    <mergeCell ref="C25:D25"/>
    <mergeCell ref="E25:L25"/>
    <mergeCell ref="M25:T25"/>
    <mergeCell ref="U25:AB25"/>
    <mergeCell ref="AC25:AJ25"/>
    <mergeCell ref="AK25:AR25"/>
    <mergeCell ref="AH30:AJ30"/>
    <mergeCell ref="AK30:AL30"/>
    <mergeCell ref="AM30:AO30"/>
    <mergeCell ref="AP30:AR30"/>
    <mergeCell ref="A30:D30"/>
    <mergeCell ref="M30:N30"/>
    <mergeCell ref="AP18:AR18"/>
    <mergeCell ref="Z18:AB18"/>
    <mergeCell ref="AC18:AE18"/>
    <mergeCell ref="AF18:AG18"/>
    <mergeCell ref="AH18:AJ18"/>
    <mergeCell ref="AK18:AM18"/>
    <mergeCell ref="AN18:AO18"/>
    <mergeCell ref="I18:L18"/>
    <mergeCell ref="M18:O18"/>
    <mergeCell ref="P18:Q18"/>
    <mergeCell ref="R18:T18"/>
    <mergeCell ref="U18:W18"/>
    <mergeCell ref="X18:Y18"/>
    <mergeCell ref="A17:D18"/>
    <mergeCell ref="E17:H18"/>
    <mergeCell ref="AF19:AG19"/>
    <mergeCell ref="AF17:AG17"/>
    <mergeCell ref="AH17:AJ17"/>
    <mergeCell ref="AK17:AM17"/>
    <mergeCell ref="AN17:AO17"/>
    <mergeCell ref="AP17:AR17"/>
    <mergeCell ref="AH14:AJ14"/>
    <mergeCell ref="AK14:AM14"/>
    <mergeCell ref="AN14:AO14"/>
    <mergeCell ref="I17:L17"/>
    <mergeCell ref="M17:O17"/>
    <mergeCell ref="P17:Q17"/>
    <mergeCell ref="R17:T17"/>
    <mergeCell ref="U17:W17"/>
    <mergeCell ref="X17:Y17"/>
    <mergeCell ref="Z17:AB17"/>
    <mergeCell ref="AC17:AE17"/>
    <mergeCell ref="Z14:AB14"/>
    <mergeCell ref="AC14:AE14"/>
    <mergeCell ref="AF14:AG14"/>
    <mergeCell ref="AA15:AB15"/>
    <mergeCell ref="AC15:AD15"/>
    <mergeCell ref="Y12:Z12"/>
    <mergeCell ref="AA12:AB12"/>
    <mergeCell ref="AC12:AD12"/>
    <mergeCell ref="AO13:AP13"/>
    <mergeCell ref="AQ13:AR13"/>
    <mergeCell ref="M14:O14"/>
    <mergeCell ref="P14:Q14"/>
    <mergeCell ref="R14:T14"/>
    <mergeCell ref="U14:W14"/>
    <mergeCell ref="X14:Y14"/>
    <mergeCell ref="AC13:AD13"/>
    <mergeCell ref="AE13:AF13"/>
    <mergeCell ref="AG13:AH13"/>
    <mergeCell ref="AI13:AJ13"/>
    <mergeCell ref="AK13:AL13"/>
    <mergeCell ref="AM13:AN13"/>
    <mergeCell ref="AP14:AR14"/>
    <mergeCell ref="AK11:AM11"/>
    <mergeCell ref="AN11:AO11"/>
    <mergeCell ref="AP11:AR11"/>
    <mergeCell ref="M12:N12"/>
    <mergeCell ref="O12:P12"/>
    <mergeCell ref="Q12:R12"/>
    <mergeCell ref="AQ12:AR12"/>
    <mergeCell ref="M13:N13"/>
    <mergeCell ref="O13:P13"/>
    <mergeCell ref="Q13:R13"/>
    <mergeCell ref="S13:T13"/>
    <mergeCell ref="U13:V13"/>
    <mergeCell ref="W13:X13"/>
    <mergeCell ref="Y13:Z13"/>
    <mergeCell ref="AA13:AB13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AO10:AP10"/>
    <mergeCell ref="AQ10:AR10"/>
    <mergeCell ref="E11:L11"/>
    <mergeCell ref="M11:O11"/>
    <mergeCell ref="P11:Q11"/>
    <mergeCell ref="R11:T11"/>
    <mergeCell ref="U11:W11"/>
    <mergeCell ref="X11:Y11"/>
    <mergeCell ref="Z11:AB11"/>
    <mergeCell ref="AC11:AE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F11:AG11"/>
    <mergeCell ref="AH11:AJ11"/>
    <mergeCell ref="A10:D11"/>
    <mergeCell ref="E10:F10"/>
    <mergeCell ref="G10:H10"/>
    <mergeCell ref="I10:J10"/>
    <mergeCell ref="K10:L10"/>
    <mergeCell ref="M10:N10"/>
    <mergeCell ref="O10:P10"/>
    <mergeCell ref="AA9:AB9"/>
    <mergeCell ref="AC9:AD9"/>
    <mergeCell ref="O9:P9"/>
    <mergeCell ref="Q9:R9"/>
    <mergeCell ref="S9:T9"/>
    <mergeCell ref="U9:V9"/>
    <mergeCell ref="W9:X9"/>
    <mergeCell ref="Y9:Z9"/>
    <mergeCell ref="E9:F9"/>
    <mergeCell ref="G9:H9"/>
    <mergeCell ref="I9:J9"/>
    <mergeCell ref="K9:L9"/>
    <mergeCell ref="M9:N9"/>
    <mergeCell ref="AM9:AN9"/>
    <mergeCell ref="AO9:AP9"/>
    <mergeCell ref="AQ9:AR9"/>
    <mergeCell ref="AE9:AF9"/>
    <mergeCell ref="AG9:AH9"/>
    <mergeCell ref="AI9:AJ9"/>
    <mergeCell ref="AK9:AL9"/>
    <mergeCell ref="E8:F8"/>
    <mergeCell ref="G8:H8"/>
    <mergeCell ref="I8:J8"/>
    <mergeCell ref="K8:L8"/>
    <mergeCell ref="N8:AR8"/>
    <mergeCell ref="H7:L7"/>
    <mergeCell ref="M7:N7"/>
    <mergeCell ref="O7:P7"/>
    <mergeCell ref="O6:P6"/>
    <mergeCell ref="M6:N6"/>
    <mergeCell ref="W5:X5"/>
    <mergeCell ref="Y5:Z5"/>
    <mergeCell ref="AA5:AB5"/>
    <mergeCell ref="AC5:AD5"/>
    <mergeCell ref="A5:L5"/>
    <mergeCell ref="H6:L6"/>
    <mergeCell ref="U6:V6"/>
    <mergeCell ref="AC6:AD6"/>
    <mergeCell ref="W6:X6"/>
    <mergeCell ref="W7:X7"/>
    <mergeCell ref="S6:T6"/>
    <mergeCell ref="S7:T7"/>
    <mergeCell ref="U7:V7"/>
    <mergeCell ref="AC7:AD7"/>
    <mergeCell ref="A1:AR1"/>
    <mergeCell ref="A2:AR2"/>
    <mergeCell ref="A3:L3"/>
    <mergeCell ref="M3:T3"/>
    <mergeCell ref="U3:AB3"/>
    <mergeCell ref="AC3:AJ3"/>
    <mergeCell ref="AK3:AR3"/>
    <mergeCell ref="A4:AR4"/>
    <mergeCell ref="M5:N5"/>
    <mergeCell ref="O5:P5"/>
    <mergeCell ref="Q5:R5"/>
    <mergeCell ref="S5:T5"/>
    <mergeCell ref="U5:V5"/>
    <mergeCell ref="AI5:AJ5"/>
    <mergeCell ref="AK5:AL5"/>
    <mergeCell ref="AM5:AN5"/>
    <mergeCell ref="AO5:AP5"/>
    <mergeCell ref="AQ5:AR5"/>
    <mergeCell ref="AE5:AF5"/>
    <mergeCell ref="AG5:AH5"/>
  </mergeCells>
  <pageMargins left="0.19685039370078741" right="0.23622047244094491" top="0.19685039370078741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topLeftCell="A37" zoomScaleNormal="100" workbookViewId="0">
      <selection activeCell="M63" sqref="M63:T63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3.85546875" style="11" customWidth="1"/>
    <col min="15" max="21" width="3.28515625" style="11" customWidth="1"/>
    <col min="22" max="22" width="3.7109375" style="11" customWidth="1"/>
    <col min="23" max="29" width="3.28515625" style="11" customWidth="1"/>
    <col min="30" max="30" width="3.7109375" style="11" customWidth="1"/>
    <col min="31" max="37" width="3.28515625" style="11" customWidth="1"/>
    <col min="38" max="38" width="4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0.20833333333333334</v>
      </c>
      <c r="N3" s="261"/>
      <c r="O3" s="261"/>
      <c r="P3" s="261"/>
      <c r="Q3" s="261"/>
      <c r="R3" s="261"/>
      <c r="S3" s="261"/>
      <c r="T3" s="261"/>
      <c r="U3" s="260">
        <v>0.25</v>
      </c>
      <c r="V3" s="261"/>
      <c r="W3" s="261"/>
      <c r="X3" s="261"/>
      <c r="Y3" s="261"/>
      <c r="Z3" s="261"/>
      <c r="AA3" s="261"/>
      <c r="AB3" s="261"/>
      <c r="AC3" s="260">
        <v>0.29166666666666669</v>
      </c>
      <c r="AD3" s="261"/>
      <c r="AE3" s="261"/>
      <c r="AF3" s="261"/>
      <c r="AG3" s="261"/>
      <c r="AH3" s="261"/>
      <c r="AI3" s="261"/>
      <c r="AJ3" s="261"/>
      <c r="AK3" s="260">
        <v>0.33333333333333331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ht="13.5" thickBot="1" x14ac:dyDescent="0.25">
      <c r="A6" s="49" t="s">
        <v>14</v>
      </c>
      <c r="B6" s="48">
        <v>40</v>
      </c>
      <c r="C6" s="47">
        <v>4.1999999433755875E-2</v>
      </c>
      <c r="D6" s="5">
        <v>0.13600000739097595</v>
      </c>
      <c r="E6" s="140">
        <v>110</v>
      </c>
      <c r="F6" s="141"/>
      <c r="G6" s="237" t="s">
        <v>15</v>
      </c>
      <c r="H6" s="237"/>
      <c r="I6" s="238">
        <v>0.15899999439716339</v>
      </c>
      <c r="J6" s="238"/>
      <c r="K6" s="238">
        <v>10.539999961853027</v>
      </c>
      <c r="L6" s="297"/>
      <c r="M6" s="363"/>
      <c r="N6" s="364"/>
      <c r="O6" s="365"/>
      <c r="P6" s="365"/>
      <c r="Q6" s="366"/>
      <c r="R6" s="366"/>
      <c r="S6" s="367"/>
      <c r="T6" s="368"/>
      <c r="U6" s="369"/>
      <c r="V6" s="370"/>
      <c r="W6" s="371"/>
      <c r="X6" s="371"/>
      <c r="Y6" s="371"/>
      <c r="Z6" s="371"/>
      <c r="AA6" s="372"/>
      <c r="AB6" s="373"/>
      <c r="AC6" s="369"/>
      <c r="AD6" s="370"/>
      <c r="AE6" s="371"/>
      <c r="AF6" s="371"/>
      <c r="AG6" s="371"/>
      <c r="AH6" s="371"/>
      <c r="AI6" s="372"/>
      <c r="AJ6" s="373"/>
      <c r="AK6" s="369"/>
      <c r="AL6" s="370"/>
      <c r="AM6" s="371"/>
      <c r="AN6" s="371"/>
      <c r="AO6" s="371"/>
      <c r="AP6" s="371"/>
      <c r="AQ6" s="372"/>
      <c r="AR6" s="373"/>
    </row>
    <row r="7" spans="1:44" x14ac:dyDescent="0.2">
      <c r="A7" s="379" t="s">
        <v>150</v>
      </c>
      <c r="B7" s="380"/>
      <c r="C7" s="380"/>
      <c r="D7" s="381"/>
      <c r="E7" s="302">
        <v>6</v>
      </c>
      <c r="F7" s="242"/>
      <c r="G7" s="243" t="s">
        <v>16</v>
      </c>
      <c r="H7" s="243"/>
      <c r="I7" s="244">
        <f>I6</f>
        <v>0.15899999439716339</v>
      </c>
      <c r="J7" s="244"/>
      <c r="K7" s="244">
        <f>K6</f>
        <v>10.539999961853027</v>
      </c>
      <c r="L7" s="303"/>
      <c r="M7" s="382">
        <v>790</v>
      </c>
      <c r="N7" s="383"/>
      <c r="O7" s="384">
        <v>6.1</v>
      </c>
      <c r="P7" s="384"/>
      <c r="Q7" s="385"/>
      <c r="R7" s="385"/>
      <c r="S7" s="386">
        <v>0.71</v>
      </c>
      <c r="T7" s="387"/>
      <c r="U7" s="388">
        <v>630</v>
      </c>
      <c r="V7" s="389"/>
      <c r="W7" s="390">
        <v>4.9000000000000004</v>
      </c>
      <c r="X7" s="390"/>
      <c r="Y7" s="497"/>
      <c r="Z7" s="497"/>
      <c r="AA7" s="372">
        <v>0.71</v>
      </c>
      <c r="AB7" s="373"/>
      <c r="AC7" s="388">
        <v>860</v>
      </c>
      <c r="AD7" s="389"/>
      <c r="AE7" s="390">
        <v>6.6</v>
      </c>
      <c r="AF7" s="390"/>
      <c r="AG7" s="391"/>
      <c r="AH7" s="391"/>
      <c r="AI7" s="392">
        <v>0.71</v>
      </c>
      <c r="AJ7" s="393"/>
      <c r="AK7" s="388">
        <v>810</v>
      </c>
      <c r="AL7" s="389"/>
      <c r="AM7" s="390">
        <v>6.3</v>
      </c>
      <c r="AN7" s="390"/>
      <c r="AO7" s="391"/>
      <c r="AP7" s="391"/>
      <c r="AQ7" s="394">
        <v>0.71</v>
      </c>
      <c r="AR7" s="395"/>
    </row>
    <row r="8" spans="1:44" x14ac:dyDescent="0.2">
      <c r="A8" s="379"/>
      <c r="B8" s="380"/>
      <c r="C8" s="380"/>
      <c r="D8" s="381"/>
      <c r="E8" s="302">
        <v>6</v>
      </c>
      <c r="F8" s="242"/>
      <c r="G8" s="243" t="s">
        <v>19</v>
      </c>
      <c r="H8" s="243"/>
      <c r="I8" s="244">
        <f>I6</f>
        <v>0.15899999439716339</v>
      </c>
      <c r="J8" s="244"/>
      <c r="K8" s="244">
        <f>K6</f>
        <v>10.539999961853027</v>
      </c>
      <c r="L8" s="303"/>
      <c r="M8" s="396">
        <v>750</v>
      </c>
      <c r="N8" s="397"/>
      <c r="O8" s="385">
        <v>5.8</v>
      </c>
      <c r="P8" s="385"/>
      <c r="Q8" s="385"/>
      <c r="R8" s="385"/>
      <c r="S8" s="386">
        <v>0.71</v>
      </c>
      <c r="T8" s="387"/>
      <c r="U8" s="398">
        <v>630</v>
      </c>
      <c r="V8" s="399"/>
      <c r="W8" s="391">
        <v>4.9000000000000004</v>
      </c>
      <c r="X8" s="391"/>
      <c r="Y8" s="497"/>
      <c r="Z8" s="497"/>
      <c r="AA8" s="394">
        <v>0.71</v>
      </c>
      <c r="AB8" s="395"/>
      <c r="AC8" s="398">
        <v>700</v>
      </c>
      <c r="AD8" s="399"/>
      <c r="AE8" s="391">
        <v>5.4</v>
      </c>
      <c r="AF8" s="391"/>
      <c r="AG8" s="391"/>
      <c r="AH8" s="391"/>
      <c r="AI8" s="392">
        <v>0.71</v>
      </c>
      <c r="AJ8" s="393"/>
      <c r="AK8" s="398">
        <v>740</v>
      </c>
      <c r="AL8" s="399"/>
      <c r="AM8" s="391">
        <v>5.7</v>
      </c>
      <c r="AN8" s="391"/>
      <c r="AO8" s="391"/>
      <c r="AP8" s="391"/>
      <c r="AQ8" s="394">
        <v>0.71</v>
      </c>
      <c r="AR8" s="395"/>
    </row>
    <row r="9" spans="1:44" ht="13.5" thickBot="1" x14ac:dyDescent="0.25">
      <c r="A9" s="310"/>
      <c r="B9" s="311"/>
      <c r="C9" s="311"/>
      <c r="D9" s="311"/>
      <c r="E9" s="208" t="s">
        <v>17</v>
      </c>
      <c r="F9" s="209"/>
      <c r="G9" s="209"/>
      <c r="H9" s="209"/>
      <c r="I9" s="209"/>
      <c r="J9" s="209"/>
      <c r="K9" s="209"/>
      <c r="L9" s="313"/>
      <c r="M9" s="400">
        <v>11</v>
      </c>
      <c r="N9" s="401"/>
      <c r="O9" s="401"/>
      <c r="P9" s="401"/>
      <c r="Q9" s="401"/>
      <c r="R9" s="401"/>
      <c r="S9" s="401"/>
      <c r="T9" s="402"/>
      <c r="U9" s="498">
        <v>11</v>
      </c>
      <c r="V9" s="499"/>
      <c r="W9" s="499"/>
      <c r="X9" s="499"/>
      <c r="Y9" s="499"/>
      <c r="Z9" s="499"/>
      <c r="AA9" s="499"/>
      <c r="AB9" s="500"/>
      <c r="AC9" s="403">
        <v>11</v>
      </c>
      <c r="AD9" s="404"/>
      <c r="AE9" s="404"/>
      <c r="AF9" s="404"/>
      <c r="AG9" s="404"/>
      <c r="AH9" s="404"/>
      <c r="AI9" s="404"/>
      <c r="AJ9" s="405"/>
      <c r="AK9" s="403">
        <v>11</v>
      </c>
      <c r="AL9" s="404"/>
      <c r="AM9" s="404"/>
      <c r="AN9" s="404"/>
      <c r="AO9" s="404"/>
      <c r="AP9" s="404"/>
      <c r="AQ9" s="404"/>
      <c r="AR9" s="405"/>
    </row>
    <row r="10" spans="1:44" x14ac:dyDescent="0.2">
      <c r="A10" s="49" t="s">
        <v>18</v>
      </c>
      <c r="B10" s="48">
        <v>40</v>
      </c>
      <c r="C10" s="47">
        <v>4.3000001460313797E-2</v>
      </c>
      <c r="D10" s="5">
        <v>0.13600000739097595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10.670000076293945</v>
      </c>
      <c r="L10" s="297"/>
      <c r="M10" s="406"/>
      <c r="N10" s="407"/>
      <c r="O10" s="408"/>
      <c r="P10" s="408"/>
      <c r="Q10" s="408"/>
      <c r="R10" s="408"/>
      <c r="S10" s="409"/>
      <c r="T10" s="410"/>
      <c r="U10" s="411"/>
      <c r="V10" s="412"/>
      <c r="W10" s="501"/>
      <c r="X10" s="501"/>
      <c r="Y10" s="501"/>
      <c r="Z10" s="501"/>
      <c r="AA10" s="502"/>
      <c r="AB10" s="503"/>
      <c r="AC10" s="411"/>
      <c r="AD10" s="412"/>
      <c r="AE10" s="413"/>
      <c r="AF10" s="413"/>
      <c r="AG10" s="413"/>
      <c r="AH10" s="413"/>
      <c r="AI10" s="414"/>
      <c r="AJ10" s="415"/>
      <c r="AK10" s="411"/>
      <c r="AL10" s="412"/>
      <c r="AM10" s="413"/>
      <c r="AN10" s="413"/>
      <c r="AO10" s="413"/>
      <c r="AP10" s="413"/>
      <c r="AQ10" s="414"/>
      <c r="AR10" s="415"/>
    </row>
    <row r="11" spans="1:44" x14ac:dyDescent="0.2">
      <c r="A11" s="379" t="s">
        <v>126</v>
      </c>
      <c r="B11" s="380"/>
      <c r="C11" s="380"/>
      <c r="D11" s="38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10.670000076293945</v>
      </c>
      <c r="L11" s="303"/>
      <c r="M11" s="396">
        <v>390</v>
      </c>
      <c r="N11" s="397"/>
      <c r="O11" s="385">
        <v>3</v>
      </c>
      <c r="P11" s="385"/>
      <c r="Q11" s="385"/>
      <c r="R11" s="385"/>
      <c r="S11" s="416">
        <v>0.71</v>
      </c>
      <c r="T11" s="417"/>
      <c r="U11" s="398">
        <v>300</v>
      </c>
      <c r="V11" s="399"/>
      <c r="W11" s="391">
        <v>2.4</v>
      </c>
      <c r="X11" s="391"/>
      <c r="Y11" s="497"/>
      <c r="Z11" s="497"/>
      <c r="AA11" s="394">
        <v>0.71</v>
      </c>
      <c r="AB11" s="395"/>
      <c r="AC11" s="418">
        <v>360</v>
      </c>
      <c r="AD11" s="399"/>
      <c r="AE11" s="391">
        <v>2.8</v>
      </c>
      <c r="AF11" s="391"/>
      <c r="AG11" s="391"/>
      <c r="AH11" s="391"/>
      <c r="AI11" s="392">
        <v>0.71</v>
      </c>
      <c r="AJ11" s="393"/>
      <c r="AK11" s="418">
        <v>400</v>
      </c>
      <c r="AL11" s="399"/>
      <c r="AM11" s="391">
        <v>3.1</v>
      </c>
      <c r="AN11" s="391"/>
      <c r="AO11" s="391"/>
      <c r="AP11" s="391"/>
      <c r="AQ11" s="394">
        <v>0.71</v>
      </c>
      <c r="AR11" s="395"/>
    </row>
    <row r="12" spans="1:44" x14ac:dyDescent="0.2">
      <c r="A12" s="379"/>
      <c r="B12" s="380"/>
      <c r="C12" s="380"/>
      <c r="D12" s="381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10.670000076293945</v>
      </c>
      <c r="L12" s="303"/>
      <c r="M12" s="396">
        <v>650</v>
      </c>
      <c r="N12" s="397"/>
      <c r="O12" s="385">
        <v>5.0999999999999996</v>
      </c>
      <c r="P12" s="385"/>
      <c r="Q12" s="385"/>
      <c r="R12" s="385"/>
      <c r="S12" s="416">
        <v>0.71</v>
      </c>
      <c r="T12" s="417"/>
      <c r="U12" s="398">
        <v>570</v>
      </c>
      <c r="V12" s="399"/>
      <c r="W12" s="391">
        <v>4.4000000000000004</v>
      </c>
      <c r="X12" s="391"/>
      <c r="Y12" s="497"/>
      <c r="Z12" s="497"/>
      <c r="AA12" s="394">
        <v>0.71</v>
      </c>
      <c r="AB12" s="395"/>
      <c r="AC12" s="418">
        <v>600</v>
      </c>
      <c r="AD12" s="399"/>
      <c r="AE12" s="391">
        <v>4.5999999999999996</v>
      </c>
      <c r="AF12" s="391"/>
      <c r="AG12" s="391"/>
      <c r="AH12" s="391"/>
      <c r="AI12" s="392">
        <v>0.71</v>
      </c>
      <c r="AJ12" s="393"/>
      <c r="AK12" s="418">
        <v>610</v>
      </c>
      <c r="AL12" s="399"/>
      <c r="AM12" s="391">
        <v>4.7</v>
      </c>
      <c r="AN12" s="391"/>
      <c r="AO12" s="391"/>
      <c r="AP12" s="391"/>
      <c r="AQ12" s="394">
        <v>0.71</v>
      </c>
      <c r="AR12" s="395"/>
    </row>
    <row r="13" spans="1:44" ht="13.5" thickBot="1" x14ac:dyDescent="0.25">
      <c r="A13" s="310"/>
      <c r="B13" s="311"/>
      <c r="C13" s="311"/>
      <c r="D13" s="311"/>
      <c r="E13" s="208" t="s">
        <v>17</v>
      </c>
      <c r="F13" s="209"/>
      <c r="G13" s="209"/>
      <c r="H13" s="209"/>
      <c r="I13" s="209"/>
      <c r="J13" s="209"/>
      <c r="K13" s="209"/>
      <c r="L13" s="313"/>
      <c r="M13" s="419">
        <v>9</v>
      </c>
      <c r="N13" s="420"/>
      <c r="O13" s="420"/>
      <c r="P13" s="401"/>
      <c r="Q13" s="401"/>
      <c r="R13" s="421"/>
      <c r="S13" s="421"/>
      <c r="T13" s="422"/>
      <c r="U13" s="208">
        <v>9</v>
      </c>
      <c r="V13" s="209"/>
      <c r="W13" s="209"/>
      <c r="X13" s="193"/>
      <c r="Y13" s="193"/>
      <c r="Z13" s="206"/>
      <c r="AA13" s="206"/>
      <c r="AB13" s="210"/>
      <c r="AC13" s="208">
        <v>9</v>
      </c>
      <c r="AD13" s="209"/>
      <c r="AE13" s="209"/>
      <c r="AF13" s="193"/>
      <c r="AG13" s="193"/>
      <c r="AH13" s="206"/>
      <c r="AI13" s="206"/>
      <c r="AJ13" s="210"/>
      <c r="AK13" s="208">
        <v>9</v>
      </c>
      <c r="AL13" s="209"/>
      <c r="AM13" s="209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423">
        <f>SUM(M6,M10)</f>
        <v>0</v>
      </c>
      <c r="N14" s="424"/>
      <c r="O14" s="425">
        <f>SUM(O6,O10)</f>
        <v>0</v>
      </c>
      <c r="P14" s="424"/>
      <c r="Q14" s="425">
        <f>SUM(Q6,Q10)</f>
        <v>0</v>
      </c>
      <c r="R14" s="424"/>
      <c r="S14" s="424"/>
      <c r="T14" s="426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427">
        <f t="shared" ref="M15" si="0">SUM(M7,M8,M11,M12)</f>
        <v>2580</v>
      </c>
      <c r="N15" s="428"/>
      <c r="O15" s="427">
        <f t="shared" ref="O15" si="1">SUM(O7,O8,O11,O12)</f>
        <v>20</v>
      </c>
      <c r="P15" s="428"/>
      <c r="Q15" s="427">
        <f t="shared" ref="Q15" si="2">SUM(Q7,Q8,Q11,Q12)</f>
        <v>0</v>
      </c>
      <c r="R15" s="428"/>
      <c r="S15" s="427">
        <f t="shared" ref="S15" si="3">SUM(S7,S8,S11,S12)</f>
        <v>2.84</v>
      </c>
      <c r="T15" s="428"/>
      <c r="U15" s="322">
        <f>SUM(U7,U8,U11,U12)</f>
        <v>2130</v>
      </c>
      <c r="V15" s="201"/>
      <c r="W15" s="90">
        <f>SUM(W7,W8,W11,W12)</f>
        <v>16.600000000000001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2520</v>
      </c>
      <c r="AD15" s="201"/>
      <c r="AE15" s="90">
        <f>SUM(AE7,AE8,AE11,AE12)</f>
        <v>19.399999999999999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2560</v>
      </c>
      <c r="AL15" s="201"/>
      <c r="AM15" s="90">
        <f>SUM(AM7,AM8,AM11,AM12)</f>
        <v>19.8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429">
        <f>I6*(POWER(O7+O8,2)+POWER(Q7+Q8,2))/POWER(B6,2)</f>
        <v>1.4072493254113938E-2</v>
      </c>
      <c r="N16" s="429"/>
      <c r="O16" s="429"/>
      <c r="P16" s="430" t="s">
        <v>25</v>
      </c>
      <c r="Q16" s="430"/>
      <c r="R16" s="431">
        <f>K6*(POWER(O7+O8,2)+POWER(Q7+Q8,2))/(100*B6)</f>
        <v>0.37314234864950169</v>
      </c>
      <c r="S16" s="431"/>
      <c r="T16" s="432"/>
      <c r="U16" s="205">
        <f>I6*(POWER(W7+W8,2)+POWER(Y7+Y8,2))/POWER(B6,2)</f>
        <v>9.5439746636897353E-3</v>
      </c>
      <c r="V16" s="184"/>
      <c r="W16" s="184"/>
      <c r="X16" s="185" t="s">
        <v>25</v>
      </c>
      <c r="Y16" s="185"/>
      <c r="Z16" s="199">
        <f>K6*(POWER(W7+W8,2)+POWER(Y7+Y8,2))/(100*B6)</f>
        <v>0.25306539908409126</v>
      </c>
      <c r="AA16" s="199"/>
      <c r="AB16" s="204"/>
      <c r="AC16" s="205">
        <f>I6*(POWER(AE7+AE8,2)+POWER(AG7+AG8,2))/POWER(B6,2)</f>
        <v>1.4309999495744706E-2</v>
      </c>
      <c r="AD16" s="184"/>
      <c r="AE16" s="184"/>
      <c r="AF16" s="185" t="s">
        <v>25</v>
      </c>
      <c r="AG16" s="185"/>
      <c r="AH16" s="199">
        <f>K6*(POWER(AE7+AE8,2)+POWER(AG7+AG8,2))/(100*B6)</f>
        <v>0.37943999862670896</v>
      </c>
      <c r="AI16" s="199"/>
      <c r="AJ16" s="204"/>
      <c r="AK16" s="205">
        <f>I6*(POWER(AM7+AM8,2)+POWER(AO7+AO8,2))/POWER(B6,2)</f>
        <v>1.4309999495744706E-2</v>
      </c>
      <c r="AL16" s="184"/>
      <c r="AM16" s="184"/>
      <c r="AN16" s="185" t="s">
        <v>25</v>
      </c>
      <c r="AO16" s="185"/>
      <c r="AP16" s="199">
        <f>K6*(POWER(AM7+AM8,2)+POWER(AO7+AO8,2))/(100*B6)</f>
        <v>0.37943999862670896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433">
        <f>I10*(POWER(O11+O12,2)+POWER(Q11+Q12,2))/POWER(B10,2)</f>
        <v>6.7660315188579258E-3</v>
      </c>
      <c r="N17" s="433"/>
      <c r="O17" s="433"/>
      <c r="P17" s="434" t="s">
        <v>25</v>
      </c>
      <c r="Q17" s="434"/>
      <c r="R17" s="435">
        <f>K10*(POWER(O11+O12,2)+POWER(Q11+Q12,2))/(100*B10)</f>
        <v>0.17501467625141143</v>
      </c>
      <c r="S17" s="435"/>
      <c r="T17" s="436"/>
      <c r="U17" s="325">
        <f>I10*(POWER(W11+W12,2)+POWER(Y11+Y12,2))/POWER(B10,2)</f>
        <v>4.7685001894831672E-3</v>
      </c>
      <c r="V17" s="191"/>
      <c r="W17" s="191"/>
      <c r="X17" s="186" t="s">
        <v>25</v>
      </c>
      <c r="Y17" s="186"/>
      <c r="Z17" s="187">
        <f>K10*(POWER(W11+W12,2)+POWER(Y11+Y12,2))/(100*B10)</f>
        <v>0.12334520088195804</v>
      </c>
      <c r="AA17" s="187"/>
      <c r="AB17" s="188"/>
      <c r="AC17" s="325">
        <f>I10*(POWER(AE11+AE12,2)+POWER(AG11+AG12,2))/POWER(B10,2)</f>
        <v>5.6471252243965849E-3</v>
      </c>
      <c r="AD17" s="191"/>
      <c r="AE17" s="191"/>
      <c r="AF17" s="186" t="s">
        <v>25</v>
      </c>
      <c r="AG17" s="186"/>
      <c r="AH17" s="187">
        <f>K10*(POWER(AE11+AE12,2)+POWER(AG11+AG12,2))/(100*B10)</f>
        <v>0.14607230104446409</v>
      </c>
      <c r="AI17" s="187"/>
      <c r="AJ17" s="188"/>
      <c r="AK17" s="325">
        <f>I10*(POWER(AM11+AM12,2)+POWER(AO11+AO12,2))/POWER(B10,2)</f>
        <v>6.2741252493113287E-3</v>
      </c>
      <c r="AL17" s="191"/>
      <c r="AM17" s="191"/>
      <c r="AN17" s="186" t="s">
        <v>25</v>
      </c>
      <c r="AO17" s="186"/>
      <c r="AP17" s="187">
        <f>K10*(POWER(AM11+AM12,2)+POWER(AO11+AO12,2))/(100*B10)</f>
        <v>0.16229070116043093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437">
        <f>SUM(O7:P8)+C6+M16</f>
        <v>11.956072492687868</v>
      </c>
      <c r="N18" s="437"/>
      <c r="O18" s="437"/>
      <c r="P18" s="438" t="s">
        <v>25</v>
      </c>
      <c r="Q18" s="438"/>
      <c r="R18" s="439">
        <f>SUM(Q7:R8)+D6+R16</f>
        <v>0.50914235604047764</v>
      </c>
      <c r="S18" s="439"/>
      <c r="T18" s="440"/>
      <c r="U18" s="178">
        <f>SUM(W7:X8)+C6+U16</f>
        <v>9.8515439740974458</v>
      </c>
      <c r="V18" s="179"/>
      <c r="W18" s="179"/>
      <c r="X18" s="180" t="s">
        <v>25</v>
      </c>
      <c r="Y18" s="180"/>
      <c r="Z18" s="175">
        <f>SUM(Y7:Z8)+D6+Z16</f>
        <v>0.38906540647506721</v>
      </c>
      <c r="AA18" s="175"/>
      <c r="AB18" s="177"/>
      <c r="AC18" s="178">
        <f>SUM(AE7:AF8)+C6+AC16</f>
        <v>12.0563099989295</v>
      </c>
      <c r="AD18" s="179"/>
      <c r="AE18" s="179"/>
      <c r="AF18" s="180" t="s">
        <v>25</v>
      </c>
      <c r="AG18" s="180"/>
      <c r="AH18" s="175">
        <f>SUM(AG7:AH8)+D6+AH16</f>
        <v>0.51544000601768492</v>
      </c>
      <c r="AI18" s="175"/>
      <c r="AJ18" s="177"/>
      <c r="AK18" s="178">
        <f>SUM(AM7:AN8)+C6+AK16</f>
        <v>12.0563099989295</v>
      </c>
      <c r="AL18" s="179"/>
      <c r="AM18" s="179"/>
      <c r="AN18" s="180" t="s">
        <v>25</v>
      </c>
      <c r="AO18" s="180"/>
      <c r="AP18" s="175">
        <f>SUM(AO7:AP8)+D6+AP16</f>
        <v>0.51544000601768492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441">
        <f>SUM(O11:P12)+C10+M17</f>
        <v>8.149766032979171</v>
      </c>
      <c r="N19" s="441"/>
      <c r="O19" s="441"/>
      <c r="P19" s="442" t="s">
        <v>25</v>
      </c>
      <c r="Q19" s="442"/>
      <c r="R19" s="443">
        <f>SUM(Q11:R12)+D10+R17</f>
        <v>0.31101468364238738</v>
      </c>
      <c r="S19" s="443"/>
      <c r="T19" s="444"/>
      <c r="U19" s="165">
        <f>SUM(W11:X12)+C10+U17</f>
        <v>6.8477685016497976</v>
      </c>
      <c r="V19" s="166"/>
      <c r="W19" s="166"/>
      <c r="X19" s="167" t="s">
        <v>25</v>
      </c>
      <c r="Y19" s="167"/>
      <c r="Z19" s="163">
        <f>SUM(Y11:Z12)+D10+Z17</f>
        <v>0.259345208272934</v>
      </c>
      <c r="AA19" s="163"/>
      <c r="AB19" s="164"/>
      <c r="AC19" s="165">
        <f>SUM(AE11:AF12)+C10+AC17</f>
        <v>7.4486471266847101</v>
      </c>
      <c r="AD19" s="166"/>
      <c r="AE19" s="166"/>
      <c r="AF19" s="167" t="s">
        <v>25</v>
      </c>
      <c r="AG19" s="167"/>
      <c r="AH19" s="163">
        <f>SUM(AG11:AH12)+D10+AH17</f>
        <v>0.28207230843544007</v>
      </c>
      <c r="AI19" s="163"/>
      <c r="AJ19" s="164"/>
      <c r="AK19" s="165">
        <f>SUM(AM11:AN12)+C10+AK17</f>
        <v>7.8492741267096262</v>
      </c>
      <c r="AL19" s="166"/>
      <c r="AM19" s="166"/>
      <c r="AN19" s="167" t="s">
        <v>25</v>
      </c>
      <c r="AO19" s="167"/>
      <c r="AP19" s="163">
        <f>SUM(AO11:AP12)+D10+AP17</f>
        <v>0.29829070855140688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445">
        <f>SUM(M18,M19)</f>
        <v>20.105838525667039</v>
      </c>
      <c r="N20" s="445"/>
      <c r="O20" s="445"/>
      <c r="P20" s="446" t="s">
        <v>25</v>
      </c>
      <c r="Q20" s="446"/>
      <c r="R20" s="447">
        <f>SUM(R18,R19)</f>
        <v>0.82015703968286502</v>
      </c>
      <c r="S20" s="447"/>
      <c r="T20" s="448"/>
      <c r="U20" s="329">
        <f>SUM(U18,U19)</f>
        <v>16.699312475747242</v>
      </c>
      <c r="V20" s="161"/>
      <c r="W20" s="161"/>
      <c r="X20" s="162" t="s">
        <v>25</v>
      </c>
      <c r="Y20" s="162"/>
      <c r="Z20" s="147">
        <f>SUM(Z18,Z19)</f>
        <v>0.64841061474800121</v>
      </c>
      <c r="AA20" s="147"/>
      <c r="AB20" s="148"/>
      <c r="AC20" s="329">
        <f>SUM(AC18,AC19)</f>
        <v>19.504957125614212</v>
      </c>
      <c r="AD20" s="161"/>
      <c r="AE20" s="161"/>
      <c r="AF20" s="162" t="s">
        <v>25</v>
      </c>
      <c r="AG20" s="162"/>
      <c r="AH20" s="147">
        <f>SUM(AH18,AH19)</f>
        <v>0.79751231445312498</v>
      </c>
      <c r="AI20" s="147"/>
      <c r="AJ20" s="148"/>
      <c r="AK20" s="329">
        <f>SUM(AK18,AK19)</f>
        <v>19.905584125639127</v>
      </c>
      <c r="AL20" s="161"/>
      <c r="AM20" s="161"/>
      <c r="AN20" s="162" t="s">
        <v>25</v>
      </c>
      <c r="AO20" s="162"/>
      <c r="AP20" s="147">
        <f>SUM(AP18,AP19)</f>
        <v>0.81373071456909174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449">
        <v>6.52</v>
      </c>
      <c r="N23" s="450"/>
      <c r="O23" s="450"/>
      <c r="P23" s="450"/>
      <c r="Q23" s="450"/>
      <c r="R23" s="450"/>
      <c r="S23" s="450"/>
      <c r="T23" s="451"/>
      <c r="U23" s="283">
        <v>6.42</v>
      </c>
      <c r="V23" s="145"/>
      <c r="W23" s="145"/>
      <c r="X23" s="145"/>
      <c r="Y23" s="145"/>
      <c r="Z23" s="145"/>
      <c r="AA23" s="145"/>
      <c r="AB23" s="284"/>
      <c r="AC23" s="283">
        <v>6.36</v>
      </c>
      <c r="AD23" s="145"/>
      <c r="AE23" s="145"/>
      <c r="AF23" s="145"/>
      <c r="AG23" s="145"/>
      <c r="AH23" s="145"/>
      <c r="AI23" s="145"/>
      <c r="AJ23" s="284"/>
      <c r="AK23" s="283">
        <v>6.4</v>
      </c>
      <c r="AL23" s="145"/>
      <c r="AM23" s="145"/>
      <c r="AN23" s="145"/>
      <c r="AO23" s="145"/>
      <c r="AP23" s="145"/>
      <c r="AQ23" s="145"/>
      <c r="AR23" s="284"/>
    </row>
    <row r="24" spans="1:44" ht="13.5" thickBot="1" x14ac:dyDescent="0.25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452">
        <v>6.39</v>
      </c>
      <c r="N24" s="453"/>
      <c r="O24" s="453"/>
      <c r="P24" s="453"/>
      <c r="Q24" s="453"/>
      <c r="R24" s="453"/>
      <c r="S24" s="453"/>
      <c r="T24" s="454"/>
      <c r="U24" s="333">
        <v>6.38</v>
      </c>
      <c r="V24" s="334"/>
      <c r="W24" s="334"/>
      <c r="X24" s="334"/>
      <c r="Y24" s="334"/>
      <c r="Z24" s="334"/>
      <c r="AA24" s="334"/>
      <c r="AB24" s="335"/>
      <c r="AC24" s="333">
        <v>6.33</v>
      </c>
      <c r="AD24" s="334"/>
      <c r="AE24" s="334"/>
      <c r="AF24" s="334"/>
      <c r="AG24" s="334"/>
      <c r="AH24" s="334"/>
      <c r="AI24" s="334"/>
      <c r="AJ24" s="335"/>
      <c r="AK24" s="333">
        <v>6.3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449">
        <v>6.2</v>
      </c>
      <c r="N25" s="450"/>
      <c r="O25" s="450"/>
      <c r="P25" s="450"/>
      <c r="Q25" s="450"/>
      <c r="R25" s="450"/>
      <c r="S25" s="450"/>
      <c r="T25" s="451"/>
      <c r="U25" s="283">
        <v>6.19</v>
      </c>
      <c r="V25" s="145"/>
      <c r="W25" s="145"/>
      <c r="X25" s="145"/>
      <c r="Y25" s="145"/>
      <c r="Z25" s="145"/>
      <c r="AA25" s="145"/>
      <c r="AB25" s="284"/>
      <c r="AC25" s="283">
        <v>6.2</v>
      </c>
      <c r="AD25" s="145"/>
      <c r="AE25" s="145"/>
      <c r="AF25" s="145"/>
      <c r="AG25" s="145"/>
      <c r="AH25" s="145"/>
      <c r="AI25" s="145"/>
      <c r="AJ25" s="284"/>
      <c r="AK25" s="283">
        <v>6.18</v>
      </c>
      <c r="AL25" s="145"/>
      <c r="AM25" s="145"/>
      <c r="AN25" s="145"/>
      <c r="AO25" s="145"/>
      <c r="AP25" s="145"/>
      <c r="AQ25" s="145"/>
      <c r="AR25" s="284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452">
        <v>6.18</v>
      </c>
      <c r="N26" s="453"/>
      <c r="O26" s="453"/>
      <c r="P26" s="453"/>
      <c r="Q26" s="453"/>
      <c r="R26" s="453"/>
      <c r="S26" s="453"/>
      <c r="T26" s="454"/>
      <c r="U26" s="333">
        <v>6.15</v>
      </c>
      <c r="V26" s="334"/>
      <c r="W26" s="334"/>
      <c r="X26" s="334"/>
      <c r="Y26" s="334"/>
      <c r="Z26" s="334"/>
      <c r="AA26" s="334"/>
      <c r="AB26" s="335"/>
      <c r="AC26" s="333">
        <v>6.12</v>
      </c>
      <c r="AD26" s="334"/>
      <c r="AE26" s="334"/>
      <c r="AF26" s="334"/>
      <c r="AG26" s="334"/>
      <c r="AH26" s="334"/>
      <c r="AI26" s="334"/>
      <c r="AJ26" s="335"/>
      <c r="AK26" s="333">
        <v>6.11</v>
      </c>
      <c r="AL26" s="334"/>
      <c r="AM26" s="334"/>
      <c r="AN26" s="334"/>
      <c r="AO26" s="334"/>
      <c r="AP26" s="334"/>
      <c r="AQ26" s="334"/>
      <c r="AR26" s="335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455" t="s">
        <v>127</v>
      </c>
      <c r="B31" s="456"/>
      <c r="C31" s="456"/>
      <c r="D31" s="456"/>
      <c r="E31" s="457"/>
      <c r="F31" s="457"/>
      <c r="G31" s="457"/>
      <c r="H31" s="457"/>
      <c r="I31" s="457"/>
      <c r="J31" s="457"/>
      <c r="K31" s="457"/>
      <c r="L31" s="458"/>
      <c r="M31" s="459">
        <f>SUM(M32:N35)</f>
        <v>790</v>
      </c>
      <c r="N31" s="460"/>
      <c r="O31" s="461"/>
      <c r="P31" s="461"/>
      <c r="Q31" s="461"/>
      <c r="R31" s="461"/>
      <c r="S31" s="461"/>
      <c r="T31" s="462"/>
      <c r="U31" s="459">
        <f>SUM(U32:V35)</f>
        <v>630</v>
      </c>
      <c r="V31" s="460"/>
      <c r="W31" s="461"/>
      <c r="X31" s="461"/>
      <c r="Y31" s="461"/>
      <c r="Z31" s="461"/>
      <c r="AA31" s="461"/>
      <c r="AB31" s="462"/>
      <c r="AC31" s="459">
        <f>SUM(AC32:AD35)</f>
        <v>860</v>
      </c>
      <c r="AD31" s="460"/>
      <c r="AE31" s="461"/>
      <c r="AF31" s="461"/>
      <c r="AG31" s="461"/>
      <c r="AH31" s="461"/>
      <c r="AI31" s="461"/>
      <c r="AJ31" s="462"/>
      <c r="AK31" s="459">
        <f>SUM(AK32:AL35)</f>
        <v>810</v>
      </c>
      <c r="AL31" s="460"/>
      <c r="AM31" s="461"/>
      <c r="AN31" s="461"/>
      <c r="AO31" s="461"/>
      <c r="AP31" s="461"/>
      <c r="AQ31" s="461"/>
      <c r="AR31" s="462"/>
    </row>
    <row r="32" spans="1:44" x14ac:dyDescent="0.2">
      <c r="A32" s="455" t="s">
        <v>128</v>
      </c>
      <c r="B32" s="456"/>
      <c r="C32" s="456"/>
      <c r="D32" s="456"/>
      <c r="E32" s="457"/>
      <c r="F32" s="457"/>
      <c r="G32" s="457"/>
      <c r="H32" s="457"/>
      <c r="I32" s="457"/>
      <c r="J32" s="457"/>
      <c r="K32" s="457"/>
      <c r="L32" s="458"/>
      <c r="M32" s="463">
        <v>240</v>
      </c>
      <c r="N32" s="397"/>
      <c r="O32" s="464"/>
      <c r="P32" s="464"/>
      <c r="Q32" s="464"/>
      <c r="R32" s="464"/>
      <c r="S32" s="464"/>
      <c r="T32" s="465"/>
      <c r="U32" s="463">
        <v>230</v>
      </c>
      <c r="V32" s="397"/>
      <c r="W32" s="464"/>
      <c r="X32" s="464"/>
      <c r="Y32" s="464"/>
      <c r="Z32" s="464"/>
      <c r="AA32" s="464"/>
      <c r="AB32" s="465"/>
      <c r="AC32" s="463">
        <v>350</v>
      </c>
      <c r="AD32" s="397"/>
      <c r="AE32" s="464"/>
      <c r="AF32" s="464"/>
      <c r="AG32" s="464"/>
      <c r="AH32" s="464"/>
      <c r="AI32" s="464"/>
      <c r="AJ32" s="465"/>
      <c r="AK32" s="463">
        <v>310</v>
      </c>
      <c r="AL32" s="397"/>
      <c r="AM32" s="464"/>
      <c r="AN32" s="464"/>
      <c r="AO32" s="464"/>
      <c r="AP32" s="464"/>
      <c r="AQ32" s="464"/>
      <c r="AR32" s="465"/>
    </row>
    <row r="33" spans="1:44" x14ac:dyDescent="0.2">
      <c r="A33" s="455" t="s">
        <v>129</v>
      </c>
      <c r="B33" s="456"/>
      <c r="C33" s="456"/>
      <c r="D33" s="456"/>
      <c r="E33" s="457">
        <v>48.5</v>
      </c>
      <c r="F33" s="457">
        <v>0.5</v>
      </c>
      <c r="G33" s="457">
        <v>48.5</v>
      </c>
      <c r="H33" s="457">
        <v>20</v>
      </c>
      <c r="I33" s="457"/>
      <c r="J33" s="457"/>
      <c r="K33" s="457"/>
      <c r="L33" s="458"/>
      <c r="M33" s="466" t="s">
        <v>77</v>
      </c>
      <c r="N33" s="396"/>
      <c r="O33" s="464"/>
      <c r="P33" s="464"/>
      <c r="Q33" s="464"/>
      <c r="R33" s="464"/>
      <c r="S33" s="464"/>
      <c r="T33" s="465"/>
      <c r="U33" s="466" t="s">
        <v>77</v>
      </c>
      <c r="V33" s="396"/>
      <c r="W33" s="464"/>
      <c r="X33" s="464"/>
      <c r="Y33" s="464"/>
      <c r="Z33" s="464"/>
      <c r="AA33" s="464"/>
      <c r="AB33" s="465"/>
      <c r="AC33" s="466" t="s">
        <v>77</v>
      </c>
      <c r="AD33" s="396"/>
      <c r="AE33" s="464"/>
      <c r="AF33" s="464"/>
      <c r="AG33" s="464"/>
      <c r="AH33" s="464"/>
      <c r="AI33" s="464"/>
      <c r="AJ33" s="465"/>
      <c r="AK33" s="466" t="s">
        <v>77</v>
      </c>
      <c r="AL33" s="396"/>
      <c r="AM33" s="464"/>
      <c r="AN33" s="464"/>
      <c r="AO33" s="464"/>
      <c r="AP33" s="464"/>
      <c r="AQ33" s="464"/>
      <c r="AR33" s="465"/>
    </row>
    <row r="34" spans="1:44" x14ac:dyDescent="0.2">
      <c r="A34" s="455" t="s">
        <v>130</v>
      </c>
      <c r="B34" s="456"/>
      <c r="C34" s="456"/>
      <c r="D34" s="456"/>
      <c r="E34" s="457">
        <v>48.5</v>
      </c>
      <c r="F34" s="457">
        <v>0.5</v>
      </c>
      <c r="G34" s="457">
        <v>48.5</v>
      </c>
      <c r="H34" s="457">
        <v>20</v>
      </c>
      <c r="I34" s="457"/>
      <c r="J34" s="457"/>
      <c r="K34" s="457"/>
      <c r="L34" s="458"/>
      <c r="M34" s="463">
        <v>350</v>
      </c>
      <c r="N34" s="397"/>
      <c r="O34" s="464"/>
      <c r="P34" s="464"/>
      <c r="Q34" s="464"/>
      <c r="R34" s="464"/>
      <c r="S34" s="464"/>
      <c r="T34" s="465"/>
      <c r="U34" s="463">
        <v>250</v>
      </c>
      <c r="V34" s="397"/>
      <c r="W34" s="464"/>
      <c r="X34" s="464"/>
      <c r="Y34" s="464"/>
      <c r="Z34" s="464"/>
      <c r="AA34" s="464"/>
      <c r="AB34" s="465"/>
      <c r="AC34" s="463">
        <v>310</v>
      </c>
      <c r="AD34" s="397"/>
      <c r="AE34" s="464"/>
      <c r="AF34" s="464"/>
      <c r="AG34" s="464"/>
      <c r="AH34" s="464"/>
      <c r="AI34" s="464"/>
      <c r="AJ34" s="465"/>
      <c r="AK34" s="463">
        <v>300</v>
      </c>
      <c r="AL34" s="397"/>
      <c r="AM34" s="464"/>
      <c r="AN34" s="464"/>
      <c r="AO34" s="464"/>
      <c r="AP34" s="464"/>
      <c r="AQ34" s="464"/>
      <c r="AR34" s="465"/>
    </row>
    <row r="35" spans="1:44" x14ac:dyDescent="0.2">
      <c r="A35" s="455" t="s">
        <v>131</v>
      </c>
      <c r="B35" s="456"/>
      <c r="C35" s="456"/>
      <c r="D35" s="456"/>
      <c r="E35" s="457"/>
      <c r="F35" s="457"/>
      <c r="G35" s="457"/>
      <c r="H35" s="457"/>
      <c r="I35" s="457"/>
      <c r="J35" s="457"/>
      <c r="K35" s="457"/>
      <c r="L35" s="458"/>
      <c r="M35" s="466">
        <v>200</v>
      </c>
      <c r="N35" s="396"/>
      <c r="O35" s="464"/>
      <c r="P35" s="464"/>
      <c r="Q35" s="464"/>
      <c r="R35" s="464"/>
      <c r="S35" s="464"/>
      <c r="T35" s="465"/>
      <c r="U35" s="466">
        <v>150</v>
      </c>
      <c r="V35" s="396"/>
      <c r="W35" s="464"/>
      <c r="X35" s="464"/>
      <c r="Y35" s="464"/>
      <c r="Z35" s="464"/>
      <c r="AA35" s="464"/>
      <c r="AB35" s="465"/>
      <c r="AC35" s="466">
        <v>200</v>
      </c>
      <c r="AD35" s="396"/>
      <c r="AE35" s="464"/>
      <c r="AF35" s="464"/>
      <c r="AG35" s="464"/>
      <c r="AH35" s="464"/>
      <c r="AI35" s="464"/>
      <c r="AJ35" s="465"/>
      <c r="AK35" s="466">
        <v>200</v>
      </c>
      <c r="AL35" s="396"/>
      <c r="AM35" s="464"/>
      <c r="AN35" s="464"/>
      <c r="AO35" s="464"/>
      <c r="AP35" s="464"/>
      <c r="AQ35" s="464"/>
      <c r="AR35" s="465"/>
    </row>
    <row r="36" spans="1:44" ht="13.5" thickBot="1" x14ac:dyDescent="0.25">
      <c r="A36" s="467" t="s">
        <v>53</v>
      </c>
      <c r="B36" s="468"/>
      <c r="C36" s="468"/>
      <c r="D36" s="468"/>
      <c r="E36" s="469"/>
      <c r="F36" s="469"/>
      <c r="G36" s="469"/>
      <c r="H36" s="469"/>
      <c r="I36" s="469"/>
      <c r="J36" s="469"/>
      <c r="K36" s="469"/>
      <c r="L36" s="470"/>
      <c r="M36" s="427"/>
      <c r="N36" s="471"/>
      <c r="O36" s="472"/>
      <c r="P36" s="472"/>
      <c r="Q36" s="472"/>
      <c r="R36" s="472"/>
      <c r="S36" s="472"/>
      <c r="T36" s="473"/>
      <c r="U36" s="427"/>
      <c r="V36" s="471"/>
      <c r="W36" s="472"/>
      <c r="X36" s="472"/>
      <c r="Y36" s="472"/>
      <c r="Z36" s="472"/>
      <c r="AA36" s="472"/>
      <c r="AB36" s="473"/>
      <c r="AC36" s="427"/>
      <c r="AD36" s="471"/>
      <c r="AE36" s="472"/>
      <c r="AF36" s="472"/>
      <c r="AG36" s="472"/>
      <c r="AH36" s="472"/>
      <c r="AI36" s="472"/>
      <c r="AJ36" s="473"/>
      <c r="AK36" s="427"/>
      <c r="AL36" s="471"/>
      <c r="AM36" s="472"/>
      <c r="AN36" s="472"/>
      <c r="AO36" s="472"/>
      <c r="AP36" s="472"/>
      <c r="AQ36" s="472"/>
      <c r="AR36" s="473"/>
    </row>
    <row r="37" spans="1:44" x14ac:dyDescent="0.2">
      <c r="A37" s="474" t="s">
        <v>54</v>
      </c>
      <c r="B37" s="475"/>
      <c r="C37" s="475"/>
      <c r="D37" s="475"/>
      <c r="E37" s="476"/>
      <c r="F37" s="476"/>
      <c r="G37" s="476"/>
      <c r="H37" s="476"/>
      <c r="I37" s="476"/>
      <c r="J37" s="476"/>
      <c r="K37" s="476"/>
      <c r="L37" s="477"/>
      <c r="M37" s="478"/>
      <c r="N37" s="479"/>
      <c r="O37" s="480"/>
      <c r="P37" s="480"/>
      <c r="Q37" s="480"/>
      <c r="R37" s="480"/>
      <c r="S37" s="480"/>
      <c r="T37" s="481"/>
      <c r="U37" s="478"/>
      <c r="V37" s="479"/>
      <c r="W37" s="480"/>
      <c r="X37" s="480"/>
      <c r="Y37" s="480"/>
      <c r="Z37" s="480"/>
      <c r="AA37" s="480"/>
      <c r="AB37" s="481"/>
      <c r="AC37" s="478"/>
      <c r="AD37" s="479"/>
      <c r="AE37" s="480"/>
      <c r="AF37" s="480"/>
      <c r="AG37" s="480"/>
      <c r="AH37" s="480"/>
      <c r="AI37" s="480"/>
      <c r="AJ37" s="481"/>
      <c r="AK37" s="478"/>
      <c r="AL37" s="479"/>
      <c r="AM37" s="480"/>
      <c r="AN37" s="480"/>
      <c r="AO37" s="480"/>
      <c r="AP37" s="480"/>
      <c r="AQ37" s="480"/>
      <c r="AR37" s="481"/>
    </row>
    <row r="38" spans="1:44" x14ac:dyDescent="0.2">
      <c r="A38" s="455" t="s">
        <v>55</v>
      </c>
      <c r="B38" s="456"/>
      <c r="C38" s="456"/>
      <c r="D38" s="456"/>
      <c r="E38" s="457"/>
      <c r="F38" s="457"/>
      <c r="G38" s="457"/>
      <c r="H38" s="457"/>
      <c r="I38" s="457"/>
      <c r="J38" s="457"/>
      <c r="K38" s="457"/>
      <c r="L38" s="458"/>
      <c r="M38" s="459">
        <f>SUM(M39:N44)</f>
        <v>750</v>
      </c>
      <c r="N38" s="460"/>
      <c r="O38" s="461"/>
      <c r="P38" s="461"/>
      <c r="Q38" s="461"/>
      <c r="R38" s="461"/>
      <c r="S38" s="461"/>
      <c r="T38" s="462"/>
      <c r="U38" s="459">
        <f>SUM(U39:V44)</f>
        <v>630</v>
      </c>
      <c r="V38" s="460"/>
      <c r="W38" s="461"/>
      <c r="X38" s="461"/>
      <c r="Y38" s="461"/>
      <c r="Z38" s="461"/>
      <c r="AA38" s="461"/>
      <c r="AB38" s="462"/>
      <c r="AC38" s="459">
        <f>SUM(AC39:AD44)</f>
        <v>700</v>
      </c>
      <c r="AD38" s="460"/>
      <c r="AE38" s="461"/>
      <c r="AF38" s="461"/>
      <c r="AG38" s="461"/>
      <c r="AH38" s="461"/>
      <c r="AI38" s="461"/>
      <c r="AJ38" s="462"/>
      <c r="AK38" s="459">
        <f>SUM(AK39:AL44)</f>
        <v>740</v>
      </c>
      <c r="AL38" s="460"/>
      <c r="AM38" s="461"/>
      <c r="AN38" s="461"/>
      <c r="AO38" s="461"/>
      <c r="AP38" s="461"/>
      <c r="AQ38" s="461"/>
      <c r="AR38" s="462"/>
    </row>
    <row r="39" spans="1:44" x14ac:dyDescent="0.2">
      <c r="A39" s="455" t="s">
        <v>132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63">
        <v>200</v>
      </c>
      <c r="N39" s="397"/>
      <c r="O39" s="464"/>
      <c r="P39" s="464"/>
      <c r="Q39" s="464"/>
      <c r="R39" s="464"/>
      <c r="S39" s="464"/>
      <c r="T39" s="465"/>
      <c r="U39" s="463">
        <v>150</v>
      </c>
      <c r="V39" s="397"/>
      <c r="W39" s="464"/>
      <c r="X39" s="464"/>
      <c r="Y39" s="464"/>
      <c r="Z39" s="464"/>
      <c r="AA39" s="464"/>
      <c r="AB39" s="465"/>
      <c r="AC39" s="463">
        <v>200</v>
      </c>
      <c r="AD39" s="397"/>
      <c r="AE39" s="464"/>
      <c r="AF39" s="464"/>
      <c r="AG39" s="464"/>
      <c r="AH39" s="464"/>
      <c r="AI39" s="464"/>
      <c r="AJ39" s="465"/>
      <c r="AK39" s="463">
        <v>200</v>
      </c>
      <c r="AL39" s="397"/>
      <c r="AM39" s="464"/>
      <c r="AN39" s="464"/>
      <c r="AO39" s="464"/>
      <c r="AP39" s="464"/>
      <c r="AQ39" s="464"/>
      <c r="AR39" s="465"/>
    </row>
    <row r="40" spans="1:44" x14ac:dyDescent="0.2">
      <c r="A40" s="455" t="s">
        <v>133</v>
      </c>
      <c r="B40" s="456"/>
      <c r="C40" s="456"/>
      <c r="D40" s="456"/>
      <c r="E40" s="457"/>
      <c r="F40" s="457"/>
      <c r="G40" s="457"/>
      <c r="H40" s="457"/>
      <c r="I40" s="457"/>
      <c r="J40" s="457"/>
      <c r="K40" s="457"/>
      <c r="L40" s="458"/>
      <c r="M40" s="466" t="s">
        <v>77</v>
      </c>
      <c r="N40" s="396"/>
      <c r="O40" s="482"/>
      <c r="P40" s="483"/>
      <c r="Q40" s="484"/>
      <c r="R40" s="482"/>
      <c r="S40" s="483"/>
      <c r="T40" s="485"/>
      <c r="U40" s="466" t="s">
        <v>77</v>
      </c>
      <c r="V40" s="396"/>
      <c r="W40" s="482"/>
      <c r="X40" s="483"/>
      <c r="Y40" s="484"/>
      <c r="Z40" s="482"/>
      <c r="AA40" s="483"/>
      <c r="AB40" s="485"/>
      <c r="AC40" s="466" t="s">
        <v>77</v>
      </c>
      <c r="AD40" s="396"/>
      <c r="AE40" s="464"/>
      <c r="AF40" s="464"/>
      <c r="AG40" s="464"/>
      <c r="AH40" s="464"/>
      <c r="AI40" s="464"/>
      <c r="AJ40" s="465"/>
      <c r="AK40" s="466" t="s">
        <v>77</v>
      </c>
      <c r="AL40" s="396"/>
      <c r="AM40" s="464"/>
      <c r="AN40" s="464"/>
      <c r="AO40" s="464"/>
      <c r="AP40" s="464"/>
      <c r="AQ40" s="464"/>
      <c r="AR40" s="465"/>
    </row>
    <row r="41" spans="1:44" x14ac:dyDescent="0.2">
      <c r="A41" s="455" t="s">
        <v>134</v>
      </c>
      <c r="B41" s="456"/>
      <c r="C41" s="456"/>
      <c r="D41" s="456"/>
      <c r="E41" s="457">
        <v>48.5</v>
      </c>
      <c r="F41" s="457">
        <v>0.5</v>
      </c>
      <c r="G41" s="457">
        <v>48.5</v>
      </c>
      <c r="H41" s="457">
        <v>20</v>
      </c>
      <c r="I41" s="457"/>
      <c r="J41" s="457"/>
      <c r="K41" s="457"/>
      <c r="L41" s="458"/>
      <c r="M41" s="463">
        <v>300</v>
      </c>
      <c r="N41" s="397"/>
      <c r="O41" s="464"/>
      <c r="P41" s="464"/>
      <c r="Q41" s="464"/>
      <c r="R41" s="464"/>
      <c r="S41" s="464"/>
      <c r="T41" s="465"/>
      <c r="U41" s="463">
        <v>260</v>
      </c>
      <c r="V41" s="397"/>
      <c r="W41" s="464"/>
      <c r="X41" s="464"/>
      <c r="Y41" s="464"/>
      <c r="Z41" s="464"/>
      <c r="AA41" s="464"/>
      <c r="AB41" s="465"/>
      <c r="AC41" s="463">
        <v>250</v>
      </c>
      <c r="AD41" s="397"/>
      <c r="AE41" s="464"/>
      <c r="AF41" s="464"/>
      <c r="AG41" s="464"/>
      <c r="AH41" s="464"/>
      <c r="AI41" s="464"/>
      <c r="AJ41" s="465"/>
      <c r="AK41" s="463">
        <v>220</v>
      </c>
      <c r="AL41" s="397"/>
      <c r="AM41" s="464"/>
      <c r="AN41" s="464"/>
      <c r="AO41" s="464"/>
      <c r="AP41" s="464"/>
      <c r="AQ41" s="464"/>
      <c r="AR41" s="465"/>
    </row>
    <row r="42" spans="1:44" x14ac:dyDescent="0.2">
      <c r="A42" s="455" t="s">
        <v>135</v>
      </c>
      <c r="B42" s="456"/>
      <c r="C42" s="456"/>
      <c r="D42" s="456"/>
      <c r="E42" s="457">
        <v>48.5</v>
      </c>
      <c r="F42" s="457">
        <v>0.5</v>
      </c>
      <c r="G42" s="457">
        <v>48.5</v>
      </c>
      <c r="H42" s="457">
        <v>20</v>
      </c>
      <c r="I42" s="457"/>
      <c r="J42" s="457"/>
      <c r="K42" s="457"/>
      <c r="L42" s="458"/>
      <c r="M42" s="463">
        <v>80</v>
      </c>
      <c r="N42" s="397"/>
      <c r="O42" s="464"/>
      <c r="P42" s="464"/>
      <c r="Q42" s="464"/>
      <c r="R42" s="464"/>
      <c r="S42" s="464"/>
      <c r="T42" s="465"/>
      <c r="U42" s="463">
        <v>100</v>
      </c>
      <c r="V42" s="397"/>
      <c r="W42" s="464"/>
      <c r="X42" s="464"/>
      <c r="Y42" s="464"/>
      <c r="Z42" s="464"/>
      <c r="AA42" s="464"/>
      <c r="AB42" s="465"/>
      <c r="AC42" s="463">
        <v>130</v>
      </c>
      <c r="AD42" s="397"/>
      <c r="AE42" s="464"/>
      <c r="AF42" s="464"/>
      <c r="AG42" s="464"/>
      <c r="AH42" s="464"/>
      <c r="AI42" s="464"/>
      <c r="AJ42" s="465"/>
      <c r="AK42" s="463">
        <v>150</v>
      </c>
      <c r="AL42" s="397"/>
      <c r="AM42" s="464"/>
      <c r="AN42" s="464"/>
      <c r="AO42" s="464"/>
      <c r="AP42" s="464"/>
      <c r="AQ42" s="464"/>
      <c r="AR42" s="465"/>
    </row>
    <row r="43" spans="1:44" x14ac:dyDescent="0.2">
      <c r="A43" s="455" t="s">
        <v>136</v>
      </c>
      <c r="B43" s="456"/>
      <c r="C43" s="456"/>
      <c r="D43" s="456"/>
      <c r="E43" s="457"/>
      <c r="F43" s="457"/>
      <c r="G43" s="457"/>
      <c r="H43" s="457"/>
      <c r="I43" s="457"/>
      <c r="J43" s="457"/>
      <c r="K43" s="457"/>
      <c r="L43" s="458"/>
      <c r="M43" s="466">
        <v>150</v>
      </c>
      <c r="N43" s="396"/>
      <c r="O43" s="464"/>
      <c r="P43" s="464"/>
      <c r="Q43" s="464"/>
      <c r="R43" s="464"/>
      <c r="S43" s="464"/>
      <c r="T43" s="465"/>
      <c r="U43" s="466">
        <v>100</v>
      </c>
      <c r="V43" s="396"/>
      <c r="W43" s="464"/>
      <c r="X43" s="464"/>
      <c r="Y43" s="464"/>
      <c r="Z43" s="464"/>
      <c r="AA43" s="464"/>
      <c r="AB43" s="465"/>
      <c r="AC43" s="466">
        <v>100</v>
      </c>
      <c r="AD43" s="396"/>
      <c r="AE43" s="464"/>
      <c r="AF43" s="464"/>
      <c r="AG43" s="464"/>
      <c r="AH43" s="464"/>
      <c r="AI43" s="464"/>
      <c r="AJ43" s="465"/>
      <c r="AK43" s="466">
        <v>150</v>
      </c>
      <c r="AL43" s="396"/>
      <c r="AM43" s="464"/>
      <c r="AN43" s="464"/>
      <c r="AO43" s="464"/>
      <c r="AP43" s="464"/>
      <c r="AQ43" s="464"/>
      <c r="AR43" s="465"/>
    </row>
    <row r="44" spans="1:44" x14ac:dyDescent="0.2">
      <c r="A44" s="455" t="s">
        <v>137</v>
      </c>
      <c r="B44" s="456"/>
      <c r="C44" s="456"/>
      <c r="D44" s="456"/>
      <c r="E44" s="457"/>
      <c r="F44" s="457"/>
      <c r="G44" s="457"/>
      <c r="H44" s="457"/>
      <c r="I44" s="457"/>
      <c r="J44" s="457"/>
      <c r="K44" s="457"/>
      <c r="L44" s="458"/>
      <c r="M44" s="466">
        <v>20</v>
      </c>
      <c r="N44" s="396"/>
      <c r="O44" s="464"/>
      <c r="P44" s="464"/>
      <c r="Q44" s="464"/>
      <c r="R44" s="464"/>
      <c r="S44" s="464"/>
      <c r="T44" s="465"/>
      <c r="U44" s="466">
        <v>20</v>
      </c>
      <c r="V44" s="396"/>
      <c r="W44" s="464"/>
      <c r="X44" s="464"/>
      <c r="Y44" s="464"/>
      <c r="Z44" s="464"/>
      <c r="AA44" s="464"/>
      <c r="AB44" s="465"/>
      <c r="AC44" s="466">
        <v>20</v>
      </c>
      <c r="AD44" s="396"/>
      <c r="AE44" s="464"/>
      <c r="AF44" s="464"/>
      <c r="AG44" s="464"/>
      <c r="AH44" s="464"/>
      <c r="AI44" s="464"/>
      <c r="AJ44" s="465"/>
      <c r="AK44" s="466">
        <v>20</v>
      </c>
      <c r="AL44" s="396"/>
      <c r="AM44" s="464"/>
      <c r="AN44" s="464"/>
      <c r="AO44" s="464"/>
      <c r="AP44" s="464"/>
      <c r="AQ44" s="464"/>
      <c r="AR44" s="465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427"/>
      <c r="N45" s="471"/>
      <c r="O45" s="472"/>
      <c r="P45" s="472"/>
      <c r="Q45" s="472"/>
      <c r="R45" s="90"/>
      <c r="S45" s="90"/>
      <c r="T45" s="94"/>
      <c r="U45" s="322"/>
      <c r="V45" s="93"/>
      <c r="W45" s="90"/>
      <c r="X45" s="90"/>
      <c r="Y45" s="90"/>
      <c r="Z45" s="90"/>
      <c r="AA45" s="90"/>
      <c r="AB45" s="94"/>
      <c r="AC45" s="322"/>
      <c r="AD45" s="93"/>
      <c r="AE45" s="90"/>
      <c r="AF45" s="90"/>
      <c r="AG45" s="90"/>
      <c r="AH45" s="90"/>
      <c r="AI45" s="90"/>
      <c r="AJ45" s="94"/>
      <c r="AK45" s="322"/>
      <c r="AL45" s="9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52"/>
      <c r="F46" s="52"/>
      <c r="G46" s="52"/>
      <c r="H46" s="52"/>
      <c r="I46" s="52"/>
      <c r="J46" s="52"/>
      <c r="K46" s="52"/>
      <c r="L46" s="97"/>
      <c r="M46" s="98"/>
      <c r="N46" s="99"/>
      <c r="O46" s="100"/>
      <c r="P46" s="100"/>
      <c r="Q46" s="100"/>
      <c r="R46" s="100"/>
      <c r="S46" s="100"/>
      <c r="T46" s="101"/>
      <c r="U46" s="98"/>
      <c r="V46" s="99"/>
      <c r="W46" s="100"/>
      <c r="X46" s="100"/>
      <c r="Y46" s="100"/>
      <c r="Z46" s="100"/>
      <c r="AA46" s="100"/>
      <c r="AB46" s="101"/>
      <c r="AC46" s="98"/>
      <c r="AD46" s="99"/>
      <c r="AE46" s="100"/>
      <c r="AF46" s="100"/>
      <c r="AG46" s="100"/>
      <c r="AH46" s="100"/>
      <c r="AI46" s="100"/>
      <c r="AJ46" s="101"/>
      <c r="AK46" s="98"/>
      <c r="AL46" s="99"/>
      <c r="AM46" s="100"/>
      <c r="AN46" s="100"/>
      <c r="AO46" s="100"/>
      <c r="AP46" s="100"/>
      <c r="AQ46" s="100"/>
      <c r="AR46" s="101"/>
    </row>
    <row r="47" spans="1:44" x14ac:dyDescent="0.2">
      <c r="A47" s="81" t="s">
        <v>138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459">
        <f>SUM(M48:N51)</f>
        <v>390</v>
      </c>
      <c r="N47" s="460"/>
      <c r="O47" s="461"/>
      <c r="P47" s="461"/>
      <c r="Q47" s="461"/>
      <c r="R47" s="85"/>
      <c r="S47" s="85"/>
      <c r="T47" s="86"/>
      <c r="U47" s="459">
        <f>SUM(U48:V51)</f>
        <v>300</v>
      </c>
      <c r="V47" s="460"/>
      <c r="W47" s="85"/>
      <c r="X47" s="85"/>
      <c r="Y47" s="85"/>
      <c r="Z47" s="85"/>
      <c r="AA47" s="85"/>
      <c r="AB47" s="86"/>
      <c r="AC47" s="459">
        <f>SUM(AC48:AD51)</f>
        <v>360</v>
      </c>
      <c r="AD47" s="460"/>
      <c r="AE47" s="85"/>
      <c r="AF47" s="85"/>
      <c r="AG47" s="85"/>
      <c r="AH47" s="85"/>
      <c r="AI47" s="85"/>
      <c r="AJ47" s="86"/>
      <c r="AK47" s="348">
        <f>SUM(AK48:AL51)</f>
        <v>400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139</v>
      </c>
      <c r="B48" s="82"/>
      <c r="C48" s="82"/>
      <c r="D48" s="82"/>
      <c r="E48" s="46">
        <v>48.5</v>
      </c>
      <c r="F48" s="46">
        <v>0.5</v>
      </c>
      <c r="G48" s="46">
        <v>48.5</v>
      </c>
      <c r="H48" s="46">
        <v>20</v>
      </c>
      <c r="I48" s="46"/>
      <c r="J48" s="46"/>
      <c r="K48" s="46"/>
      <c r="L48" s="338"/>
      <c r="M48" s="463">
        <v>100</v>
      </c>
      <c r="N48" s="397"/>
      <c r="O48" s="464"/>
      <c r="P48" s="464"/>
      <c r="Q48" s="464"/>
      <c r="R48" s="76"/>
      <c r="S48" s="76"/>
      <c r="T48" s="80"/>
      <c r="U48" s="463">
        <v>100</v>
      </c>
      <c r="V48" s="397"/>
      <c r="W48" s="76"/>
      <c r="X48" s="76"/>
      <c r="Y48" s="76"/>
      <c r="Z48" s="76"/>
      <c r="AA48" s="76"/>
      <c r="AB48" s="80"/>
      <c r="AC48" s="463">
        <v>100</v>
      </c>
      <c r="AD48" s="397"/>
      <c r="AE48" s="76"/>
      <c r="AF48" s="76"/>
      <c r="AG48" s="76"/>
      <c r="AH48" s="76"/>
      <c r="AI48" s="76"/>
      <c r="AJ48" s="80"/>
      <c r="AK48" s="340">
        <v>150</v>
      </c>
      <c r="AL48" s="79"/>
      <c r="AM48" s="76"/>
      <c r="AN48" s="76"/>
      <c r="AO48" s="76"/>
      <c r="AP48" s="76"/>
      <c r="AQ48" s="76"/>
      <c r="AR48" s="80"/>
    </row>
    <row r="49" spans="1:44" x14ac:dyDescent="0.2">
      <c r="A49" s="81" t="s">
        <v>140</v>
      </c>
      <c r="B49" s="82"/>
      <c r="C49" s="82"/>
      <c r="D49" s="82"/>
      <c r="E49" s="46">
        <v>48.5</v>
      </c>
      <c r="F49" s="46">
        <v>0.5</v>
      </c>
      <c r="G49" s="46">
        <v>48.5</v>
      </c>
      <c r="H49" s="46">
        <v>20</v>
      </c>
      <c r="I49" s="46"/>
      <c r="J49" s="46"/>
      <c r="K49" s="46"/>
      <c r="L49" s="338"/>
      <c r="M49" s="463">
        <v>50</v>
      </c>
      <c r="N49" s="397"/>
      <c r="O49" s="464"/>
      <c r="P49" s="464"/>
      <c r="Q49" s="464"/>
      <c r="R49" s="76"/>
      <c r="S49" s="76"/>
      <c r="T49" s="80"/>
      <c r="U49" s="463">
        <v>50</v>
      </c>
      <c r="V49" s="397"/>
      <c r="W49" s="76"/>
      <c r="X49" s="76"/>
      <c r="Y49" s="76"/>
      <c r="Z49" s="76"/>
      <c r="AA49" s="76"/>
      <c r="AB49" s="80"/>
      <c r="AC49" s="463">
        <v>50</v>
      </c>
      <c r="AD49" s="397"/>
      <c r="AE49" s="76"/>
      <c r="AF49" s="76"/>
      <c r="AG49" s="76"/>
      <c r="AH49" s="76"/>
      <c r="AI49" s="76"/>
      <c r="AJ49" s="80"/>
      <c r="AK49" s="340">
        <v>50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141</v>
      </c>
      <c r="B50" s="82"/>
      <c r="C50" s="82"/>
      <c r="D50" s="82"/>
      <c r="E50" s="46">
        <v>48.5</v>
      </c>
      <c r="F50" s="46">
        <v>0.5</v>
      </c>
      <c r="G50" s="46">
        <v>48.5</v>
      </c>
      <c r="H50" s="46">
        <v>20</v>
      </c>
      <c r="I50" s="46"/>
      <c r="J50" s="46"/>
      <c r="K50" s="46"/>
      <c r="L50" s="338"/>
      <c r="M50" s="463">
        <v>240</v>
      </c>
      <c r="N50" s="397"/>
      <c r="O50" s="464"/>
      <c r="P50" s="464"/>
      <c r="Q50" s="464"/>
      <c r="R50" s="76"/>
      <c r="S50" s="76"/>
      <c r="T50" s="80"/>
      <c r="U50" s="463">
        <v>150</v>
      </c>
      <c r="V50" s="397"/>
      <c r="W50" s="76"/>
      <c r="X50" s="76"/>
      <c r="Y50" s="76"/>
      <c r="Z50" s="76"/>
      <c r="AA50" s="76"/>
      <c r="AB50" s="80"/>
      <c r="AC50" s="463">
        <v>210</v>
      </c>
      <c r="AD50" s="397"/>
      <c r="AE50" s="76"/>
      <c r="AF50" s="76"/>
      <c r="AG50" s="76"/>
      <c r="AH50" s="76"/>
      <c r="AI50" s="76"/>
      <c r="AJ50" s="80"/>
      <c r="AK50" s="340">
        <v>200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142</v>
      </c>
      <c r="B51" s="82"/>
      <c r="C51" s="82"/>
      <c r="D51" s="82"/>
      <c r="E51" s="46">
        <v>48.5</v>
      </c>
      <c r="F51" s="46">
        <v>0.5</v>
      </c>
      <c r="G51" s="46">
        <v>48.5</v>
      </c>
      <c r="H51" s="46">
        <v>20</v>
      </c>
      <c r="I51" s="46"/>
      <c r="J51" s="46"/>
      <c r="K51" s="46"/>
      <c r="L51" s="338"/>
      <c r="M51" s="466" t="s">
        <v>77</v>
      </c>
      <c r="N51" s="396"/>
      <c r="O51" s="464"/>
      <c r="P51" s="464"/>
      <c r="Q51" s="464"/>
      <c r="R51" s="76"/>
      <c r="S51" s="76"/>
      <c r="T51" s="80"/>
      <c r="U51" s="466" t="s">
        <v>77</v>
      </c>
      <c r="V51" s="396"/>
      <c r="W51" s="76"/>
      <c r="X51" s="76"/>
      <c r="Y51" s="76"/>
      <c r="Z51" s="76"/>
      <c r="AA51" s="76"/>
      <c r="AB51" s="80"/>
      <c r="AC51" s="466" t="s">
        <v>77</v>
      </c>
      <c r="AD51" s="396"/>
      <c r="AE51" s="76"/>
      <c r="AF51" s="76"/>
      <c r="AG51" s="76"/>
      <c r="AH51" s="76"/>
      <c r="AI51" s="76"/>
      <c r="AJ51" s="80"/>
      <c r="AK51" s="83" t="s">
        <v>77</v>
      </c>
      <c r="AL51" s="350"/>
      <c r="AM51" s="76"/>
      <c r="AN51" s="76"/>
      <c r="AO51" s="76"/>
      <c r="AP51" s="76"/>
      <c r="AQ51" s="76"/>
      <c r="AR51" s="80"/>
    </row>
    <row r="52" spans="1:44" ht="13.5" thickBot="1" x14ac:dyDescent="0.25">
      <c r="A52" s="103" t="s">
        <v>112</v>
      </c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341"/>
      <c r="M52" s="427"/>
      <c r="N52" s="471"/>
      <c r="O52" s="472"/>
      <c r="P52" s="472"/>
      <c r="Q52" s="472"/>
      <c r="R52" s="90"/>
      <c r="S52" s="90"/>
      <c r="T52" s="94"/>
      <c r="U52" s="322"/>
      <c r="V52" s="93"/>
      <c r="W52" s="90"/>
      <c r="X52" s="90"/>
      <c r="Y52" s="90"/>
      <c r="Z52" s="90"/>
      <c r="AA52" s="90"/>
      <c r="AB52" s="94"/>
      <c r="AC52" s="427"/>
      <c r="AD52" s="471"/>
      <c r="AE52" s="90"/>
      <c r="AF52" s="90"/>
      <c r="AG52" s="90"/>
      <c r="AH52" s="90"/>
      <c r="AI52" s="90"/>
      <c r="AJ52" s="94"/>
      <c r="AK52" s="322"/>
      <c r="AL52" s="93"/>
      <c r="AM52" s="90"/>
      <c r="AN52" s="90"/>
      <c r="AO52" s="90"/>
      <c r="AP52" s="90"/>
      <c r="AQ52" s="90"/>
      <c r="AR52" s="94"/>
    </row>
    <row r="53" spans="1:44" x14ac:dyDescent="0.2">
      <c r="A53" s="337" t="s">
        <v>113</v>
      </c>
      <c r="B53" s="96"/>
      <c r="C53" s="96"/>
      <c r="D53" s="96"/>
      <c r="E53" s="52"/>
      <c r="F53" s="52"/>
      <c r="G53" s="52"/>
      <c r="H53" s="52"/>
      <c r="I53" s="52"/>
      <c r="J53" s="52"/>
      <c r="K53" s="52"/>
      <c r="L53" s="97"/>
      <c r="M53" s="98"/>
      <c r="N53" s="99"/>
      <c r="O53" s="100"/>
      <c r="P53" s="100"/>
      <c r="Q53" s="100"/>
      <c r="R53" s="100"/>
      <c r="S53" s="100"/>
      <c r="T53" s="101"/>
      <c r="U53" s="98"/>
      <c r="V53" s="99"/>
      <c r="W53" s="100"/>
      <c r="X53" s="100"/>
      <c r="Y53" s="100"/>
      <c r="Z53" s="100"/>
      <c r="AA53" s="100"/>
      <c r="AB53" s="101"/>
      <c r="AC53" s="98"/>
      <c r="AD53" s="99"/>
      <c r="AE53" s="100"/>
      <c r="AF53" s="100"/>
      <c r="AG53" s="100"/>
      <c r="AH53" s="100"/>
      <c r="AI53" s="100"/>
      <c r="AJ53" s="101"/>
      <c r="AK53" s="98"/>
      <c r="AL53" s="99"/>
      <c r="AM53" s="100"/>
      <c r="AN53" s="100"/>
      <c r="AO53" s="100"/>
      <c r="AP53" s="100"/>
      <c r="AQ53" s="100"/>
      <c r="AR53" s="101"/>
    </row>
    <row r="54" spans="1:44" x14ac:dyDescent="0.2">
      <c r="A54" s="81" t="s">
        <v>143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459">
        <f>SUM(M55:N59)</f>
        <v>650</v>
      </c>
      <c r="N54" s="460"/>
      <c r="O54" s="461"/>
      <c r="P54" s="461"/>
      <c r="Q54" s="461"/>
      <c r="R54" s="85"/>
      <c r="S54" s="85"/>
      <c r="T54" s="86"/>
      <c r="U54" s="459">
        <f>SUM(U55:V59)</f>
        <v>570</v>
      </c>
      <c r="V54" s="460"/>
      <c r="W54" s="85"/>
      <c r="X54" s="85"/>
      <c r="Y54" s="85"/>
      <c r="Z54" s="85"/>
      <c r="AA54" s="85"/>
      <c r="AB54" s="86"/>
      <c r="AC54" s="459">
        <f>SUM(AC55:AD59)</f>
        <v>600</v>
      </c>
      <c r="AD54" s="460"/>
      <c r="AE54" s="85"/>
      <c r="AF54" s="85"/>
      <c r="AG54" s="85"/>
      <c r="AH54" s="85"/>
      <c r="AI54" s="85"/>
      <c r="AJ54" s="86"/>
      <c r="AK54" s="348">
        <f>SUM(AK55:AL59)</f>
        <v>610</v>
      </c>
      <c r="AL54" s="349"/>
      <c r="AM54" s="85"/>
      <c r="AN54" s="85"/>
      <c r="AO54" s="85"/>
      <c r="AP54" s="85"/>
      <c r="AQ54" s="85"/>
      <c r="AR54" s="86"/>
    </row>
    <row r="55" spans="1:44" x14ac:dyDescent="0.2">
      <c r="A55" s="81" t="s">
        <v>144</v>
      </c>
      <c r="B55" s="82"/>
      <c r="C55" s="82"/>
      <c r="D55" s="82"/>
      <c r="E55" s="46">
        <v>48.5</v>
      </c>
      <c r="F55" s="46">
        <v>0.5</v>
      </c>
      <c r="G55" s="46">
        <v>48.5</v>
      </c>
      <c r="H55" s="46">
        <v>20</v>
      </c>
      <c r="I55" s="46"/>
      <c r="J55" s="46"/>
      <c r="K55" s="46"/>
      <c r="L55" s="338"/>
      <c r="M55" s="466">
        <v>100</v>
      </c>
      <c r="N55" s="396"/>
      <c r="O55" s="464"/>
      <c r="P55" s="464"/>
      <c r="Q55" s="464"/>
      <c r="R55" s="76"/>
      <c r="S55" s="76"/>
      <c r="T55" s="80"/>
      <c r="U55" s="466">
        <v>100</v>
      </c>
      <c r="V55" s="396"/>
      <c r="W55" s="76"/>
      <c r="X55" s="76"/>
      <c r="Y55" s="76"/>
      <c r="Z55" s="76"/>
      <c r="AA55" s="76"/>
      <c r="AB55" s="80"/>
      <c r="AC55" s="466">
        <v>120</v>
      </c>
      <c r="AD55" s="396"/>
      <c r="AE55" s="76"/>
      <c r="AF55" s="76"/>
      <c r="AG55" s="76"/>
      <c r="AH55" s="76"/>
      <c r="AI55" s="76"/>
      <c r="AJ55" s="80"/>
      <c r="AK55" s="83">
        <v>100</v>
      </c>
      <c r="AL55" s="350"/>
      <c r="AM55" s="76"/>
      <c r="AN55" s="76"/>
      <c r="AO55" s="76"/>
      <c r="AP55" s="76"/>
      <c r="AQ55" s="76"/>
      <c r="AR55" s="80"/>
    </row>
    <row r="56" spans="1:44" x14ac:dyDescent="0.2">
      <c r="A56" s="81" t="s">
        <v>145</v>
      </c>
      <c r="B56" s="82"/>
      <c r="C56" s="82"/>
      <c r="D56" s="82"/>
      <c r="E56" s="46">
        <v>48.5</v>
      </c>
      <c r="F56" s="46">
        <v>0.5</v>
      </c>
      <c r="G56" s="46">
        <v>48.5</v>
      </c>
      <c r="H56" s="46">
        <v>20</v>
      </c>
      <c r="I56" s="46"/>
      <c r="J56" s="46"/>
      <c r="K56" s="46"/>
      <c r="L56" s="338"/>
      <c r="M56" s="463">
        <v>150</v>
      </c>
      <c r="N56" s="397"/>
      <c r="O56" s="464"/>
      <c r="P56" s="464"/>
      <c r="Q56" s="464"/>
      <c r="R56" s="76"/>
      <c r="S56" s="76"/>
      <c r="T56" s="80"/>
      <c r="U56" s="463">
        <v>150</v>
      </c>
      <c r="V56" s="397"/>
      <c r="W56" s="76"/>
      <c r="X56" s="76"/>
      <c r="Y56" s="76"/>
      <c r="Z56" s="76"/>
      <c r="AA56" s="76"/>
      <c r="AB56" s="80"/>
      <c r="AC56" s="463">
        <v>150</v>
      </c>
      <c r="AD56" s="397"/>
      <c r="AE56" s="76"/>
      <c r="AF56" s="76"/>
      <c r="AG56" s="76"/>
      <c r="AH56" s="76"/>
      <c r="AI56" s="76"/>
      <c r="AJ56" s="80"/>
      <c r="AK56" s="340">
        <v>180</v>
      </c>
      <c r="AL56" s="79"/>
      <c r="AM56" s="76"/>
      <c r="AN56" s="76"/>
      <c r="AO56" s="76"/>
      <c r="AP56" s="76"/>
      <c r="AQ56" s="76"/>
      <c r="AR56" s="80"/>
    </row>
    <row r="57" spans="1:44" x14ac:dyDescent="0.2">
      <c r="A57" s="81" t="s">
        <v>146</v>
      </c>
      <c r="B57" s="82"/>
      <c r="C57" s="82"/>
      <c r="D57" s="82"/>
      <c r="E57" s="46">
        <v>48.5</v>
      </c>
      <c r="F57" s="46">
        <v>0.5</v>
      </c>
      <c r="G57" s="46">
        <v>48.5</v>
      </c>
      <c r="H57" s="46">
        <v>20</v>
      </c>
      <c r="I57" s="46"/>
      <c r="J57" s="46"/>
      <c r="K57" s="46"/>
      <c r="L57" s="338"/>
      <c r="M57" s="463">
        <v>370</v>
      </c>
      <c r="N57" s="397"/>
      <c r="O57" s="464"/>
      <c r="P57" s="464"/>
      <c r="Q57" s="464"/>
      <c r="R57" s="76"/>
      <c r="S57" s="76"/>
      <c r="T57" s="80"/>
      <c r="U57" s="463">
        <v>300</v>
      </c>
      <c r="V57" s="397"/>
      <c r="W57" s="76"/>
      <c r="X57" s="76"/>
      <c r="Y57" s="76"/>
      <c r="Z57" s="76"/>
      <c r="AA57" s="76"/>
      <c r="AB57" s="80"/>
      <c r="AC57" s="463">
        <v>300</v>
      </c>
      <c r="AD57" s="397"/>
      <c r="AE57" s="76"/>
      <c r="AF57" s="76"/>
      <c r="AG57" s="76"/>
      <c r="AH57" s="76"/>
      <c r="AI57" s="76"/>
      <c r="AJ57" s="80"/>
      <c r="AK57" s="340">
        <v>300</v>
      </c>
      <c r="AL57" s="79"/>
      <c r="AM57" s="76"/>
      <c r="AN57" s="76"/>
      <c r="AO57" s="76"/>
      <c r="AP57" s="76"/>
      <c r="AQ57" s="76"/>
      <c r="AR57" s="80"/>
    </row>
    <row r="58" spans="1:44" x14ac:dyDescent="0.2">
      <c r="A58" s="81" t="s">
        <v>147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466">
        <v>10</v>
      </c>
      <c r="N58" s="396"/>
      <c r="O58" s="464"/>
      <c r="P58" s="464"/>
      <c r="Q58" s="464"/>
      <c r="R58" s="76"/>
      <c r="S58" s="76"/>
      <c r="T58" s="80"/>
      <c r="U58" s="466">
        <v>10</v>
      </c>
      <c r="V58" s="396"/>
      <c r="W58" s="76"/>
      <c r="X58" s="76"/>
      <c r="Y58" s="76"/>
      <c r="Z58" s="76"/>
      <c r="AA58" s="76"/>
      <c r="AB58" s="80"/>
      <c r="AC58" s="466">
        <v>10</v>
      </c>
      <c r="AD58" s="396"/>
      <c r="AE58" s="76"/>
      <c r="AF58" s="76"/>
      <c r="AG58" s="76"/>
      <c r="AH58" s="76"/>
      <c r="AI58" s="76"/>
      <c r="AJ58" s="80"/>
      <c r="AK58" s="83">
        <v>10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148</v>
      </c>
      <c r="B59" s="82"/>
      <c r="C59" s="82"/>
      <c r="D59" s="82"/>
      <c r="E59" s="46">
        <v>48.5</v>
      </c>
      <c r="F59" s="46">
        <v>0.5</v>
      </c>
      <c r="G59" s="46">
        <v>48.5</v>
      </c>
      <c r="H59" s="46">
        <v>20</v>
      </c>
      <c r="I59" s="46"/>
      <c r="J59" s="46"/>
      <c r="K59" s="46"/>
      <c r="L59" s="338"/>
      <c r="M59" s="466">
        <v>20</v>
      </c>
      <c r="N59" s="396"/>
      <c r="O59" s="464"/>
      <c r="P59" s="464"/>
      <c r="Q59" s="464"/>
      <c r="R59" s="76"/>
      <c r="S59" s="76"/>
      <c r="T59" s="80"/>
      <c r="U59" s="466">
        <v>10</v>
      </c>
      <c r="V59" s="396"/>
      <c r="W59" s="76"/>
      <c r="X59" s="76"/>
      <c r="Y59" s="76"/>
      <c r="Z59" s="76"/>
      <c r="AA59" s="76"/>
      <c r="AB59" s="80"/>
      <c r="AC59" s="466">
        <v>20</v>
      </c>
      <c r="AD59" s="396"/>
      <c r="AE59" s="76"/>
      <c r="AF59" s="76"/>
      <c r="AG59" s="76"/>
      <c r="AH59" s="76"/>
      <c r="AI59" s="76"/>
      <c r="AJ59" s="80"/>
      <c r="AK59" s="83">
        <v>20</v>
      </c>
      <c r="AL59" s="350"/>
      <c r="AM59" s="76"/>
      <c r="AN59" s="76"/>
      <c r="AO59" s="76"/>
      <c r="AP59" s="76"/>
      <c r="AQ59" s="76"/>
      <c r="AR59" s="80"/>
    </row>
    <row r="60" spans="1:44" ht="13.5" thickBot="1" x14ac:dyDescent="0.25">
      <c r="A60" s="352" t="s">
        <v>118</v>
      </c>
      <c r="B60" s="68"/>
      <c r="C60" s="68"/>
      <c r="D60" s="68"/>
      <c r="E60" s="69"/>
      <c r="F60" s="69"/>
      <c r="G60" s="69"/>
      <c r="H60" s="69"/>
      <c r="I60" s="69"/>
      <c r="J60" s="69"/>
      <c r="K60" s="69"/>
      <c r="L60" s="70"/>
      <c r="M60" s="486"/>
      <c r="N60" s="487"/>
      <c r="O60" s="488"/>
      <c r="P60" s="488"/>
      <c r="Q60" s="488"/>
      <c r="R60" s="73"/>
      <c r="S60" s="73"/>
      <c r="T60" s="74"/>
      <c r="U60" s="71"/>
      <c r="V60" s="72"/>
      <c r="W60" s="73"/>
      <c r="X60" s="73"/>
      <c r="Y60" s="73"/>
      <c r="Z60" s="73"/>
      <c r="AA60" s="73"/>
      <c r="AB60" s="74"/>
      <c r="AC60" s="71"/>
      <c r="AD60" s="72"/>
      <c r="AE60" s="73"/>
      <c r="AF60" s="73"/>
      <c r="AG60" s="73"/>
      <c r="AH60" s="73"/>
      <c r="AI60" s="73"/>
      <c r="AJ60" s="74"/>
      <c r="AK60" s="71"/>
      <c r="AL60" s="72"/>
      <c r="AM60" s="73"/>
      <c r="AN60" s="73"/>
      <c r="AO60" s="73"/>
      <c r="AP60" s="73"/>
      <c r="AQ60" s="73"/>
      <c r="AR60" s="74"/>
    </row>
    <row r="61" spans="1:44" ht="13.5" thickBot="1" x14ac:dyDescent="0.25">
      <c r="A61" s="353" t="s">
        <v>64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1"/>
      <c r="N61" s="62"/>
      <c r="O61" s="59"/>
      <c r="P61" s="59"/>
      <c r="Q61" s="59"/>
      <c r="R61" s="59"/>
      <c r="S61" s="59"/>
      <c r="T61" s="60"/>
      <c r="U61" s="61"/>
      <c r="V61" s="62"/>
      <c r="W61" s="59"/>
      <c r="X61" s="59"/>
      <c r="Y61" s="59"/>
      <c r="Z61" s="59"/>
      <c r="AA61" s="59"/>
      <c r="AB61" s="60"/>
      <c r="AC61" s="61"/>
      <c r="AD61" s="62"/>
      <c r="AE61" s="59"/>
      <c r="AF61" s="59"/>
      <c r="AG61" s="59"/>
      <c r="AH61" s="59"/>
      <c r="AI61" s="59"/>
      <c r="AJ61" s="60"/>
      <c r="AK61" s="61"/>
      <c r="AL61" s="62"/>
      <c r="AM61" s="59"/>
      <c r="AN61" s="59"/>
      <c r="AO61" s="59"/>
      <c r="AP61" s="59"/>
      <c r="AQ61" s="59"/>
      <c r="AR61" s="60"/>
    </row>
    <row r="62" spans="1:44" ht="13.5" thickBo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</row>
    <row r="63" spans="1:44" ht="13.5" thickBot="1" x14ac:dyDescent="0.25">
      <c r="A63" s="53" t="s">
        <v>65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6" t="s">
        <v>149</v>
      </c>
      <c r="N63" s="57"/>
      <c r="O63" s="57"/>
      <c r="P63" s="57"/>
      <c r="Q63" s="57"/>
      <c r="R63" s="57"/>
      <c r="S63" s="57"/>
      <c r="T63" s="58"/>
      <c r="U63" s="56" t="s">
        <v>149</v>
      </c>
      <c r="V63" s="57"/>
      <c r="W63" s="57"/>
      <c r="X63" s="57"/>
      <c r="Y63" s="57"/>
      <c r="Z63" s="57"/>
      <c r="AA63" s="57"/>
      <c r="AB63" s="58"/>
      <c r="AC63" s="56" t="s">
        <v>149</v>
      </c>
      <c r="AD63" s="57"/>
      <c r="AE63" s="57"/>
      <c r="AF63" s="57"/>
      <c r="AG63" s="57"/>
      <c r="AH63" s="57"/>
      <c r="AI63" s="57"/>
      <c r="AJ63" s="58"/>
      <c r="AK63" s="56" t="s">
        <v>149</v>
      </c>
      <c r="AL63" s="57"/>
      <c r="AM63" s="57"/>
      <c r="AN63" s="57"/>
      <c r="AO63" s="57"/>
      <c r="AP63" s="57"/>
      <c r="AQ63" s="57"/>
      <c r="AR63" s="58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topLeftCell="A28" zoomScaleNormal="100" workbookViewId="0">
      <selection activeCell="M63" sqref="M63:T63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3.7109375" style="11" customWidth="1"/>
    <col min="15" max="21" width="3.28515625" style="11" customWidth="1"/>
    <col min="22" max="22" width="3.85546875" style="11" customWidth="1"/>
    <col min="23" max="29" width="3.28515625" style="11" customWidth="1"/>
    <col min="30" max="30" width="3.7109375" style="11" customWidth="1"/>
    <col min="31" max="37" width="3.28515625" style="11" customWidth="1"/>
    <col min="38" max="38" width="3.710937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0.375</v>
      </c>
      <c r="N3" s="261"/>
      <c r="O3" s="261"/>
      <c r="P3" s="261"/>
      <c r="Q3" s="261"/>
      <c r="R3" s="261"/>
      <c r="S3" s="261"/>
      <c r="T3" s="261"/>
      <c r="U3" s="260">
        <v>0.41666666666666669</v>
      </c>
      <c r="V3" s="261"/>
      <c r="W3" s="261"/>
      <c r="X3" s="261"/>
      <c r="Y3" s="261"/>
      <c r="Z3" s="261"/>
      <c r="AA3" s="261"/>
      <c r="AB3" s="261"/>
      <c r="AC3" s="260">
        <v>0.45833333333333331</v>
      </c>
      <c r="AD3" s="261"/>
      <c r="AE3" s="261"/>
      <c r="AF3" s="261"/>
      <c r="AG3" s="261"/>
      <c r="AH3" s="261"/>
      <c r="AI3" s="261"/>
      <c r="AJ3" s="261"/>
      <c r="AK3" s="260">
        <v>0.5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ht="13.5" thickBot="1" x14ac:dyDescent="0.25">
      <c r="A6" s="49" t="s">
        <v>14</v>
      </c>
      <c r="B6" s="48">
        <v>40</v>
      </c>
      <c r="C6" s="47">
        <v>4.1999999433755875E-2</v>
      </c>
      <c r="D6" s="5">
        <v>0.13600000739097595</v>
      </c>
      <c r="E6" s="140">
        <v>110</v>
      </c>
      <c r="F6" s="141"/>
      <c r="G6" s="237" t="s">
        <v>15</v>
      </c>
      <c r="H6" s="237"/>
      <c r="I6" s="238">
        <v>0.15899999439716339</v>
      </c>
      <c r="J6" s="238"/>
      <c r="K6" s="238">
        <v>10.539999961853027</v>
      </c>
      <c r="L6" s="297"/>
      <c r="M6" s="363"/>
      <c r="N6" s="364"/>
      <c r="O6" s="365"/>
      <c r="P6" s="365"/>
      <c r="Q6" s="366"/>
      <c r="R6" s="366"/>
      <c r="S6" s="367"/>
      <c r="T6" s="368"/>
      <c r="U6" s="369"/>
      <c r="V6" s="370"/>
      <c r="W6" s="371"/>
      <c r="X6" s="371"/>
      <c r="Y6" s="371"/>
      <c r="Z6" s="371"/>
      <c r="AA6" s="372"/>
      <c r="AB6" s="373"/>
      <c r="AC6" s="369"/>
      <c r="AD6" s="370"/>
      <c r="AE6" s="371"/>
      <c r="AF6" s="371"/>
      <c r="AG6" s="371"/>
      <c r="AH6" s="371"/>
      <c r="AI6" s="372"/>
      <c r="AJ6" s="373"/>
      <c r="AK6" s="369"/>
      <c r="AL6" s="370"/>
      <c r="AM6" s="371"/>
      <c r="AN6" s="371"/>
      <c r="AO6" s="371"/>
      <c r="AP6" s="371"/>
      <c r="AQ6" s="372"/>
      <c r="AR6" s="373"/>
    </row>
    <row r="7" spans="1:44" x14ac:dyDescent="0.2">
      <c r="A7" s="379" t="s">
        <v>151</v>
      </c>
      <c r="B7" s="380"/>
      <c r="C7" s="380"/>
      <c r="D7" s="381"/>
      <c r="E7" s="302">
        <v>6</v>
      </c>
      <c r="F7" s="242"/>
      <c r="G7" s="243" t="s">
        <v>16</v>
      </c>
      <c r="H7" s="243"/>
      <c r="I7" s="244">
        <f>I6</f>
        <v>0.15899999439716339</v>
      </c>
      <c r="J7" s="244"/>
      <c r="K7" s="244">
        <f>K6</f>
        <v>10.539999961853027</v>
      </c>
      <c r="L7" s="303"/>
      <c r="M7" s="382">
        <v>700</v>
      </c>
      <c r="N7" s="383"/>
      <c r="O7" s="384">
        <v>5.4</v>
      </c>
      <c r="P7" s="384"/>
      <c r="Q7" s="385"/>
      <c r="R7" s="385"/>
      <c r="S7" s="386">
        <v>0.71</v>
      </c>
      <c r="T7" s="387"/>
      <c r="U7" s="388">
        <v>760</v>
      </c>
      <c r="V7" s="389"/>
      <c r="W7" s="390">
        <v>5.9</v>
      </c>
      <c r="X7" s="390"/>
      <c r="Y7" s="497"/>
      <c r="Z7" s="497"/>
      <c r="AA7" s="372">
        <v>0.71</v>
      </c>
      <c r="AB7" s="373"/>
      <c r="AC7" s="388">
        <v>700</v>
      </c>
      <c r="AD7" s="389"/>
      <c r="AE7" s="390">
        <v>5.4</v>
      </c>
      <c r="AF7" s="390"/>
      <c r="AG7" s="391"/>
      <c r="AH7" s="391"/>
      <c r="AI7" s="392">
        <v>0.71</v>
      </c>
      <c r="AJ7" s="393"/>
      <c r="AK7" s="388">
        <v>680</v>
      </c>
      <c r="AL7" s="389"/>
      <c r="AM7" s="390">
        <v>5.3</v>
      </c>
      <c r="AN7" s="390"/>
      <c r="AO7" s="391"/>
      <c r="AP7" s="391"/>
      <c r="AQ7" s="394">
        <v>0.71</v>
      </c>
      <c r="AR7" s="395"/>
    </row>
    <row r="8" spans="1:44" x14ac:dyDescent="0.2">
      <c r="A8" s="379"/>
      <c r="B8" s="380"/>
      <c r="C8" s="380"/>
      <c r="D8" s="381"/>
      <c r="E8" s="302">
        <v>6</v>
      </c>
      <c r="F8" s="242"/>
      <c r="G8" s="243" t="s">
        <v>19</v>
      </c>
      <c r="H8" s="243"/>
      <c r="I8" s="244">
        <f>I6</f>
        <v>0.15899999439716339</v>
      </c>
      <c r="J8" s="244"/>
      <c r="K8" s="244">
        <f>K6</f>
        <v>10.539999961853027</v>
      </c>
      <c r="L8" s="303"/>
      <c r="M8" s="396">
        <v>680</v>
      </c>
      <c r="N8" s="397"/>
      <c r="O8" s="385">
        <v>5.2</v>
      </c>
      <c r="P8" s="385"/>
      <c r="Q8" s="385"/>
      <c r="R8" s="385"/>
      <c r="S8" s="386">
        <v>0.71</v>
      </c>
      <c r="T8" s="387"/>
      <c r="U8" s="398">
        <v>730</v>
      </c>
      <c r="V8" s="399"/>
      <c r="W8" s="391">
        <v>5.6</v>
      </c>
      <c r="X8" s="391"/>
      <c r="Y8" s="497"/>
      <c r="Z8" s="497"/>
      <c r="AA8" s="394">
        <v>0.71</v>
      </c>
      <c r="AB8" s="395"/>
      <c r="AC8" s="398">
        <v>690</v>
      </c>
      <c r="AD8" s="399"/>
      <c r="AE8" s="391">
        <v>5.3</v>
      </c>
      <c r="AF8" s="391"/>
      <c r="AG8" s="391"/>
      <c r="AH8" s="391"/>
      <c r="AI8" s="392">
        <v>0.71</v>
      </c>
      <c r="AJ8" s="393"/>
      <c r="AK8" s="398">
        <v>710</v>
      </c>
      <c r="AL8" s="399"/>
      <c r="AM8" s="391">
        <v>5.5</v>
      </c>
      <c r="AN8" s="391"/>
      <c r="AO8" s="391"/>
      <c r="AP8" s="391"/>
      <c r="AQ8" s="394">
        <v>0.71</v>
      </c>
      <c r="AR8" s="395"/>
    </row>
    <row r="9" spans="1:44" ht="13.5" thickBot="1" x14ac:dyDescent="0.25">
      <c r="A9" s="310"/>
      <c r="B9" s="311"/>
      <c r="C9" s="311"/>
      <c r="D9" s="311"/>
      <c r="E9" s="208" t="s">
        <v>17</v>
      </c>
      <c r="F9" s="209"/>
      <c r="G9" s="209"/>
      <c r="H9" s="209"/>
      <c r="I9" s="209"/>
      <c r="J9" s="209"/>
      <c r="K9" s="209"/>
      <c r="L9" s="313"/>
      <c r="M9" s="400">
        <v>11</v>
      </c>
      <c r="N9" s="401"/>
      <c r="O9" s="401"/>
      <c r="P9" s="401"/>
      <c r="Q9" s="401"/>
      <c r="R9" s="401"/>
      <c r="S9" s="401"/>
      <c r="T9" s="402"/>
      <c r="U9" s="498">
        <v>11</v>
      </c>
      <c r="V9" s="499"/>
      <c r="W9" s="499"/>
      <c r="X9" s="499"/>
      <c r="Y9" s="499"/>
      <c r="Z9" s="499"/>
      <c r="AA9" s="499"/>
      <c r="AB9" s="500"/>
      <c r="AC9" s="403">
        <v>11</v>
      </c>
      <c r="AD9" s="404"/>
      <c r="AE9" s="404"/>
      <c r="AF9" s="404"/>
      <c r="AG9" s="404"/>
      <c r="AH9" s="404"/>
      <c r="AI9" s="404"/>
      <c r="AJ9" s="405"/>
      <c r="AK9" s="403">
        <v>11</v>
      </c>
      <c r="AL9" s="404"/>
      <c r="AM9" s="404"/>
      <c r="AN9" s="404"/>
      <c r="AO9" s="404"/>
      <c r="AP9" s="404"/>
      <c r="AQ9" s="404"/>
      <c r="AR9" s="405"/>
    </row>
    <row r="10" spans="1:44" x14ac:dyDescent="0.2">
      <c r="A10" s="49" t="s">
        <v>18</v>
      </c>
      <c r="B10" s="48">
        <v>40</v>
      </c>
      <c r="C10" s="47">
        <v>4.3000001460313797E-2</v>
      </c>
      <c r="D10" s="5">
        <v>0.13600000739097595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10.670000076293945</v>
      </c>
      <c r="L10" s="297"/>
      <c r="M10" s="406"/>
      <c r="N10" s="407"/>
      <c r="O10" s="408"/>
      <c r="P10" s="408"/>
      <c r="Q10" s="408"/>
      <c r="R10" s="408"/>
      <c r="S10" s="409"/>
      <c r="T10" s="410"/>
      <c r="U10" s="411"/>
      <c r="V10" s="412"/>
      <c r="W10" s="501"/>
      <c r="X10" s="501"/>
      <c r="Y10" s="501"/>
      <c r="Z10" s="501"/>
      <c r="AA10" s="502"/>
      <c r="AB10" s="503"/>
      <c r="AC10" s="411"/>
      <c r="AD10" s="412"/>
      <c r="AE10" s="413"/>
      <c r="AF10" s="413"/>
      <c r="AG10" s="413"/>
      <c r="AH10" s="413"/>
      <c r="AI10" s="414"/>
      <c r="AJ10" s="415"/>
      <c r="AK10" s="411"/>
      <c r="AL10" s="412"/>
      <c r="AM10" s="413"/>
      <c r="AN10" s="413"/>
      <c r="AO10" s="413"/>
      <c r="AP10" s="413"/>
      <c r="AQ10" s="414"/>
      <c r="AR10" s="415"/>
    </row>
    <row r="11" spans="1:44" x14ac:dyDescent="0.2">
      <c r="A11" s="379" t="s">
        <v>126</v>
      </c>
      <c r="B11" s="380"/>
      <c r="C11" s="380"/>
      <c r="D11" s="38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10.670000076293945</v>
      </c>
      <c r="L11" s="303"/>
      <c r="M11" s="396">
        <v>290</v>
      </c>
      <c r="N11" s="397"/>
      <c r="O11" s="385">
        <v>2.2000000000000002</v>
      </c>
      <c r="P11" s="385"/>
      <c r="Q11" s="385"/>
      <c r="R11" s="385"/>
      <c r="S11" s="416">
        <v>0.71</v>
      </c>
      <c r="T11" s="417"/>
      <c r="U11" s="398">
        <v>390</v>
      </c>
      <c r="V11" s="399"/>
      <c r="W11" s="391">
        <v>3</v>
      </c>
      <c r="X11" s="391"/>
      <c r="Y11" s="497"/>
      <c r="Z11" s="497"/>
      <c r="AA11" s="394">
        <v>0.71</v>
      </c>
      <c r="AB11" s="395"/>
      <c r="AC11" s="418">
        <v>320</v>
      </c>
      <c r="AD11" s="399"/>
      <c r="AE11" s="391">
        <v>2.5</v>
      </c>
      <c r="AF11" s="391"/>
      <c r="AG11" s="391"/>
      <c r="AH11" s="391"/>
      <c r="AI11" s="392">
        <v>0.71</v>
      </c>
      <c r="AJ11" s="393"/>
      <c r="AK11" s="418">
        <v>300</v>
      </c>
      <c r="AL11" s="399"/>
      <c r="AM11" s="391">
        <v>2.2999999999999998</v>
      </c>
      <c r="AN11" s="391"/>
      <c r="AO11" s="391"/>
      <c r="AP11" s="391"/>
      <c r="AQ11" s="394">
        <v>0.71</v>
      </c>
      <c r="AR11" s="395"/>
    </row>
    <row r="12" spans="1:44" x14ac:dyDescent="0.2">
      <c r="A12" s="379"/>
      <c r="B12" s="380"/>
      <c r="C12" s="380"/>
      <c r="D12" s="381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10.670000076293945</v>
      </c>
      <c r="L12" s="303"/>
      <c r="M12" s="396">
        <v>570</v>
      </c>
      <c r="N12" s="397"/>
      <c r="O12" s="385">
        <v>4.4000000000000004</v>
      </c>
      <c r="P12" s="385"/>
      <c r="Q12" s="385"/>
      <c r="R12" s="385"/>
      <c r="S12" s="416">
        <v>0.71</v>
      </c>
      <c r="T12" s="417"/>
      <c r="U12" s="398">
        <v>630</v>
      </c>
      <c r="V12" s="399"/>
      <c r="W12" s="391">
        <v>4.8</v>
      </c>
      <c r="X12" s="391"/>
      <c r="Y12" s="497"/>
      <c r="Z12" s="497"/>
      <c r="AA12" s="394">
        <v>0.71</v>
      </c>
      <c r="AB12" s="395"/>
      <c r="AC12" s="418">
        <v>600</v>
      </c>
      <c r="AD12" s="399"/>
      <c r="AE12" s="391">
        <v>4.5999999999999996</v>
      </c>
      <c r="AF12" s="391"/>
      <c r="AG12" s="391"/>
      <c r="AH12" s="391"/>
      <c r="AI12" s="392">
        <v>0.71</v>
      </c>
      <c r="AJ12" s="393"/>
      <c r="AK12" s="418">
        <v>640</v>
      </c>
      <c r="AL12" s="399"/>
      <c r="AM12" s="391">
        <v>4.9000000000000004</v>
      </c>
      <c r="AN12" s="391"/>
      <c r="AO12" s="391"/>
      <c r="AP12" s="391"/>
      <c r="AQ12" s="394">
        <v>0.71</v>
      </c>
      <c r="AR12" s="395"/>
    </row>
    <row r="13" spans="1:44" ht="13.5" thickBot="1" x14ac:dyDescent="0.25">
      <c r="A13" s="310"/>
      <c r="B13" s="311"/>
      <c r="C13" s="311"/>
      <c r="D13" s="311"/>
      <c r="E13" s="208" t="s">
        <v>17</v>
      </c>
      <c r="F13" s="209"/>
      <c r="G13" s="209"/>
      <c r="H13" s="209"/>
      <c r="I13" s="209"/>
      <c r="J13" s="209"/>
      <c r="K13" s="209"/>
      <c r="L13" s="313"/>
      <c r="M13" s="419">
        <v>9</v>
      </c>
      <c r="N13" s="420"/>
      <c r="O13" s="420"/>
      <c r="P13" s="401"/>
      <c r="Q13" s="401"/>
      <c r="R13" s="421"/>
      <c r="S13" s="421"/>
      <c r="T13" s="422"/>
      <c r="U13" s="208">
        <v>9</v>
      </c>
      <c r="V13" s="209"/>
      <c r="W13" s="209"/>
      <c r="X13" s="193"/>
      <c r="Y13" s="193"/>
      <c r="Z13" s="206"/>
      <c r="AA13" s="206"/>
      <c r="AB13" s="210"/>
      <c r="AC13" s="208">
        <v>9</v>
      </c>
      <c r="AD13" s="209"/>
      <c r="AE13" s="209"/>
      <c r="AF13" s="193"/>
      <c r="AG13" s="193"/>
      <c r="AH13" s="206"/>
      <c r="AI13" s="206"/>
      <c r="AJ13" s="210"/>
      <c r="AK13" s="208">
        <v>9</v>
      </c>
      <c r="AL13" s="209"/>
      <c r="AM13" s="209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423">
        <f>SUM(M6,M10)</f>
        <v>0</v>
      </c>
      <c r="N14" s="424"/>
      <c r="O14" s="425">
        <f>SUM(O6,O10)</f>
        <v>0</v>
      </c>
      <c r="P14" s="424"/>
      <c r="Q14" s="425">
        <f>SUM(Q6,Q10)</f>
        <v>0</v>
      </c>
      <c r="R14" s="424"/>
      <c r="S14" s="424"/>
      <c r="T14" s="426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427">
        <f t="shared" ref="M15" si="0">SUM(M7,M8,M11,M12)</f>
        <v>2240</v>
      </c>
      <c r="N15" s="428"/>
      <c r="O15" s="427">
        <f t="shared" ref="O15" si="1">SUM(O7,O8,O11,O12)</f>
        <v>17.200000000000003</v>
      </c>
      <c r="P15" s="428"/>
      <c r="Q15" s="427">
        <f t="shared" ref="Q15" si="2">SUM(Q7,Q8,Q11,Q12)</f>
        <v>0</v>
      </c>
      <c r="R15" s="428"/>
      <c r="S15" s="427">
        <f t="shared" ref="S15" si="3">SUM(S7,S8,S11,S12)</f>
        <v>2.84</v>
      </c>
      <c r="T15" s="428"/>
      <c r="U15" s="322">
        <f>SUM(U7,U8,U11,U12)</f>
        <v>2510</v>
      </c>
      <c r="V15" s="201"/>
      <c r="W15" s="90">
        <f>SUM(W7,W8,W11,W12)</f>
        <v>19.3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2310</v>
      </c>
      <c r="AD15" s="201"/>
      <c r="AE15" s="90">
        <f>SUM(AE7,AE8,AE11,AE12)</f>
        <v>17.799999999999997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2330</v>
      </c>
      <c r="AL15" s="201"/>
      <c r="AM15" s="90">
        <f>SUM(AM7,AM8,AM11,AM12)</f>
        <v>18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429">
        <f>I6*(POWER(O7+O8,2)+POWER(Q7+Q8,2))/POWER(B6,2)</f>
        <v>1.1165774606540802E-2</v>
      </c>
      <c r="N16" s="429"/>
      <c r="O16" s="429"/>
      <c r="P16" s="430" t="s">
        <v>25</v>
      </c>
      <c r="Q16" s="430"/>
      <c r="R16" s="431">
        <f>K6*(POWER(O7+O8,2)+POWER(Q7+Q8,2))/(100*B6)</f>
        <v>0.29606859892845161</v>
      </c>
      <c r="S16" s="431"/>
      <c r="T16" s="432"/>
      <c r="U16" s="205">
        <f>I6*(POWER(W7+W8,2)+POWER(Y7+Y8,2))/POWER(B6,2)</f>
        <v>1.3142343286890536E-2</v>
      </c>
      <c r="V16" s="184"/>
      <c r="W16" s="184"/>
      <c r="X16" s="185" t="s">
        <v>25</v>
      </c>
      <c r="Y16" s="185"/>
      <c r="Z16" s="199">
        <f>K6*(POWER(W7+W8,2)+POWER(Y7+Y8,2))/(100*B6)</f>
        <v>0.34847874873876572</v>
      </c>
      <c r="AA16" s="199"/>
      <c r="AB16" s="204"/>
      <c r="AC16" s="205">
        <f>I6*(POWER(AE7+AE8,2)+POWER(AG7+AG8,2))/POWER(B6,2)</f>
        <v>1.1377443349082021E-2</v>
      </c>
      <c r="AD16" s="184"/>
      <c r="AE16" s="184"/>
      <c r="AF16" s="185" t="s">
        <v>25</v>
      </c>
      <c r="AG16" s="185"/>
      <c r="AH16" s="199">
        <f>K6*(POWER(AE7+AE8,2)+POWER(AG7+AG8,2))/(100*B6)</f>
        <v>0.30168114890813819</v>
      </c>
      <c r="AI16" s="199"/>
      <c r="AJ16" s="204"/>
      <c r="AK16" s="205">
        <f>I6*(POWER(AM7+AM8,2)+POWER(AO7+AO8,2))/POWER(B6,2)</f>
        <v>1.1591099591553213E-2</v>
      </c>
      <c r="AL16" s="184"/>
      <c r="AM16" s="184"/>
      <c r="AN16" s="185" t="s">
        <v>25</v>
      </c>
      <c r="AO16" s="185"/>
      <c r="AP16" s="199">
        <f>K6*(POWER(AM7+AM8,2)+POWER(AO7+AO8,2))/(100*B6)</f>
        <v>0.30734639888763432</v>
      </c>
      <c r="AQ16" s="199"/>
      <c r="AR16" s="204"/>
    </row>
    <row r="17" spans="1:48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433">
        <f>I10*(POWER(O11+O12,2)+POWER(Q11+Q12,2))/POWER(B10,2)</f>
        <v>4.4921251785010104E-3</v>
      </c>
      <c r="N17" s="433"/>
      <c r="O17" s="433"/>
      <c r="P17" s="434" t="s">
        <v>25</v>
      </c>
      <c r="Q17" s="434"/>
      <c r="R17" s="435">
        <f>K10*(POWER(O11+O12,2)+POWER(Q11+Q12,2))/(100*B10)</f>
        <v>0.11619630083084109</v>
      </c>
      <c r="S17" s="435"/>
      <c r="T17" s="436"/>
      <c r="U17" s="325">
        <f>I10*(POWER(W11+W12,2)+POWER(Y11+Y12,2))/POWER(B10,2)</f>
        <v>6.2741252493113278E-3</v>
      </c>
      <c r="V17" s="191"/>
      <c r="W17" s="191"/>
      <c r="X17" s="186" t="s">
        <v>25</v>
      </c>
      <c r="Y17" s="186"/>
      <c r="Z17" s="187">
        <f>K10*(POWER(W11+W12,2)+POWER(Y11+Y12,2))/(100*B10)</f>
        <v>0.1622907011604309</v>
      </c>
      <c r="AA17" s="187"/>
      <c r="AB17" s="188"/>
      <c r="AC17" s="325">
        <f>I10*(POWER(AE11+AE12,2)+POWER(AG11+AG12,2))/POWER(B10,2)</f>
        <v>5.1985314565710719E-3</v>
      </c>
      <c r="AD17" s="191"/>
      <c r="AE17" s="191"/>
      <c r="AF17" s="186" t="s">
        <v>25</v>
      </c>
      <c r="AG17" s="186"/>
      <c r="AH17" s="187">
        <f>K10*(POWER(AE11+AE12,2)+POWER(AG11+AG12,2))/(100*B10)</f>
        <v>0.13446867596149442</v>
      </c>
      <c r="AI17" s="187"/>
      <c r="AJ17" s="188"/>
      <c r="AK17" s="325">
        <f>I10*(POWER(AM11+AM12,2)+POWER(AO11+AO12,2))/POWER(B10,2)</f>
        <v>5.3460002124309548E-3</v>
      </c>
      <c r="AL17" s="191"/>
      <c r="AM17" s="191"/>
      <c r="AN17" s="186" t="s">
        <v>25</v>
      </c>
      <c r="AO17" s="186"/>
      <c r="AP17" s="187">
        <f>K10*(POWER(AM11+AM12,2)+POWER(AO11+AO12,2))/(100*B10)</f>
        <v>0.13828320098876956</v>
      </c>
      <c r="AQ17" s="187"/>
      <c r="AR17" s="188"/>
    </row>
    <row r="18" spans="1:48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437">
        <f>SUM(O7:P8)+C6+M16</f>
        <v>10.653165774040298</v>
      </c>
      <c r="N18" s="437"/>
      <c r="O18" s="437"/>
      <c r="P18" s="438" t="s">
        <v>25</v>
      </c>
      <c r="Q18" s="438"/>
      <c r="R18" s="439">
        <f>SUM(Q7:R8)+D6+R16</f>
        <v>0.43206860631942756</v>
      </c>
      <c r="S18" s="439"/>
      <c r="T18" s="440"/>
      <c r="U18" s="178">
        <f>SUM(W7:X8)+C6+U16</f>
        <v>11.555142342720647</v>
      </c>
      <c r="V18" s="179"/>
      <c r="W18" s="179"/>
      <c r="X18" s="180" t="s">
        <v>25</v>
      </c>
      <c r="Y18" s="180"/>
      <c r="Z18" s="175">
        <f>SUM(Y7:Z8)+D6+Z16</f>
        <v>0.48447875612974167</v>
      </c>
      <c r="AA18" s="175"/>
      <c r="AB18" s="177"/>
      <c r="AC18" s="178">
        <f>SUM(AE7:AF8)+C6+AC16</f>
        <v>10.753377442782837</v>
      </c>
      <c r="AD18" s="179"/>
      <c r="AE18" s="179"/>
      <c r="AF18" s="180" t="s">
        <v>25</v>
      </c>
      <c r="AG18" s="180"/>
      <c r="AH18" s="175">
        <f>SUM(AG7:AH8)+D6+AH16</f>
        <v>0.43768115629911414</v>
      </c>
      <c r="AI18" s="175"/>
      <c r="AJ18" s="177"/>
      <c r="AK18" s="178">
        <f>SUM(AM7:AN8)+C6+AK16</f>
        <v>10.85359109902531</v>
      </c>
      <c r="AL18" s="179"/>
      <c r="AM18" s="179"/>
      <c r="AN18" s="180" t="s">
        <v>25</v>
      </c>
      <c r="AO18" s="180"/>
      <c r="AP18" s="175">
        <f>SUM(AO7:AP8)+D6+AP16</f>
        <v>0.44334640627861027</v>
      </c>
      <c r="AQ18" s="175"/>
      <c r="AR18" s="177"/>
    </row>
    <row r="19" spans="1:48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441">
        <f>SUM(O11:P12)+C10+M17</f>
        <v>6.6474921266388156</v>
      </c>
      <c r="N19" s="441"/>
      <c r="O19" s="441"/>
      <c r="P19" s="442" t="s">
        <v>25</v>
      </c>
      <c r="Q19" s="442"/>
      <c r="R19" s="443">
        <f>SUM(Q11:R12)+D10+R17</f>
        <v>0.25219630822181704</v>
      </c>
      <c r="S19" s="443"/>
      <c r="T19" s="444"/>
      <c r="U19" s="165">
        <f>SUM(W11:X12)+C10+U17</f>
        <v>7.8492741267096253</v>
      </c>
      <c r="V19" s="166"/>
      <c r="W19" s="166"/>
      <c r="X19" s="167" t="s">
        <v>25</v>
      </c>
      <c r="Y19" s="167"/>
      <c r="Z19" s="163">
        <f>SUM(Y11:Z12)+D10+Z17</f>
        <v>0.29829070855140682</v>
      </c>
      <c r="AA19" s="163"/>
      <c r="AB19" s="164"/>
      <c r="AC19" s="165">
        <f>SUM(AE11:AF12)+C10+AC17</f>
        <v>7.1481985329168847</v>
      </c>
      <c r="AD19" s="166"/>
      <c r="AE19" s="166"/>
      <c r="AF19" s="167" t="s">
        <v>25</v>
      </c>
      <c r="AG19" s="167"/>
      <c r="AH19" s="163">
        <f>SUM(AG11:AH12)+D10+AH17</f>
        <v>0.27046868335247037</v>
      </c>
      <c r="AI19" s="163"/>
      <c r="AJ19" s="164"/>
      <c r="AK19" s="165">
        <f>SUM(AM11:AN12)+C10+AK17</f>
        <v>7.2483460016727452</v>
      </c>
      <c r="AL19" s="166"/>
      <c r="AM19" s="166"/>
      <c r="AN19" s="167" t="s">
        <v>25</v>
      </c>
      <c r="AO19" s="167"/>
      <c r="AP19" s="163">
        <f>SUM(AO11:AP12)+D10+AP17</f>
        <v>0.27428320837974551</v>
      </c>
      <c r="AQ19" s="163"/>
      <c r="AR19" s="164"/>
    </row>
    <row r="20" spans="1:48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445">
        <f>SUM(M18,M19)</f>
        <v>17.300657900679113</v>
      </c>
      <c r="N20" s="445"/>
      <c r="O20" s="445"/>
      <c r="P20" s="446" t="s">
        <v>25</v>
      </c>
      <c r="Q20" s="446"/>
      <c r="R20" s="447">
        <f>SUM(R18,R19)</f>
        <v>0.68426491454124461</v>
      </c>
      <c r="S20" s="447"/>
      <c r="T20" s="448"/>
      <c r="U20" s="329">
        <f>SUM(U18,U19)</f>
        <v>19.404416469430274</v>
      </c>
      <c r="V20" s="161"/>
      <c r="W20" s="161"/>
      <c r="X20" s="162" t="s">
        <v>25</v>
      </c>
      <c r="Y20" s="162"/>
      <c r="Z20" s="147">
        <f>SUM(Z18,Z19)</f>
        <v>0.7827694646811485</v>
      </c>
      <c r="AA20" s="147"/>
      <c r="AB20" s="148"/>
      <c r="AC20" s="329">
        <f>SUM(AC18,AC19)</f>
        <v>17.901575975699721</v>
      </c>
      <c r="AD20" s="161"/>
      <c r="AE20" s="161"/>
      <c r="AF20" s="162" t="s">
        <v>25</v>
      </c>
      <c r="AG20" s="162"/>
      <c r="AH20" s="147">
        <f>SUM(AH18,AH19)</f>
        <v>0.70814983965158451</v>
      </c>
      <c r="AI20" s="147"/>
      <c r="AJ20" s="148"/>
      <c r="AK20" s="329">
        <f>SUM(AK18,AK19)</f>
        <v>18.101937100698056</v>
      </c>
      <c r="AL20" s="161"/>
      <c r="AM20" s="161"/>
      <c r="AN20" s="162" t="s">
        <v>25</v>
      </c>
      <c r="AO20" s="162"/>
      <c r="AP20" s="147">
        <f>SUM(AP18,AP19)</f>
        <v>0.71762961465835584</v>
      </c>
      <c r="AQ20" s="147"/>
      <c r="AR20" s="148"/>
    </row>
    <row r="21" spans="1:48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8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8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449">
        <v>6.42</v>
      </c>
      <c r="N23" s="450"/>
      <c r="O23" s="450"/>
      <c r="P23" s="450"/>
      <c r="Q23" s="450"/>
      <c r="R23" s="450"/>
      <c r="S23" s="450"/>
      <c r="T23" s="451"/>
      <c r="U23" s="283">
        <v>6.13</v>
      </c>
      <c r="V23" s="145"/>
      <c r="W23" s="145"/>
      <c r="X23" s="145"/>
      <c r="Y23" s="145"/>
      <c r="Z23" s="145"/>
      <c r="AA23" s="145"/>
      <c r="AB23" s="284"/>
      <c r="AC23" s="283">
        <v>6.45</v>
      </c>
      <c r="AD23" s="145"/>
      <c r="AE23" s="145"/>
      <c r="AF23" s="145"/>
      <c r="AG23" s="145"/>
      <c r="AH23" s="145"/>
      <c r="AI23" s="145"/>
      <c r="AJ23" s="284"/>
      <c r="AK23" s="283">
        <v>6.46</v>
      </c>
      <c r="AL23" s="145"/>
      <c r="AM23" s="145"/>
      <c r="AN23" s="145"/>
      <c r="AO23" s="145"/>
      <c r="AP23" s="145"/>
      <c r="AQ23" s="145"/>
      <c r="AR23" s="284"/>
    </row>
    <row r="24" spans="1:48" ht="13.5" thickBot="1" x14ac:dyDescent="0.25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452">
        <v>6.24</v>
      </c>
      <c r="N24" s="453"/>
      <c r="O24" s="453"/>
      <c r="P24" s="453"/>
      <c r="Q24" s="453"/>
      <c r="R24" s="453"/>
      <c r="S24" s="453"/>
      <c r="T24" s="454"/>
      <c r="U24" s="333">
        <v>6.3</v>
      </c>
      <c r="V24" s="334"/>
      <c r="W24" s="334"/>
      <c r="X24" s="334"/>
      <c r="Y24" s="334"/>
      <c r="Z24" s="334"/>
      <c r="AA24" s="334"/>
      <c r="AB24" s="335"/>
      <c r="AC24" s="333">
        <v>6.35</v>
      </c>
      <c r="AD24" s="334"/>
      <c r="AE24" s="334"/>
      <c r="AF24" s="334"/>
      <c r="AG24" s="334"/>
      <c r="AH24" s="334"/>
      <c r="AI24" s="334"/>
      <c r="AJ24" s="335"/>
      <c r="AK24" s="333">
        <v>6.34</v>
      </c>
      <c r="AL24" s="334"/>
      <c r="AM24" s="334"/>
      <c r="AN24" s="334"/>
      <c r="AO24" s="334"/>
      <c r="AP24" s="334"/>
      <c r="AQ24" s="334"/>
      <c r="AR24" s="335"/>
    </row>
    <row r="25" spans="1:48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449">
        <v>6.05</v>
      </c>
      <c r="N25" s="450"/>
      <c r="O25" s="450"/>
      <c r="P25" s="450"/>
      <c r="Q25" s="450"/>
      <c r="R25" s="450"/>
      <c r="S25" s="450"/>
      <c r="T25" s="451"/>
      <c r="U25" s="283">
        <v>6.09</v>
      </c>
      <c r="V25" s="145"/>
      <c r="W25" s="145"/>
      <c r="X25" s="145"/>
      <c r="Y25" s="145"/>
      <c r="Z25" s="145"/>
      <c r="AA25" s="145"/>
      <c r="AB25" s="284"/>
      <c r="AC25" s="283">
        <v>6.1</v>
      </c>
      <c r="AD25" s="145"/>
      <c r="AE25" s="145"/>
      <c r="AF25" s="145"/>
      <c r="AG25" s="145"/>
      <c r="AH25" s="145"/>
      <c r="AI25" s="145"/>
      <c r="AJ25" s="284"/>
      <c r="AK25" s="283">
        <v>6.19</v>
      </c>
      <c r="AL25" s="145"/>
      <c r="AM25" s="145"/>
      <c r="AN25" s="145"/>
      <c r="AO25" s="145"/>
      <c r="AP25" s="145"/>
      <c r="AQ25" s="145"/>
      <c r="AR25" s="284"/>
      <c r="AV25" s="11" t="s">
        <v>152</v>
      </c>
    </row>
    <row r="26" spans="1:48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452">
        <v>6.04</v>
      </c>
      <c r="N26" s="453"/>
      <c r="O26" s="453"/>
      <c r="P26" s="453"/>
      <c r="Q26" s="453"/>
      <c r="R26" s="453"/>
      <c r="S26" s="453"/>
      <c r="T26" s="454"/>
      <c r="U26" s="333">
        <v>6.06</v>
      </c>
      <c r="V26" s="334"/>
      <c r="W26" s="334"/>
      <c r="X26" s="334"/>
      <c r="Y26" s="334"/>
      <c r="Z26" s="334"/>
      <c r="AA26" s="334"/>
      <c r="AB26" s="335"/>
      <c r="AC26" s="333">
        <v>6.08</v>
      </c>
      <c r="AD26" s="334"/>
      <c r="AE26" s="334"/>
      <c r="AF26" s="334"/>
      <c r="AG26" s="334"/>
      <c r="AH26" s="334"/>
      <c r="AI26" s="334"/>
      <c r="AJ26" s="335"/>
      <c r="AK26" s="333">
        <v>6.11</v>
      </c>
      <c r="AL26" s="334"/>
      <c r="AM26" s="334"/>
      <c r="AN26" s="334"/>
      <c r="AO26" s="334"/>
      <c r="AP26" s="334"/>
      <c r="AQ26" s="334"/>
      <c r="AR26" s="335"/>
    </row>
    <row r="27" spans="1:48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8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8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8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8" x14ac:dyDescent="0.2">
      <c r="A31" s="455" t="s">
        <v>127</v>
      </c>
      <c r="B31" s="456"/>
      <c r="C31" s="456"/>
      <c r="D31" s="456"/>
      <c r="E31" s="457"/>
      <c r="F31" s="457"/>
      <c r="G31" s="457"/>
      <c r="H31" s="457"/>
      <c r="I31" s="457"/>
      <c r="J31" s="457"/>
      <c r="K31" s="457"/>
      <c r="L31" s="458"/>
      <c r="M31" s="459">
        <f>SUM(M32:N35)</f>
        <v>700</v>
      </c>
      <c r="N31" s="460"/>
      <c r="O31" s="461"/>
      <c r="P31" s="461"/>
      <c r="Q31" s="461"/>
      <c r="R31" s="461"/>
      <c r="S31" s="461"/>
      <c r="T31" s="462"/>
      <c r="U31" s="459">
        <f>SUM(U32:V35)</f>
        <v>760</v>
      </c>
      <c r="V31" s="460"/>
      <c r="W31" s="461"/>
      <c r="X31" s="461"/>
      <c r="Y31" s="461"/>
      <c r="Z31" s="461"/>
      <c r="AA31" s="461"/>
      <c r="AB31" s="462"/>
      <c r="AC31" s="459">
        <f>SUM(AC32:AD35)</f>
        <v>700</v>
      </c>
      <c r="AD31" s="460"/>
      <c r="AE31" s="461"/>
      <c r="AF31" s="461"/>
      <c r="AG31" s="461"/>
      <c r="AH31" s="461"/>
      <c r="AI31" s="461"/>
      <c r="AJ31" s="462"/>
      <c r="AK31" s="459">
        <f>SUM(AK32:AL35)</f>
        <v>680</v>
      </c>
      <c r="AL31" s="460"/>
      <c r="AM31" s="461"/>
      <c r="AN31" s="461"/>
      <c r="AO31" s="461"/>
      <c r="AP31" s="461"/>
      <c r="AQ31" s="461"/>
      <c r="AR31" s="462"/>
    </row>
    <row r="32" spans="1:48" x14ac:dyDescent="0.2">
      <c r="A32" s="455" t="s">
        <v>128</v>
      </c>
      <c r="B32" s="456"/>
      <c r="C32" s="456"/>
      <c r="D32" s="456"/>
      <c r="E32" s="457"/>
      <c r="F32" s="457"/>
      <c r="G32" s="457"/>
      <c r="H32" s="457"/>
      <c r="I32" s="457"/>
      <c r="J32" s="457"/>
      <c r="K32" s="457"/>
      <c r="L32" s="458"/>
      <c r="M32" s="463">
        <v>200</v>
      </c>
      <c r="N32" s="397"/>
      <c r="O32" s="464"/>
      <c r="P32" s="464"/>
      <c r="Q32" s="464"/>
      <c r="R32" s="464"/>
      <c r="S32" s="464"/>
      <c r="T32" s="465"/>
      <c r="U32" s="463">
        <v>300</v>
      </c>
      <c r="V32" s="397"/>
      <c r="W32" s="464"/>
      <c r="X32" s="464"/>
      <c r="Y32" s="464"/>
      <c r="Z32" s="464"/>
      <c r="AA32" s="464"/>
      <c r="AB32" s="465"/>
      <c r="AC32" s="463">
        <v>200</v>
      </c>
      <c r="AD32" s="397"/>
      <c r="AE32" s="464"/>
      <c r="AF32" s="464"/>
      <c r="AG32" s="464"/>
      <c r="AH32" s="464"/>
      <c r="AI32" s="464"/>
      <c r="AJ32" s="465"/>
      <c r="AK32" s="463">
        <v>200</v>
      </c>
      <c r="AL32" s="397"/>
      <c r="AM32" s="464"/>
      <c r="AN32" s="464"/>
      <c r="AO32" s="464"/>
      <c r="AP32" s="464"/>
      <c r="AQ32" s="464"/>
      <c r="AR32" s="465"/>
    </row>
    <row r="33" spans="1:44" x14ac:dyDescent="0.2">
      <c r="A33" s="455" t="s">
        <v>129</v>
      </c>
      <c r="B33" s="456"/>
      <c r="C33" s="456"/>
      <c r="D33" s="456"/>
      <c r="E33" s="457">
        <v>48.5</v>
      </c>
      <c r="F33" s="457">
        <v>0.5</v>
      </c>
      <c r="G33" s="457">
        <v>48.5</v>
      </c>
      <c r="H33" s="457">
        <v>20</v>
      </c>
      <c r="I33" s="457"/>
      <c r="J33" s="457"/>
      <c r="K33" s="457"/>
      <c r="L33" s="458"/>
      <c r="M33" s="466" t="s">
        <v>77</v>
      </c>
      <c r="N33" s="396"/>
      <c r="O33" s="464"/>
      <c r="P33" s="464"/>
      <c r="Q33" s="464"/>
      <c r="R33" s="464"/>
      <c r="S33" s="464"/>
      <c r="T33" s="465"/>
      <c r="U33" s="466" t="s">
        <v>77</v>
      </c>
      <c r="V33" s="396"/>
      <c r="W33" s="464"/>
      <c r="X33" s="464"/>
      <c r="Y33" s="464"/>
      <c r="Z33" s="464"/>
      <c r="AA33" s="464"/>
      <c r="AB33" s="465"/>
      <c r="AC33" s="466" t="s">
        <v>77</v>
      </c>
      <c r="AD33" s="396"/>
      <c r="AE33" s="464"/>
      <c r="AF33" s="464"/>
      <c r="AG33" s="464"/>
      <c r="AH33" s="464"/>
      <c r="AI33" s="464"/>
      <c r="AJ33" s="465"/>
      <c r="AK33" s="466" t="s">
        <v>77</v>
      </c>
      <c r="AL33" s="396"/>
      <c r="AM33" s="464"/>
      <c r="AN33" s="464"/>
      <c r="AO33" s="464"/>
      <c r="AP33" s="464"/>
      <c r="AQ33" s="464"/>
      <c r="AR33" s="465"/>
    </row>
    <row r="34" spans="1:44" x14ac:dyDescent="0.2">
      <c r="A34" s="455" t="s">
        <v>130</v>
      </c>
      <c r="B34" s="456"/>
      <c r="C34" s="456"/>
      <c r="D34" s="456"/>
      <c r="E34" s="457">
        <v>48.5</v>
      </c>
      <c r="F34" s="457">
        <v>0.5</v>
      </c>
      <c r="G34" s="457">
        <v>48.5</v>
      </c>
      <c r="H34" s="457">
        <v>20</v>
      </c>
      <c r="I34" s="457"/>
      <c r="J34" s="457"/>
      <c r="K34" s="457"/>
      <c r="L34" s="458"/>
      <c r="M34" s="463">
        <v>300</v>
      </c>
      <c r="N34" s="397"/>
      <c r="O34" s="464"/>
      <c r="P34" s="464"/>
      <c r="Q34" s="464"/>
      <c r="R34" s="464"/>
      <c r="S34" s="464"/>
      <c r="T34" s="465"/>
      <c r="U34" s="463">
        <v>300</v>
      </c>
      <c r="V34" s="397"/>
      <c r="W34" s="464"/>
      <c r="X34" s="464"/>
      <c r="Y34" s="464"/>
      <c r="Z34" s="464"/>
      <c r="AA34" s="464"/>
      <c r="AB34" s="465"/>
      <c r="AC34" s="463">
        <v>300</v>
      </c>
      <c r="AD34" s="397"/>
      <c r="AE34" s="464"/>
      <c r="AF34" s="464"/>
      <c r="AG34" s="464"/>
      <c r="AH34" s="464"/>
      <c r="AI34" s="464"/>
      <c r="AJ34" s="465"/>
      <c r="AK34" s="463">
        <v>280</v>
      </c>
      <c r="AL34" s="397"/>
      <c r="AM34" s="464"/>
      <c r="AN34" s="464"/>
      <c r="AO34" s="464"/>
      <c r="AP34" s="464"/>
      <c r="AQ34" s="464"/>
      <c r="AR34" s="465"/>
    </row>
    <row r="35" spans="1:44" x14ac:dyDescent="0.2">
      <c r="A35" s="455" t="s">
        <v>131</v>
      </c>
      <c r="B35" s="456"/>
      <c r="C35" s="456"/>
      <c r="D35" s="456"/>
      <c r="E35" s="457"/>
      <c r="F35" s="457"/>
      <c r="G35" s="457"/>
      <c r="H35" s="457"/>
      <c r="I35" s="457"/>
      <c r="J35" s="457"/>
      <c r="K35" s="457"/>
      <c r="L35" s="458"/>
      <c r="M35" s="466">
        <v>200</v>
      </c>
      <c r="N35" s="396"/>
      <c r="O35" s="464"/>
      <c r="P35" s="464"/>
      <c r="Q35" s="464"/>
      <c r="R35" s="464"/>
      <c r="S35" s="464"/>
      <c r="T35" s="465"/>
      <c r="U35" s="466">
        <v>160</v>
      </c>
      <c r="V35" s="396"/>
      <c r="W35" s="464"/>
      <c r="X35" s="464"/>
      <c r="Y35" s="464"/>
      <c r="Z35" s="464"/>
      <c r="AA35" s="464"/>
      <c r="AB35" s="465"/>
      <c r="AC35" s="466">
        <v>200</v>
      </c>
      <c r="AD35" s="396"/>
      <c r="AE35" s="464"/>
      <c r="AF35" s="464"/>
      <c r="AG35" s="464"/>
      <c r="AH35" s="464"/>
      <c r="AI35" s="464"/>
      <c r="AJ35" s="465"/>
      <c r="AK35" s="466">
        <v>200</v>
      </c>
      <c r="AL35" s="396"/>
      <c r="AM35" s="464"/>
      <c r="AN35" s="464"/>
      <c r="AO35" s="464"/>
      <c r="AP35" s="464"/>
      <c r="AQ35" s="464"/>
      <c r="AR35" s="465"/>
    </row>
    <row r="36" spans="1:44" ht="13.5" thickBot="1" x14ac:dyDescent="0.25">
      <c r="A36" s="467" t="s">
        <v>53</v>
      </c>
      <c r="B36" s="468"/>
      <c r="C36" s="468"/>
      <c r="D36" s="468"/>
      <c r="E36" s="469"/>
      <c r="F36" s="469"/>
      <c r="G36" s="469"/>
      <c r="H36" s="469"/>
      <c r="I36" s="469"/>
      <c r="J36" s="469"/>
      <c r="K36" s="469"/>
      <c r="L36" s="470"/>
      <c r="M36" s="427"/>
      <c r="N36" s="471"/>
      <c r="O36" s="472"/>
      <c r="P36" s="472"/>
      <c r="Q36" s="472"/>
      <c r="R36" s="472"/>
      <c r="S36" s="472"/>
      <c r="T36" s="473"/>
      <c r="U36" s="427"/>
      <c r="V36" s="471"/>
      <c r="W36" s="472"/>
      <c r="X36" s="472"/>
      <c r="Y36" s="472"/>
      <c r="Z36" s="472"/>
      <c r="AA36" s="472"/>
      <c r="AB36" s="473"/>
      <c r="AC36" s="427"/>
      <c r="AD36" s="471"/>
      <c r="AE36" s="472"/>
      <c r="AF36" s="472"/>
      <c r="AG36" s="472"/>
      <c r="AH36" s="472"/>
      <c r="AI36" s="472"/>
      <c r="AJ36" s="473"/>
      <c r="AK36" s="427"/>
      <c r="AL36" s="471"/>
      <c r="AM36" s="472"/>
      <c r="AN36" s="472"/>
      <c r="AO36" s="472"/>
      <c r="AP36" s="472"/>
      <c r="AQ36" s="472"/>
      <c r="AR36" s="473"/>
    </row>
    <row r="37" spans="1:44" x14ac:dyDescent="0.2">
      <c r="A37" s="474" t="s">
        <v>54</v>
      </c>
      <c r="B37" s="475"/>
      <c r="C37" s="475"/>
      <c r="D37" s="475"/>
      <c r="E37" s="476"/>
      <c r="F37" s="476"/>
      <c r="G37" s="476"/>
      <c r="H37" s="476"/>
      <c r="I37" s="476"/>
      <c r="J37" s="476"/>
      <c r="K37" s="476"/>
      <c r="L37" s="477"/>
      <c r="M37" s="478"/>
      <c r="N37" s="479"/>
      <c r="O37" s="480"/>
      <c r="P37" s="480"/>
      <c r="Q37" s="480"/>
      <c r="R37" s="480"/>
      <c r="S37" s="480"/>
      <c r="T37" s="481"/>
      <c r="U37" s="478"/>
      <c r="V37" s="479"/>
      <c r="W37" s="480"/>
      <c r="X37" s="480"/>
      <c r="Y37" s="480"/>
      <c r="Z37" s="480"/>
      <c r="AA37" s="480"/>
      <c r="AB37" s="481"/>
      <c r="AC37" s="478"/>
      <c r="AD37" s="479"/>
      <c r="AE37" s="480"/>
      <c r="AF37" s="480"/>
      <c r="AG37" s="480"/>
      <c r="AH37" s="480"/>
      <c r="AI37" s="480"/>
      <c r="AJ37" s="481"/>
      <c r="AK37" s="478"/>
      <c r="AL37" s="479"/>
      <c r="AM37" s="480"/>
      <c r="AN37" s="480"/>
      <c r="AO37" s="480"/>
      <c r="AP37" s="480"/>
      <c r="AQ37" s="480"/>
      <c r="AR37" s="481"/>
    </row>
    <row r="38" spans="1:44" x14ac:dyDescent="0.2">
      <c r="A38" s="455" t="s">
        <v>55</v>
      </c>
      <c r="B38" s="456"/>
      <c r="C38" s="456"/>
      <c r="D38" s="456"/>
      <c r="E38" s="457"/>
      <c r="F38" s="457"/>
      <c r="G38" s="457"/>
      <c r="H38" s="457"/>
      <c r="I38" s="457"/>
      <c r="J38" s="457"/>
      <c r="K38" s="457"/>
      <c r="L38" s="458"/>
      <c r="M38" s="459">
        <f>SUM(M39:N44)</f>
        <v>680</v>
      </c>
      <c r="N38" s="460"/>
      <c r="O38" s="461"/>
      <c r="P38" s="461"/>
      <c r="Q38" s="461"/>
      <c r="R38" s="461"/>
      <c r="S38" s="461"/>
      <c r="T38" s="462"/>
      <c r="U38" s="459">
        <f>SUM(U39:V44)</f>
        <v>730</v>
      </c>
      <c r="V38" s="460"/>
      <c r="W38" s="461"/>
      <c r="X38" s="461"/>
      <c r="Y38" s="461"/>
      <c r="Z38" s="461"/>
      <c r="AA38" s="461"/>
      <c r="AB38" s="462"/>
      <c r="AC38" s="459">
        <f>SUM(AC39:AD44)</f>
        <v>690</v>
      </c>
      <c r="AD38" s="460"/>
      <c r="AE38" s="461"/>
      <c r="AF38" s="461"/>
      <c r="AG38" s="461"/>
      <c r="AH38" s="461"/>
      <c r="AI38" s="461"/>
      <c r="AJ38" s="462"/>
      <c r="AK38" s="459">
        <f>SUM(AK39:AL44)</f>
        <v>710</v>
      </c>
      <c r="AL38" s="460"/>
      <c r="AM38" s="461"/>
      <c r="AN38" s="461"/>
      <c r="AO38" s="461"/>
      <c r="AP38" s="461"/>
      <c r="AQ38" s="461"/>
      <c r="AR38" s="462"/>
    </row>
    <row r="39" spans="1:44" x14ac:dyDescent="0.2">
      <c r="A39" s="455" t="s">
        <v>132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63">
        <v>180</v>
      </c>
      <c r="N39" s="397"/>
      <c r="O39" s="464"/>
      <c r="P39" s="464"/>
      <c r="Q39" s="464"/>
      <c r="R39" s="464"/>
      <c r="S39" s="464"/>
      <c r="T39" s="465"/>
      <c r="U39" s="463">
        <v>200</v>
      </c>
      <c r="V39" s="397"/>
      <c r="W39" s="464"/>
      <c r="X39" s="464"/>
      <c r="Y39" s="464"/>
      <c r="Z39" s="464"/>
      <c r="AA39" s="464"/>
      <c r="AB39" s="465"/>
      <c r="AC39" s="463">
        <v>170</v>
      </c>
      <c r="AD39" s="397"/>
      <c r="AE39" s="464"/>
      <c r="AF39" s="464"/>
      <c r="AG39" s="464"/>
      <c r="AH39" s="464"/>
      <c r="AI39" s="464"/>
      <c r="AJ39" s="465"/>
      <c r="AK39" s="463">
        <v>200</v>
      </c>
      <c r="AL39" s="397"/>
      <c r="AM39" s="464"/>
      <c r="AN39" s="464"/>
      <c r="AO39" s="464"/>
      <c r="AP39" s="464"/>
      <c r="AQ39" s="464"/>
      <c r="AR39" s="465"/>
    </row>
    <row r="40" spans="1:44" x14ac:dyDescent="0.2">
      <c r="A40" s="455" t="s">
        <v>133</v>
      </c>
      <c r="B40" s="456"/>
      <c r="C40" s="456"/>
      <c r="D40" s="456"/>
      <c r="E40" s="457"/>
      <c r="F40" s="457"/>
      <c r="G40" s="457"/>
      <c r="H40" s="457"/>
      <c r="I40" s="457"/>
      <c r="J40" s="457"/>
      <c r="K40" s="457"/>
      <c r="L40" s="458"/>
      <c r="M40" s="466" t="s">
        <v>77</v>
      </c>
      <c r="N40" s="396"/>
      <c r="O40" s="482"/>
      <c r="P40" s="483"/>
      <c r="Q40" s="484"/>
      <c r="R40" s="482"/>
      <c r="S40" s="483"/>
      <c r="T40" s="485"/>
      <c r="U40" s="466" t="s">
        <v>77</v>
      </c>
      <c r="V40" s="396"/>
      <c r="W40" s="482"/>
      <c r="X40" s="483"/>
      <c r="Y40" s="484"/>
      <c r="Z40" s="482"/>
      <c r="AA40" s="483"/>
      <c r="AB40" s="485"/>
      <c r="AC40" s="466" t="s">
        <v>77</v>
      </c>
      <c r="AD40" s="396"/>
      <c r="AE40" s="464"/>
      <c r="AF40" s="464"/>
      <c r="AG40" s="464"/>
      <c r="AH40" s="464"/>
      <c r="AI40" s="464"/>
      <c r="AJ40" s="465"/>
      <c r="AK40" s="466" t="s">
        <v>77</v>
      </c>
      <c r="AL40" s="396"/>
      <c r="AM40" s="464"/>
      <c r="AN40" s="464"/>
      <c r="AO40" s="464"/>
      <c r="AP40" s="464"/>
      <c r="AQ40" s="464"/>
      <c r="AR40" s="465"/>
    </row>
    <row r="41" spans="1:44" x14ac:dyDescent="0.2">
      <c r="A41" s="455" t="s">
        <v>134</v>
      </c>
      <c r="B41" s="456"/>
      <c r="C41" s="456"/>
      <c r="D41" s="456"/>
      <c r="E41" s="457">
        <v>48.5</v>
      </c>
      <c r="F41" s="457">
        <v>0.5</v>
      </c>
      <c r="G41" s="457">
        <v>48.5</v>
      </c>
      <c r="H41" s="457">
        <v>20</v>
      </c>
      <c r="I41" s="457"/>
      <c r="J41" s="457"/>
      <c r="K41" s="457"/>
      <c r="L41" s="458"/>
      <c r="M41" s="463">
        <v>250</v>
      </c>
      <c r="N41" s="397"/>
      <c r="O41" s="464"/>
      <c r="P41" s="464"/>
      <c r="Q41" s="464"/>
      <c r="R41" s="464"/>
      <c r="S41" s="464"/>
      <c r="T41" s="465"/>
      <c r="U41" s="463">
        <v>230</v>
      </c>
      <c r="V41" s="397"/>
      <c r="W41" s="464"/>
      <c r="X41" s="464"/>
      <c r="Y41" s="464"/>
      <c r="Z41" s="464"/>
      <c r="AA41" s="464"/>
      <c r="AB41" s="465"/>
      <c r="AC41" s="463">
        <v>230</v>
      </c>
      <c r="AD41" s="397"/>
      <c r="AE41" s="464"/>
      <c r="AF41" s="464"/>
      <c r="AG41" s="464"/>
      <c r="AH41" s="464"/>
      <c r="AI41" s="464"/>
      <c r="AJ41" s="465"/>
      <c r="AK41" s="463">
        <v>210</v>
      </c>
      <c r="AL41" s="397"/>
      <c r="AM41" s="464"/>
      <c r="AN41" s="464"/>
      <c r="AO41" s="464"/>
      <c r="AP41" s="464"/>
      <c r="AQ41" s="464"/>
      <c r="AR41" s="465"/>
    </row>
    <row r="42" spans="1:44" x14ac:dyDescent="0.2">
      <c r="A42" s="455" t="s">
        <v>135</v>
      </c>
      <c r="B42" s="456"/>
      <c r="C42" s="456"/>
      <c r="D42" s="456"/>
      <c r="E42" s="457">
        <v>48.5</v>
      </c>
      <c r="F42" s="457">
        <v>0.5</v>
      </c>
      <c r="G42" s="457">
        <v>48.5</v>
      </c>
      <c r="H42" s="457">
        <v>20</v>
      </c>
      <c r="I42" s="457"/>
      <c r="J42" s="457"/>
      <c r="K42" s="457"/>
      <c r="L42" s="458"/>
      <c r="M42" s="463">
        <v>130</v>
      </c>
      <c r="N42" s="397"/>
      <c r="O42" s="464"/>
      <c r="P42" s="464"/>
      <c r="Q42" s="464"/>
      <c r="R42" s="464"/>
      <c r="S42" s="464"/>
      <c r="T42" s="465"/>
      <c r="U42" s="463">
        <v>150</v>
      </c>
      <c r="V42" s="397"/>
      <c r="W42" s="464"/>
      <c r="X42" s="464"/>
      <c r="Y42" s="464"/>
      <c r="Z42" s="464"/>
      <c r="AA42" s="464"/>
      <c r="AB42" s="465"/>
      <c r="AC42" s="463">
        <v>140</v>
      </c>
      <c r="AD42" s="397"/>
      <c r="AE42" s="464"/>
      <c r="AF42" s="464"/>
      <c r="AG42" s="464"/>
      <c r="AH42" s="464"/>
      <c r="AI42" s="464"/>
      <c r="AJ42" s="465"/>
      <c r="AK42" s="463">
        <v>150</v>
      </c>
      <c r="AL42" s="397"/>
      <c r="AM42" s="464"/>
      <c r="AN42" s="464"/>
      <c r="AO42" s="464"/>
      <c r="AP42" s="464"/>
      <c r="AQ42" s="464"/>
      <c r="AR42" s="465"/>
    </row>
    <row r="43" spans="1:44" x14ac:dyDescent="0.2">
      <c r="A43" s="455" t="s">
        <v>136</v>
      </c>
      <c r="B43" s="456"/>
      <c r="C43" s="456"/>
      <c r="D43" s="456"/>
      <c r="E43" s="457"/>
      <c r="F43" s="457"/>
      <c r="G43" s="457"/>
      <c r="H43" s="457"/>
      <c r="I43" s="457"/>
      <c r="J43" s="457"/>
      <c r="K43" s="457"/>
      <c r="L43" s="458"/>
      <c r="M43" s="466">
        <v>100</v>
      </c>
      <c r="N43" s="396"/>
      <c r="O43" s="464"/>
      <c r="P43" s="464"/>
      <c r="Q43" s="464"/>
      <c r="R43" s="464"/>
      <c r="S43" s="464"/>
      <c r="T43" s="465"/>
      <c r="U43" s="466">
        <v>130</v>
      </c>
      <c r="V43" s="396"/>
      <c r="W43" s="464"/>
      <c r="X43" s="464"/>
      <c r="Y43" s="464"/>
      <c r="Z43" s="464"/>
      <c r="AA43" s="464"/>
      <c r="AB43" s="465"/>
      <c r="AC43" s="466">
        <v>130</v>
      </c>
      <c r="AD43" s="396"/>
      <c r="AE43" s="464"/>
      <c r="AF43" s="464"/>
      <c r="AG43" s="464"/>
      <c r="AH43" s="464"/>
      <c r="AI43" s="464"/>
      <c r="AJ43" s="465"/>
      <c r="AK43" s="466">
        <v>130</v>
      </c>
      <c r="AL43" s="396"/>
      <c r="AM43" s="464"/>
      <c r="AN43" s="464"/>
      <c r="AO43" s="464"/>
      <c r="AP43" s="464"/>
      <c r="AQ43" s="464"/>
      <c r="AR43" s="465"/>
    </row>
    <row r="44" spans="1:44" x14ac:dyDescent="0.2">
      <c r="A44" s="455" t="s">
        <v>137</v>
      </c>
      <c r="B44" s="456"/>
      <c r="C44" s="456"/>
      <c r="D44" s="456"/>
      <c r="E44" s="457"/>
      <c r="F44" s="457"/>
      <c r="G44" s="457"/>
      <c r="H44" s="457"/>
      <c r="I44" s="457"/>
      <c r="J44" s="457"/>
      <c r="K44" s="457"/>
      <c r="L44" s="458"/>
      <c r="M44" s="466">
        <v>20</v>
      </c>
      <c r="N44" s="396"/>
      <c r="O44" s="464"/>
      <c r="P44" s="464"/>
      <c r="Q44" s="464"/>
      <c r="R44" s="464"/>
      <c r="S44" s="464"/>
      <c r="T44" s="465"/>
      <c r="U44" s="466">
        <v>20</v>
      </c>
      <c r="V44" s="396"/>
      <c r="W44" s="464"/>
      <c r="X44" s="464"/>
      <c r="Y44" s="464"/>
      <c r="Z44" s="464"/>
      <c r="AA44" s="464"/>
      <c r="AB44" s="465"/>
      <c r="AC44" s="466">
        <v>20</v>
      </c>
      <c r="AD44" s="396"/>
      <c r="AE44" s="464"/>
      <c r="AF44" s="464"/>
      <c r="AG44" s="464"/>
      <c r="AH44" s="464"/>
      <c r="AI44" s="464"/>
      <c r="AJ44" s="465"/>
      <c r="AK44" s="466">
        <v>20</v>
      </c>
      <c r="AL44" s="396"/>
      <c r="AM44" s="464"/>
      <c r="AN44" s="464"/>
      <c r="AO44" s="464"/>
      <c r="AP44" s="464"/>
      <c r="AQ44" s="464"/>
      <c r="AR44" s="465"/>
    </row>
    <row r="45" spans="1:44" ht="13.5" thickBot="1" x14ac:dyDescent="0.25">
      <c r="A45" s="467" t="s">
        <v>63</v>
      </c>
      <c r="B45" s="468"/>
      <c r="C45" s="468"/>
      <c r="D45" s="468"/>
      <c r="E45" s="469"/>
      <c r="F45" s="469"/>
      <c r="G45" s="469"/>
      <c r="H45" s="469"/>
      <c r="I45" s="469"/>
      <c r="J45" s="469"/>
      <c r="K45" s="469"/>
      <c r="L45" s="470"/>
      <c r="M45" s="427"/>
      <c r="N45" s="471"/>
      <c r="O45" s="472"/>
      <c r="P45" s="472"/>
      <c r="Q45" s="472"/>
      <c r="R45" s="472"/>
      <c r="S45" s="472"/>
      <c r="T45" s="473"/>
      <c r="U45" s="427"/>
      <c r="V45" s="471"/>
      <c r="W45" s="472"/>
      <c r="X45" s="472"/>
      <c r="Y45" s="472"/>
      <c r="Z45" s="472"/>
      <c r="AA45" s="472"/>
      <c r="AB45" s="473"/>
      <c r="AC45" s="427"/>
      <c r="AD45" s="471"/>
      <c r="AE45" s="472"/>
      <c r="AF45" s="472"/>
      <c r="AG45" s="472"/>
      <c r="AH45" s="472"/>
      <c r="AI45" s="472"/>
      <c r="AJ45" s="473"/>
      <c r="AK45" s="427"/>
      <c r="AL45" s="471"/>
      <c r="AM45" s="472"/>
      <c r="AN45" s="472"/>
      <c r="AO45" s="472"/>
      <c r="AP45" s="472"/>
      <c r="AQ45" s="472"/>
      <c r="AR45" s="473"/>
    </row>
    <row r="46" spans="1:44" x14ac:dyDescent="0.2">
      <c r="A46" s="474" t="s">
        <v>103</v>
      </c>
      <c r="B46" s="475"/>
      <c r="C46" s="475"/>
      <c r="D46" s="475"/>
      <c r="E46" s="476"/>
      <c r="F46" s="476"/>
      <c r="G46" s="476"/>
      <c r="H46" s="476"/>
      <c r="I46" s="476"/>
      <c r="J46" s="476"/>
      <c r="K46" s="476"/>
      <c r="L46" s="477"/>
      <c r="M46" s="478"/>
      <c r="N46" s="479"/>
      <c r="O46" s="480"/>
      <c r="P46" s="480"/>
      <c r="Q46" s="480"/>
      <c r="R46" s="480"/>
      <c r="S46" s="480"/>
      <c r="T46" s="481"/>
      <c r="U46" s="478"/>
      <c r="V46" s="479"/>
      <c r="W46" s="480"/>
      <c r="X46" s="480"/>
      <c r="Y46" s="480"/>
      <c r="Z46" s="480"/>
      <c r="AA46" s="480"/>
      <c r="AB46" s="481"/>
      <c r="AC46" s="478"/>
      <c r="AD46" s="479"/>
      <c r="AE46" s="480"/>
      <c r="AF46" s="480"/>
      <c r="AG46" s="480"/>
      <c r="AH46" s="480"/>
      <c r="AI46" s="480"/>
      <c r="AJ46" s="481"/>
      <c r="AK46" s="478"/>
      <c r="AL46" s="479"/>
      <c r="AM46" s="480"/>
      <c r="AN46" s="480"/>
      <c r="AO46" s="480"/>
      <c r="AP46" s="480"/>
      <c r="AQ46" s="480"/>
      <c r="AR46" s="481"/>
    </row>
    <row r="47" spans="1:44" x14ac:dyDescent="0.2">
      <c r="A47" s="455" t="s">
        <v>138</v>
      </c>
      <c r="B47" s="456"/>
      <c r="C47" s="456"/>
      <c r="D47" s="456"/>
      <c r="E47" s="457"/>
      <c r="F47" s="457"/>
      <c r="G47" s="457"/>
      <c r="H47" s="457"/>
      <c r="I47" s="457"/>
      <c r="J47" s="457"/>
      <c r="K47" s="457"/>
      <c r="L47" s="458"/>
      <c r="M47" s="459">
        <f>SUM(M48:N51)</f>
        <v>290</v>
      </c>
      <c r="N47" s="460"/>
      <c r="O47" s="461"/>
      <c r="P47" s="461"/>
      <c r="Q47" s="461"/>
      <c r="R47" s="461"/>
      <c r="S47" s="461"/>
      <c r="T47" s="462"/>
      <c r="U47" s="459">
        <f>SUM(U48:V51)</f>
        <v>390</v>
      </c>
      <c r="V47" s="460"/>
      <c r="W47" s="461"/>
      <c r="X47" s="461"/>
      <c r="Y47" s="461"/>
      <c r="Z47" s="461"/>
      <c r="AA47" s="461"/>
      <c r="AB47" s="462"/>
      <c r="AC47" s="459">
        <f>SUM(AC48:AD51)</f>
        <v>320</v>
      </c>
      <c r="AD47" s="460"/>
      <c r="AE47" s="461"/>
      <c r="AF47" s="461"/>
      <c r="AG47" s="461"/>
      <c r="AH47" s="461"/>
      <c r="AI47" s="461"/>
      <c r="AJ47" s="462"/>
      <c r="AK47" s="459">
        <f>SUM(AK48:AL51)</f>
        <v>300</v>
      </c>
      <c r="AL47" s="460"/>
      <c r="AM47" s="461"/>
      <c r="AN47" s="461"/>
      <c r="AO47" s="461"/>
      <c r="AP47" s="461"/>
      <c r="AQ47" s="461"/>
      <c r="AR47" s="462"/>
    </row>
    <row r="48" spans="1:44" x14ac:dyDescent="0.2">
      <c r="A48" s="455" t="s">
        <v>139</v>
      </c>
      <c r="B48" s="456"/>
      <c r="C48" s="456"/>
      <c r="D48" s="456"/>
      <c r="E48" s="457">
        <v>48.5</v>
      </c>
      <c r="F48" s="457">
        <v>0.5</v>
      </c>
      <c r="G48" s="457">
        <v>48.5</v>
      </c>
      <c r="H48" s="457">
        <v>20</v>
      </c>
      <c r="I48" s="457"/>
      <c r="J48" s="457"/>
      <c r="K48" s="457"/>
      <c r="L48" s="458"/>
      <c r="M48" s="463">
        <v>140</v>
      </c>
      <c r="N48" s="397"/>
      <c r="O48" s="464"/>
      <c r="P48" s="464"/>
      <c r="Q48" s="464"/>
      <c r="R48" s="464"/>
      <c r="S48" s="464"/>
      <c r="T48" s="465"/>
      <c r="U48" s="463">
        <v>150</v>
      </c>
      <c r="V48" s="397"/>
      <c r="W48" s="464"/>
      <c r="X48" s="464"/>
      <c r="Y48" s="464"/>
      <c r="Z48" s="464"/>
      <c r="AA48" s="464"/>
      <c r="AB48" s="465"/>
      <c r="AC48" s="463">
        <v>100</v>
      </c>
      <c r="AD48" s="397"/>
      <c r="AE48" s="464"/>
      <c r="AF48" s="464"/>
      <c r="AG48" s="464"/>
      <c r="AH48" s="464"/>
      <c r="AI48" s="464"/>
      <c r="AJ48" s="465"/>
      <c r="AK48" s="463">
        <v>150</v>
      </c>
      <c r="AL48" s="397"/>
      <c r="AM48" s="464"/>
      <c r="AN48" s="464"/>
      <c r="AO48" s="464"/>
      <c r="AP48" s="464"/>
      <c r="AQ48" s="464"/>
      <c r="AR48" s="465"/>
    </row>
    <row r="49" spans="1:44" x14ac:dyDescent="0.2">
      <c r="A49" s="455" t="s">
        <v>140</v>
      </c>
      <c r="B49" s="456"/>
      <c r="C49" s="456"/>
      <c r="D49" s="456"/>
      <c r="E49" s="457">
        <v>48.5</v>
      </c>
      <c r="F49" s="457">
        <v>0.5</v>
      </c>
      <c r="G49" s="457">
        <v>48.5</v>
      </c>
      <c r="H49" s="457">
        <v>20</v>
      </c>
      <c r="I49" s="457"/>
      <c r="J49" s="457"/>
      <c r="K49" s="457"/>
      <c r="L49" s="458"/>
      <c r="M49" s="463">
        <v>50</v>
      </c>
      <c r="N49" s="397"/>
      <c r="O49" s="464"/>
      <c r="P49" s="464"/>
      <c r="Q49" s="464"/>
      <c r="R49" s="464"/>
      <c r="S49" s="464"/>
      <c r="T49" s="465"/>
      <c r="U49" s="463">
        <v>50</v>
      </c>
      <c r="V49" s="397"/>
      <c r="W49" s="464"/>
      <c r="X49" s="464"/>
      <c r="Y49" s="464"/>
      <c r="Z49" s="464"/>
      <c r="AA49" s="464"/>
      <c r="AB49" s="465"/>
      <c r="AC49" s="463">
        <v>50</v>
      </c>
      <c r="AD49" s="397"/>
      <c r="AE49" s="464"/>
      <c r="AF49" s="464"/>
      <c r="AG49" s="464"/>
      <c r="AH49" s="464"/>
      <c r="AI49" s="464"/>
      <c r="AJ49" s="465"/>
      <c r="AK49" s="463">
        <v>50</v>
      </c>
      <c r="AL49" s="397"/>
      <c r="AM49" s="464"/>
      <c r="AN49" s="464"/>
      <c r="AO49" s="464"/>
      <c r="AP49" s="464"/>
      <c r="AQ49" s="464"/>
      <c r="AR49" s="465"/>
    </row>
    <row r="50" spans="1:44" x14ac:dyDescent="0.2">
      <c r="A50" s="455" t="s">
        <v>141</v>
      </c>
      <c r="B50" s="456"/>
      <c r="C50" s="456"/>
      <c r="D50" s="456"/>
      <c r="E50" s="457">
        <v>48.5</v>
      </c>
      <c r="F50" s="457">
        <v>0.5</v>
      </c>
      <c r="G50" s="457">
        <v>48.5</v>
      </c>
      <c r="H50" s="457">
        <v>20</v>
      </c>
      <c r="I50" s="457"/>
      <c r="J50" s="457"/>
      <c r="K50" s="457"/>
      <c r="L50" s="458"/>
      <c r="M50" s="463">
        <v>100</v>
      </c>
      <c r="N50" s="397"/>
      <c r="O50" s="464"/>
      <c r="P50" s="464"/>
      <c r="Q50" s="464"/>
      <c r="R50" s="464"/>
      <c r="S50" s="464"/>
      <c r="T50" s="465"/>
      <c r="U50" s="463">
        <v>190</v>
      </c>
      <c r="V50" s="397"/>
      <c r="W50" s="464"/>
      <c r="X50" s="464"/>
      <c r="Y50" s="464"/>
      <c r="Z50" s="464"/>
      <c r="AA50" s="464"/>
      <c r="AB50" s="465"/>
      <c r="AC50" s="463">
        <v>170</v>
      </c>
      <c r="AD50" s="397"/>
      <c r="AE50" s="464"/>
      <c r="AF50" s="464"/>
      <c r="AG50" s="464"/>
      <c r="AH50" s="464"/>
      <c r="AI50" s="464"/>
      <c r="AJ50" s="465"/>
      <c r="AK50" s="463">
        <v>100</v>
      </c>
      <c r="AL50" s="397"/>
      <c r="AM50" s="464"/>
      <c r="AN50" s="464"/>
      <c r="AO50" s="464"/>
      <c r="AP50" s="464"/>
      <c r="AQ50" s="464"/>
      <c r="AR50" s="465"/>
    </row>
    <row r="51" spans="1:44" x14ac:dyDescent="0.2">
      <c r="A51" s="455" t="s">
        <v>142</v>
      </c>
      <c r="B51" s="456"/>
      <c r="C51" s="456"/>
      <c r="D51" s="456"/>
      <c r="E51" s="457">
        <v>48.5</v>
      </c>
      <c r="F51" s="457">
        <v>0.5</v>
      </c>
      <c r="G51" s="457">
        <v>48.5</v>
      </c>
      <c r="H51" s="457">
        <v>20</v>
      </c>
      <c r="I51" s="457"/>
      <c r="J51" s="457"/>
      <c r="K51" s="457"/>
      <c r="L51" s="458"/>
      <c r="M51" s="466" t="s">
        <v>77</v>
      </c>
      <c r="N51" s="396"/>
      <c r="O51" s="464"/>
      <c r="P51" s="464"/>
      <c r="Q51" s="464"/>
      <c r="R51" s="464"/>
      <c r="S51" s="464"/>
      <c r="T51" s="465"/>
      <c r="U51" s="466" t="s">
        <v>77</v>
      </c>
      <c r="V51" s="396"/>
      <c r="W51" s="464"/>
      <c r="X51" s="464"/>
      <c r="Y51" s="464"/>
      <c r="Z51" s="464"/>
      <c r="AA51" s="464"/>
      <c r="AB51" s="465"/>
      <c r="AC51" s="466" t="s">
        <v>77</v>
      </c>
      <c r="AD51" s="396"/>
      <c r="AE51" s="464"/>
      <c r="AF51" s="464"/>
      <c r="AG51" s="464"/>
      <c r="AH51" s="464"/>
      <c r="AI51" s="464"/>
      <c r="AJ51" s="465"/>
      <c r="AK51" s="466" t="s">
        <v>77</v>
      </c>
      <c r="AL51" s="396"/>
      <c r="AM51" s="464"/>
      <c r="AN51" s="464"/>
      <c r="AO51" s="464"/>
      <c r="AP51" s="464"/>
      <c r="AQ51" s="464"/>
      <c r="AR51" s="465"/>
    </row>
    <row r="52" spans="1:44" ht="13.5" thickBot="1" x14ac:dyDescent="0.25">
      <c r="A52" s="467" t="s">
        <v>112</v>
      </c>
      <c r="B52" s="468"/>
      <c r="C52" s="468"/>
      <c r="D52" s="468"/>
      <c r="E52" s="469"/>
      <c r="F52" s="469"/>
      <c r="G52" s="469"/>
      <c r="H52" s="469"/>
      <c r="I52" s="469"/>
      <c r="J52" s="469"/>
      <c r="K52" s="469"/>
      <c r="L52" s="470"/>
      <c r="M52" s="427"/>
      <c r="N52" s="471"/>
      <c r="O52" s="472"/>
      <c r="P52" s="472"/>
      <c r="Q52" s="472"/>
      <c r="R52" s="472"/>
      <c r="S52" s="472"/>
      <c r="T52" s="473"/>
      <c r="U52" s="427"/>
      <c r="V52" s="471"/>
      <c r="W52" s="472"/>
      <c r="X52" s="472"/>
      <c r="Y52" s="472"/>
      <c r="Z52" s="472"/>
      <c r="AA52" s="472"/>
      <c r="AB52" s="473"/>
      <c r="AC52" s="427"/>
      <c r="AD52" s="471"/>
      <c r="AE52" s="472"/>
      <c r="AF52" s="472"/>
      <c r="AG52" s="472"/>
      <c r="AH52" s="472"/>
      <c r="AI52" s="472"/>
      <c r="AJ52" s="473"/>
      <c r="AK52" s="427"/>
      <c r="AL52" s="471"/>
      <c r="AM52" s="472"/>
      <c r="AN52" s="472"/>
      <c r="AO52" s="472"/>
      <c r="AP52" s="472"/>
      <c r="AQ52" s="472"/>
      <c r="AR52" s="473"/>
    </row>
    <row r="53" spans="1:44" x14ac:dyDescent="0.2">
      <c r="A53" s="474" t="s">
        <v>113</v>
      </c>
      <c r="B53" s="475"/>
      <c r="C53" s="475"/>
      <c r="D53" s="475"/>
      <c r="E53" s="476"/>
      <c r="F53" s="476"/>
      <c r="G53" s="476"/>
      <c r="H53" s="476"/>
      <c r="I53" s="476"/>
      <c r="J53" s="476"/>
      <c r="K53" s="476"/>
      <c r="L53" s="477"/>
      <c r="M53" s="478"/>
      <c r="N53" s="479"/>
      <c r="O53" s="480"/>
      <c r="P53" s="480"/>
      <c r="Q53" s="480"/>
      <c r="R53" s="480"/>
      <c r="S53" s="480"/>
      <c r="T53" s="481"/>
      <c r="U53" s="478"/>
      <c r="V53" s="479"/>
      <c r="W53" s="480"/>
      <c r="X53" s="480"/>
      <c r="Y53" s="480"/>
      <c r="Z53" s="480"/>
      <c r="AA53" s="480"/>
      <c r="AB53" s="481"/>
      <c r="AC53" s="478"/>
      <c r="AD53" s="479"/>
      <c r="AE53" s="480"/>
      <c r="AF53" s="480"/>
      <c r="AG53" s="480"/>
      <c r="AH53" s="480"/>
      <c r="AI53" s="480"/>
      <c r="AJ53" s="481"/>
      <c r="AK53" s="478"/>
      <c r="AL53" s="479"/>
      <c r="AM53" s="480"/>
      <c r="AN53" s="480"/>
      <c r="AO53" s="480"/>
      <c r="AP53" s="480"/>
      <c r="AQ53" s="480"/>
      <c r="AR53" s="481"/>
    </row>
    <row r="54" spans="1:44" x14ac:dyDescent="0.2">
      <c r="A54" s="455" t="s">
        <v>143</v>
      </c>
      <c r="B54" s="456"/>
      <c r="C54" s="456"/>
      <c r="D54" s="456"/>
      <c r="E54" s="457"/>
      <c r="F54" s="457"/>
      <c r="G54" s="457"/>
      <c r="H54" s="457"/>
      <c r="I54" s="457"/>
      <c r="J54" s="457"/>
      <c r="K54" s="457"/>
      <c r="L54" s="458"/>
      <c r="M54" s="459">
        <f>SUM(M55:N59)</f>
        <v>570</v>
      </c>
      <c r="N54" s="460"/>
      <c r="O54" s="461"/>
      <c r="P54" s="461"/>
      <c r="Q54" s="461"/>
      <c r="R54" s="461"/>
      <c r="S54" s="461"/>
      <c r="T54" s="462"/>
      <c r="U54" s="459">
        <f>SUM(U55:V59)</f>
        <v>630</v>
      </c>
      <c r="V54" s="460"/>
      <c r="W54" s="461"/>
      <c r="X54" s="461"/>
      <c r="Y54" s="461"/>
      <c r="Z54" s="461"/>
      <c r="AA54" s="461"/>
      <c r="AB54" s="462"/>
      <c r="AC54" s="459">
        <f>SUM(AC55:AD59)</f>
        <v>600</v>
      </c>
      <c r="AD54" s="460"/>
      <c r="AE54" s="461"/>
      <c r="AF54" s="461"/>
      <c r="AG54" s="461"/>
      <c r="AH54" s="461"/>
      <c r="AI54" s="461"/>
      <c r="AJ54" s="462"/>
      <c r="AK54" s="459">
        <f>SUM(AK55:AL59)</f>
        <v>640</v>
      </c>
      <c r="AL54" s="460"/>
      <c r="AM54" s="461"/>
      <c r="AN54" s="461"/>
      <c r="AO54" s="461"/>
      <c r="AP54" s="461"/>
      <c r="AQ54" s="461"/>
      <c r="AR54" s="462"/>
    </row>
    <row r="55" spans="1:44" x14ac:dyDescent="0.2">
      <c r="A55" s="455" t="s">
        <v>144</v>
      </c>
      <c r="B55" s="456"/>
      <c r="C55" s="456"/>
      <c r="D55" s="456"/>
      <c r="E55" s="457">
        <v>48.5</v>
      </c>
      <c r="F55" s="457">
        <v>0.5</v>
      </c>
      <c r="G55" s="457">
        <v>48.5</v>
      </c>
      <c r="H55" s="457">
        <v>20</v>
      </c>
      <c r="I55" s="457"/>
      <c r="J55" s="457"/>
      <c r="K55" s="457"/>
      <c r="L55" s="458"/>
      <c r="M55" s="466">
        <v>200</v>
      </c>
      <c r="N55" s="396"/>
      <c r="O55" s="464"/>
      <c r="P55" s="464"/>
      <c r="Q55" s="464"/>
      <c r="R55" s="464"/>
      <c r="S55" s="464"/>
      <c r="T55" s="465"/>
      <c r="U55" s="466">
        <v>150</v>
      </c>
      <c r="V55" s="396"/>
      <c r="W55" s="464"/>
      <c r="X55" s="464"/>
      <c r="Y55" s="464"/>
      <c r="Z55" s="464"/>
      <c r="AA55" s="464"/>
      <c r="AB55" s="465"/>
      <c r="AC55" s="466">
        <v>150</v>
      </c>
      <c r="AD55" s="396"/>
      <c r="AE55" s="464"/>
      <c r="AF55" s="464"/>
      <c r="AG55" s="464"/>
      <c r="AH55" s="464"/>
      <c r="AI55" s="464"/>
      <c r="AJ55" s="465"/>
      <c r="AK55" s="466">
        <v>150</v>
      </c>
      <c r="AL55" s="396"/>
      <c r="AM55" s="464"/>
      <c r="AN55" s="464"/>
      <c r="AO55" s="464"/>
      <c r="AP55" s="464"/>
      <c r="AQ55" s="464"/>
      <c r="AR55" s="465"/>
    </row>
    <row r="56" spans="1:44" x14ac:dyDescent="0.2">
      <c r="A56" s="455" t="s">
        <v>145</v>
      </c>
      <c r="B56" s="456"/>
      <c r="C56" s="456"/>
      <c r="D56" s="456"/>
      <c r="E56" s="457">
        <v>48.5</v>
      </c>
      <c r="F56" s="457">
        <v>0.5</v>
      </c>
      <c r="G56" s="457">
        <v>48.5</v>
      </c>
      <c r="H56" s="457">
        <v>20</v>
      </c>
      <c r="I56" s="457"/>
      <c r="J56" s="457"/>
      <c r="K56" s="457"/>
      <c r="L56" s="458"/>
      <c r="M56" s="463">
        <v>170</v>
      </c>
      <c r="N56" s="397"/>
      <c r="O56" s="464"/>
      <c r="P56" s="464"/>
      <c r="Q56" s="464"/>
      <c r="R56" s="464"/>
      <c r="S56" s="464"/>
      <c r="T56" s="465"/>
      <c r="U56" s="463">
        <v>200</v>
      </c>
      <c r="V56" s="397"/>
      <c r="W56" s="464"/>
      <c r="X56" s="464"/>
      <c r="Y56" s="464"/>
      <c r="Z56" s="464"/>
      <c r="AA56" s="464"/>
      <c r="AB56" s="465"/>
      <c r="AC56" s="463">
        <v>200</v>
      </c>
      <c r="AD56" s="397"/>
      <c r="AE56" s="464"/>
      <c r="AF56" s="464"/>
      <c r="AG56" s="464"/>
      <c r="AH56" s="464"/>
      <c r="AI56" s="464"/>
      <c r="AJ56" s="465"/>
      <c r="AK56" s="463">
        <v>200</v>
      </c>
      <c r="AL56" s="397"/>
      <c r="AM56" s="464"/>
      <c r="AN56" s="464"/>
      <c r="AO56" s="464"/>
      <c r="AP56" s="464"/>
      <c r="AQ56" s="464"/>
      <c r="AR56" s="465"/>
    </row>
    <row r="57" spans="1:44" x14ac:dyDescent="0.2">
      <c r="A57" s="455" t="s">
        <v>146</v>
      </c>
      <c r="B57" s="456"/>
      <c r="C57" s="456"/>
      <c r="D57" s="456"/>
      <c r="E57" s="457">
        <v>48.5</v>
      </c>
      <c r="F57" s="457">
        <v>0.5</v>
      </c>
      <c r="G57" s="457">
        <v>48.5</v>
      </c>
      <c r="H57" s="457">
        <v>20</v>
      </c>
      <c r="I57" s="457"/>
      <c r="J57" s="457"/>
      <c r="K57" s="457"/>
      <c r="L57" s="458"/>
      <c r="M57" s="463">
        <v>170</v>
      </c>
      <c r="N57" s="397"/>
      <c r="O57" s="464"/>
      <c r="P57" s="464"/>
      <c r="Q57" s="464"/>
      <c r="R57" s="464"/>
      <c r="S57" s="464"/>
      <c r="T57" s="465"/>
      <c r="U57" s="463">
        <v>250</v>
      </c>
      <c r="V57" s="397"/>
      <c r="W57" s="464"/>
      <c r="X57" s="464"/>
      <c r="Y57" s="464"/>
      <c r="Z57" s="464"/>
      <c r="AA57" s="464"/>
      <c r="AB57" s="465"/>
      <c r="AC57" s="463">
        <v>220</v>
      </c>
      <c r="AD57" s="397"/>
      <c r="AE57" s="464"/>
      <c r="AF57" s="464"/>
      <c r="AG57" s="464"/>
      <c r="AH57" s="464"/>
      <c r="AI57" s="464"/>
      <c r="AJ57" s="465"/>
      <c r="AK57" s="463">
        <v>260</v>
      </c>
      <c r="AL57" s="397"/>
      <c r="AM57" s="464"/>
      <c r="AN57" s="464"/>
      <c r="AO57" s="464"/>
      <c r="AP57" s="464"/>
      <c r="AQ57" s="464"/>
      <c r="AR57" s="465"/>
    </row>
    <row r="58" spans="1:44" x14ac:dyDescent="0.2">
      <c r="A58" s="455" t="s">
        <v>147</v>
      </c>
      <c r="B58" s="456"/>
      <c r="C58" s="456"/>
      <c r="D58" s="456"/>
      <c r="E58" s="457"/>
      <c r="F58" s="457"/>
      <c r="G58" s="457"/>
      <c r="H58" s="457"/>
      <c r="I58" s="457"/>
      <c r="J58" s="457"/>
      <c r="K58" s="457"/>
      <c r="L58" s="458"/>
      <c r="M58" s="466">
        <v>10</v>
      </c>
      <c r="N58" s="396"/>
      <c r="O58" s="464"/>
      <c r="P58" s="464"/>
      <c r="Q58" s="464"/>
      <c r="R58" s="464"/>
      <c r="S58" s="464"/>
      <c r="T58" s="465"/>
      <c r="U58" s="466">
        <v>10</v>
      </c>
      <c r="V58" s="396"/>
      <c r="W58" s="464"/>
      <c r="X58" s="464"/>
      <c r="Y58" s="464"/>
      <c r="Z58" s="464"/>
      <c r="AA58" s="464"/>
      <c r="AB58" s="465"/>
      <c r="AC58" s="466">
        <v>10</v>
      </c>
      <c r="AD58" s="396"/>
      <c r="AE58" s="464"/>
      <c r="AF58" s="464"/>
      <c r="AG58" s="464"/>
      <c r="AH58" s="464"/>
      <c r="AI58" s="464"/>
      <c r="AJ58" s="465"/>
      <c r="AK58" s="466">
        <v>10</v>
      </c>
      <c r="AL58" s="396"/>
      <c r="AM58" s="464"/>
      <c r="AN58" s="464"/>
      <c r="AO58" s="464"/>
      <c r="AP58" s="464"/>
      <c r="AQ58" s="464"/>
      <c r="AR58" s="465"/>
    </row>
    <row r="59" spans="1:44" x14ac:dyDescent="0.2">
      <c r="A59" s="455" t="s">
        <v>148</v>
      </c>
      <c r="B59" s="456"/>
      <c r="C59" s="456"/>
      <c r="D59" s="456"/>
      <c r="E59" s="457">
        <v>48.5</v>
      </c>
      <c r="F59" s="457">
        <v>0.5</v>
      </c>
      <c r="G59" s="457">
        <v>48.5</v>
      </c>
      <c r="H59" s="457">
        <v>20</v>
      </c>
      <c r="I59" s="457"/>
      <c r="J59" s="457"/>
      <c r="K59" s="457"/>
      <c r="L59" s="458"/>
      <c r="M59" s="466">
        <v>20</v>
      </c>
      <c r="N59" s="396"/>
      <c r="O59" s="464"/>
      <c r="P59" s="464"/>
      <c r="Q59" s="464"/>
      <c r="R59" s="464"/>
      <c r="S59" s="464"/>
      <c r="T59" s="465"/>
      <c r="U59" s="466">
        <v>20</v>
      </c>
      <c r="V59" s="396"/>
      <c r="W59" s="464"/>
      <c r="X59" s="464"/>
      <c r="Y59" s="464"/>
      <c r="Z59" s="464"/>
      <c r="AA59" s="464"/>
      <c r="AB59" s="465"/>
      <c r="AC59" s="466">
        <v>20</v>
      </c>
      <c r="AD59" s="396"/>
      <c r="AE59" s="464"/>
      <c r="AF59" s="464"/>
      <c r="AG59" s="464"/>
      <c r="AH59" s="464"/>
      <c r="AI59" s="464"/>
      <c r="AJ59" s="465"/>
      <c r="AK59" s="466">
        <v>20</v>
      </c>
      <c r="AL59" s="396"/>
      <c r="AM59" s="464"/>
      <c r="AN59" s="464"/>
      <c r="AO59" s="464"/>
      <c r="AP59" s="464"/>
      <c r="AQ59" s="464"/>
      <c r="AR59" s="465"/>
    </row>
    <row r="60" spans="1:44" ht="13.5" thickBot="1" x14ac:dyDescent="0.25">
      <c r="A60" s="504" t="s">
        <v>118</v>
      </c>
      <c r="B60" s="505"/>
      <c r="C60" s="505"/>
      <c r="D60" s="505"/>
      <c r="E60" s="506"/>
      <c r="F60" s="506"/>
      <c r="G60" s="506"/>
      <c r="H60" s="506"/>
      <c r="I60" s="506"/>
      <c r="J60" s="506"/>
      <c r="K60" s="506"/>
      <c r="L60" s="507"/>
      <c r="M60" s="486"/>
      <c r="N60" s="487"/>
      <c r="O60" s="488"/>
      <c r="P60" s="488"/>
      <c r="Q60" s="488"/>
      <c r="R60" s="488"/>
      <c r="S60" s="488"/>
      <c r="T60" s="489"/>
      <c r="U60" s="486"/>
      <c r="V60" s="487"/>
      <c r="W60" s="488"/>
      <c r="X60" s="488"/>
      <c r="Y60" s="488"/>
      <c r="Z60" s="488"/>
      <c r="AA60" s="488"/>
      <c r="AB60" s="489"/>
      <c r="AC60" s="486"/>
      <c r="AD60" s="487"/>
      <c r="AE60" s="488"/>
      <c r="AF60" s="488"/>
      <c r="AG60" s="488"/>
      <c r="AH60" s="488"/>
      <c r="AI60" s="488"/>
      <c r="AJ60" s="489"/>
      <c r="AK60" s="486"/>
      <c r="AL60" s="487"/>
      <c r="AM60" s="488"/>
      <c r="AN60" s="488"/>
      <c r="AO60" s="488"/>
      <c r="AP60" s="488"/>
      <c r="AQ60" s="488"/>
      <c r="AR60" s="489"/>
    </row>
    <row r="61" spans="1:44" ht="13.5" thickBot="1" x14ac:dyDescent="0.25">
      <c r="A61" s="508" t="s">
        <v>64</v>
      </c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10"/>
      <c r="M61" s="490"/>
      <c r="N61" s="491"/>
      <c r="O61" s="492"/>
      <c r="P61" s="492"/>
      <c r="Q61" s="492"/>
      <c r="R61" s="492"/>
      <c r="S61" s="492"/>
      <c r="T61" s="493"/>
      <c r="U61" s="490"/>
      <c r="V61" s="491"/>
      <c r="W61" s="492"/>
      <c r="X61" s="492"/>
      <c r="Y61" s="492"/>
      <c r="Z61" s="492"/>
      <c r="AA61" s="492"/>
      <c r="AB61" s="493"/>
      <c r="AC61" s="490"/>
      <c r="AD61" s="491"/>
      <c r="AE61" s="492"/>
      <c r="AF61" s="492"/>
      <c r="AG61" s="492"/>
      <c r="AH61" s="492"/>
      <c r="AI61" s="492"/>
      <c r="AJ61" s="493"/>
      <c r="AK61" s="490"/>
      <c r="AL61" s="491"/>
      <c r="AM61" s="492"/>
      <c r="AN61" s="492"/>
      <c r="AO61" s="492"/>
      <c r="AP61" s="492"/>
      <c r="AQ61" s="492"/>
      <c r="AR61" s="493"/>
    </row>
    <row r="62" spans="1:44" ht="13.5" thickBo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</row>
    <row r="63" spans="1:44" ht="13.5" thickBot="1" x14ac:dyDescent="0.25">
      <c r="A63" s="53" t="s">
        <v>65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6" t="s">
        <v>153</v>
      </c>
      <c r="N63" s="57"/>
      <c r="O63" s="57"/>
      <c r="P63" s="57"/>
      <c r="Q63" s="57"/>
      <c r="R63" s="57"/>
      <c r="S63" s="57"/>
      <c r="T63" s="58"/>
      <c r="U63" s="56" t="s">
        <v>153</v>
      </c>
      <c r="V63" s="57"/>
      <c r="W63" s="57"/>
      <c r="X63" s="57"/>
      <c r="Y63" s="57"/>
      <c r="Z63" s="57"/>
      <c r="AA63" s="57"/>
      <c r="AB63" s="58"/>
      <c r="AC63" s="56" t="s">
        <v>153</v>
      </c>
      <c r="AD63" s="57"/>
      <c r="AE63" s="57"/>
      <c r="AF63" s="57"/>
      <c r="AG63" s="57"/>
      <c r="AH63" s="57"/>
      <c r="AI63" s="57"/>
      <c r="AJ63" s="58"/>
      <c r="AK63" s="56" t="s">
        <v>153</v>
      </c>
      <c r="AL63" s="57"/>
      <c r="AM63" s="57"/>
      <c r="AN63" s="57"/>
      <c r="AO63" s="57"/>
      <c r="AP63" s="57"/>
      <c r="AQ63" s="57"/>
      <c r="AR63" s="58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3"/>
  <sheetViews>
    <sheetView topLeftCell="A34" zoomScaleNormal="100" workbookViewId="0">
      <selection activeCell="M63" sqref="M63:T63"/>
    </sheetView>
  </sheetViews>
  <sheetFormatPr defaultRowHeight="12.75" x14ac:dyDescent="0.2"/>
  <cols>
    <col min="1" max="4" width="7.140625" style="11" customWidth="1"/>
    <col min="5" max="11" width="5.28515625" style="11" customWidth="1"/>
    <col min="12" max="12" width="7" style="11" customWidth="1"/>
    <col min="13" max="13" width="3.28515625" style="11" customWidth="1"/>
    <col min="14" max="14" width="4" style="11" customWidth="1"/>
    <col min="15" max="21" width="3.28515625" style="11" customWidth="1"/>
    <col min="22" max="22" width="3.85546875" style="11" customWidth="1"/>
    <col min="23" max="29" width="3.28515625" style="11" customWidth="1"/>
    <col min="30" max="30" width="3.85546875" style="11" customWidth="1"/>
    <col min="31" max="37" width="3.28515625" style="11" customWidth="1"/>
    <col min="38" max="38" width="3.8554687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0.54166666666666663</v>
      </c>
      <c r="N3" s="261"/>
      <c r="O3" s="261"/>
      <c r="P3" s="261"/>
      <c r="Q3" s="261"/>
      <c r="R3" s="261"/>
      <c r="S3" s="261"/>
      <c r="T3" s="261"/>
      <c r="U3" s="260">
        <v>0.58333333333333337</v>
      </c>
      <c r="V3" s="261"/>
      <c r="W3" s="261"/>
      <c r="X3" s="261"/>
      <c r="Y3" s="261"/>
      <c r="Z3" s="261"/>
      <c r="AA3" s="261"/>
      <c r="AB3" s="261"/>
      <c r="AC3" s="260">
        <v>0.625</v>
      </c>
      <c r="AD3" s="261"/>
      <c r="AE3" s="261"/>
      <c r="AF3" s="261"/>
      <c r="AG3" s="261"/>
      <c r="AH3" s="261"/>
      <c r="AI3" s="261"/>
      <c r="AJ3" s="261"/>
      <c r="AK3" s="260">
        <v>0.66666666666666663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ht="13.5" thickBot="1" x14ac:dyDescent="0.25">
      <c r="A6" s="49" t="s">
        <v>14</v>
      </c>
      <c r="B6" s="48">
        <v>40</v>
      </c>
      <c r="C6" s="47">
        <v>4.1999999433755875E-2</v>
      </c>
      <c r="D6" s="5">
        <v>0.13600000739097595</v>
      </c>
      <c r="E6" s="140">
        <v>110</v>
      </c>
      <c r="F6" s="141"/>
      <c r="G6" s="237" t="s">
        <v>15</v>
      </c>
      <c r="H6" s="237"/>
      <c r="I6" s="238">
        <v>0.15899999439716339</v>
      </c>
      <c r="J6" s="238"/>
      <c r="K6" s="238">
        <v>10.539999961853027</v>
      </c>
      <c r="L6" s="297"/>
      <c r="M6" s="363"/>
      <c r="N6" s="364"/>
      <c r="O6" s="365"/>
      <c r="P6" s="365"/>
      <c r="Q6" s="366"/>
      <c r="R6" s="366"/>
      <c r="S6" s="367"/>
      <c r="T6" s="368"/>
      <c r="U6" s="369"/>
      <c r="V6" s="370"/>
      <c r="W6" s="371"/>
      <c r="X6" s="371"/>
      <c r="Y6" s="371"/>
      <c r="Z6" s="371"/>
      <c r="AA6" s="372"/>
      <c r="AB6" s="373"/>
      <c r="AC6" s="369"/>
      <c r="AD6" s="370"/>
      <c r="AE6" s="371"/>
      <c r="AF6" s="371"/>
      <c r="AG6" s="371"/>
      <c r="AH6" s="371"/>
      <c r="AI6" s="372"/>
      <c r="AJ6" s="373"/>
      <c r="AK6" s="369"/>
      <c r="AL6" s="370"/>
      <c r="AM6" s="371"/>
      <c r="AN6" s="371"/>
      <c r="AO6" s="371"/>
      <c r="AP6" s="371"/>
      <c r="AQ6" s="372"/>
      <c r="AR6" s="373"/>
    </row>
    <row r="7" spans="1:44" x14ac:dyDescent="0.2">
      <c r="A7" s="379" t="s">
        <v>154</v>
      </c>
      <c r="B7" s="380"/>
      <c r="C7" s="380"/>
      <c r="D7" s="381"/>
      <c r="E7" s="302">
        <v>6</v>
      </c>
      <c r="F7" s="242"/>
      <c r="G7" s="243" t="s">
        <v>16</v>
      </c>
      <c r="H7" s="243"/>
      <c r="I7" s="244">
        <f>I6</f>
        <v>0.15899999439716339</v>
      </c>
      <c r="J7" s="244"/>
      <c r="K7" s="244">
        <f>K6</f>
        <v>10.539999961853027</v>
      </c>
      <c r="L7" s="303"/>
      <c r="M7" s="382">
        <v>600</v>
      </c>
      <c r="N7" s="383"/>
      <c r="O7" s="384">
        <v>4.5999999999999996</v>
      </c>
      <c r="P7" s="384"/>
      <c r="Q7" s="385"/>
      <c r="R7" s="385"/>
      <c r="S7" s="386">
        <v>0.71</v>
      </c>
      <c r="T7" s="387"/>
      <c r="U7" s="388">
        <v>820</v>
      </c>
      <c r="V7" s="389"/>
      <c r="W7" s="390">
        <v>6.4</v>
      </c>
      <c r="X7" s="390"/>
      <c r="Y7" s="497"/>
      <c r="Z7" s="497"/>
      <c r="AA7" s="372">
        <v>0.71</v>
      </c>
      <c r="AB7" s="373"/>
      <c r="AC7" s="388">
        <v>820</v>
      </c>
      <c r="AD7" s="389"/>
      <c r="AE7" s="390">
        <v>6.4</v>
      </c>
      <c r="AF7" s="390"/>
      <c r="AG7" s="391"/>
      <c r="AH7" s="391"/>
      <c r="AI7" s="392">
        <v>0.71</v>
      </c>
      <c r="AJ7" s="393"/>
      <c r="AK7" s="388">
        <v>830</v>
      </c>
      <c r="AL7" s="389"/>
      <c r="AM7" s="390">
        <v>6.5</v>
      </c>
      <c r="AN7" s="390"/>
      <c r="AO7" s="391"/>
      <c r="AP7" s="391"/>
      <c r="AQ7" s="394">
        <v>0.71</v>
      </c>
      <c r="AR7" s="395"/>
    </row>
    <row r="8" spans="1:44" x14ac:dyDescent="0.2">
      <c r="A8" s="379"/>
      <c r="B8" s="380"/>
      <c r="C8" s="380"/>
      <c r="D8" s="381"/>
      <c r="E8" s="302">
        <v>6</v>
      </c>
      <c r="F8" s="242"/>
      <c r="G8" s="243" t="s">
        <v>19</v>
      </c>
      <c r="H8" s="243"/>
      <c r="I8" s="244">
        <f>I6</f>
        <v>0.15899999439716339</v>
      </c>
      <c r="J8" s="244"/>
      <c r="K8" s="244">
        <f>K6</f>
        <v>10.539999961853027</v>
      </c>
      <c r="L8" s="303"/>
      <c r="M8" s="396">
        <v>580</v>
      </c>
      <c r="N8" s="397"/>
      <c r="O8" s="385">
        <v>4.5</v>
      </c>
      <c r="P8" s="385"/>
      <c r="Q8" s="385"/>
      <c r="R8" s="385"/>
      <c r="S8" s="386">
        <v>0.71</v>
      </c>
      <c r="T8" s="387"/>
      <c r="U8" s="398">
        <v>750</v>
      </c>
      <c r="V8" s="399"/>
      <c r="W8" s="391">
        <v>5.8</v>
      </c>
      <c r="X8" s="391"/>
      <c r="Y8" s="497"/>
      <c r="Z8" s="497"/>
      <c r="AA8" s="394">
        <v>0.71</v>
      </c>
      <c r="AB8" s="395"/>
      <c r="AC8" s="398">
        <v>740</v>
      </c>
      <c r="AD8" s="399"/>
      <c r="AE8" s="391">
        <v>5.7</v>
      </c>
      <c r="AF8" s="391"/>
      <c r="AG8" s="391"/>
      <c r="AH8" s="391"/>
      <c r="AI8" s="392">
        <v>0.71</v>
      </c>
      <c r="AJ8" s="393"/>
      <c r="AK8" s="398">
        <v>690</v>
      </c>
      <c r="AL8" s="399"/>
      <c r="AM8" s="391">
        <v>5.4</v>
      </c>
      <c r="AN8" s="391"/>
      <c r="AO8" s="391"/>
      <c r="AP8" s="391"/>
      <c r="AQ8" s="394">
        <v>0.71</v>
      </c>
      <c r="AR8" s="395"/>
    </row>
    <row r="9" spans="1:44" ht="13.5" thickBot="1" x14ac:dyDescent="0.25">
      <c r="A9" s="310"/>
      <c r="B9" s="311"/>
      <c r="C9" s="311"/>
      <c r="D9" s="311"/>
      <c r="E9" s="208" t="s">
        <v>17</v>
      </c>
      <c r="F9" s="209"/>
      <c r="G9" s="209"/>
      <c r="H9" s="209"/>
      <c r="I9" s="209"/>
      <c r="J9" s="209"/>
      <c r="K9" s="209"/>
      <c r="L9" s="313"/>
      <c r="M9" s="400">
        <v>11</v>
      </c>
      <c r="N9" s="401"/>
      <c r="O9" s="401"/>
      <c r="P9" s="401"/>
      <c r="Q9" s="401"/>
      <c r="R9" s="401"/>
      <c r="S9" s="401"/>
      <c r="T9" s="402"/>
      <c r="U9" s="498">
        <v>11</v>
      </c>
      <c r="V9" s="499"/>
      <c r="W9" s="499"/>
      <c r="X9" s="499"/>
      <c r="Y9" s="499"/>
      <c r="Z9" s="499"/>
      <c r="AA9" s="499"/>
      <c r="AB9" s="500"/>
      <c r="AC9" s="403">
        <v>11</v>
      </c>
      <c r="AD9" s="404"/>
      <c r="AE9" s="404"/>
      <c r="AF9" s="404"/>
      <c r="AG9" s="404"/>
      <c r="AH9" s="404"/>
      <c r="AI9" s="404"/>
      <c r="AJ9" s="405"/>
      <c r="AK9" s="403">
        <v>11</v>
      </c>
      <c r="AL9" s="404"/>
      <c r="AM9" s="404"/>
      <c r="AN9" s="404"/>
      <c r="AO9" s="404"/>
      <c r="AP9" s="404"/>
      <c r="AQ9" s="404"/>
      <c r="AR9" s="405"/>
    </row>
    <row r="10" spans="1:44" x14ac:dyDescent="0.2">
      <c r="A10" s="49" t="s">
        <v>18</v>
      </c>
      <c r="B10" s="48">
        <v>40</v>
      </c>
      <c r="C10" s="47">
        <v>4.3000001460313797E-2</v>
      </c>
      <c r="D10" s="5">
        <v>0.13600000739097595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10.670000076293945</v>
      </c>
      <c r="L10" s="297"/>
      <c r="M10" s="406"/>
      <c r="N10" s="407"/>
      <c r="O10" s="408"/>
      <c r="P10" s="408"/>
      <c r="Q10" s="408"/>
      <c r="R10" s="408"/>
      <c r="S10" s="409"/>
      <c r="T10" s="410"/>
      <c r="U10" s="411"/>
      <c r="V10" s="412"/>
      <c r="W10" s="501"/>
      <c r="X10" s="501"/>
      <c r="Y10" s="501"/>
      <c r="Z10" s="501"/>
      <c r="AA10" s="502"/>
      <c r="AB10" s="503"/>
      <c r="AC10" s="411"/>
      <c r="AD10" s="412"/>
      <c r="AE10" s="413"/>
      <c r="AF10" s="413"/>
      <c r="AG10" s="413"/>
      <c r="AH10" s="413"/>
      <c r="AI10" s="414"/>
      <c r="AJ10" s="415"/>
      <c r="AK10" s="411"/>
      <c r="AL10" s="412"/>
      <c r="AM10" s="413"/>
      <c r="AN10" s="413"/>
      <c r="AO10" s="413"/>
      <c r="AP10" s="413"/>
      <c r="AQ10" s="414"/>
      <c r="AR10" s="415"/>
    </row>
    <row r="11" spans="1:44" x14ac:dyDescent="0.2">
      <c r="A11" s="379" t="s">
        <v>126</v>
      </c>
      <c r="B11" s="380"/>
      <c r="C11" s="380"/>
      <c r="D11" s="38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10.670000076293945</v>
      </c>
      <c r="L11" s="303"/>
      <c r="M11" s="396">
        <v>180</v>
      </c>
      <c r="N11" s="397"/>
      <c r="O11" s="385">
        <v>1.4</v>
      </c>
      <c r="P11" s="385"/>
      <c r="Q11" s="385"/>
      <c r="R11" s="385"/>
      <c r="S11" s="416">
        <v>0.71</v>
      </c>
      <c r="T11" s="417"/>
      <c r="U11" s="398">
        <v>400</v>
      </c>
      <c r="V11" s="399"/>
      <c r="W11" s="391">
        <v>3.1</v>
      </c>
      <c r="X11" s="391"/>
      <c r="Y11" s="497"/>
      <c r="Z11" s="497"/>
      <c r="AA11" s="394">
        <v>0.71</v>
      </c>
      <c r="AB11" s="395"/>
      <c r="AC11" s="418">
        <v>430</v>
      </c>
      <c r="AD11" s="399"/>
      <c r="AE11" s="391">
        <v>3.3</v>
      </c>
      <c r="AF11" s="391"/>
      <c r="AG11" s="391"/>
      <c r="AH11" s="391"/>
      <c r="AI11" s="392">
        <v>0.71</v>
      </c>
      <c r="AJ11" s="393"/>
      <c r="AK11" s="418">
        <v>370</v>
      </c>
      <c r="AL11" s="399"/>
      <c r="AM11" s="391">
        <v>2.9</v>
      </c>
      <c r="AN11" s="391"/>
      <c r="AO11" s="391"/>
      <c r="AP11" s="391"/>
      <c r="AQ11" s="394">
        <v>0.71</v>
      </c>
      <c r="AR11" s="395"/>
    </row>
    <row r="12" spans="1:44" x14ac:dyDescent="0.2">
      <c r="A12" s="379"/>
      <c r="B12" s="380"/>
      <c r="C12" s="380"/>
      <c r="D12" s="381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10.670000076293945</v>
      </c>
      <c r="L12" s="303"/>
      <c r="M12" s="396">
        <v>540</v>
      </c>
      <c r="N12" s="397"/>
      <c r="O12" s="385">
        <v>4.2</v>
      </c>
      <c r="P12" s="385"/>
      <c r="Q12" s="385"/>
      <c r="R12" s="385"/>
      <c r="S12" s="416">
        <v>0.71</v>
      </c>
      <c r="T12" s="417"/>
      <c r="U12" s="398">
        <v>740</v>
      </c>
      <c r="V12" s="399"/>
      <c r="W12" s="391">
        <v>5.8</v>
      </c>
      <c r="X12" s="391"/>
      <c r="Y12" s="497"/>
      <c r="Z12" s="497"/>
      <c r="AA12" s="394">
        <v>0.71</v>
      </c>
      <c r="AB12" s="395"/>
      <c r="AC12" s="418">
        <v>750</v>
      </c>
      <c r="AD12" s="399"/>
      <c r="AE12" s="391">
        <v>5.9</v>
      </c>
      <c r="AF12" s="391"/>
      <c r="AG12" s="391"/>
      <c r="AH12" s="391"/>
      <c r="AI12" s="392">
        <v>0.71</v>
      </c>
      <c r="AJ12" s="393"/>
      <c r="AK12" s="418">
        <v>710</v>
      </c>
      <c r="AL12" s="399"/>
      <c r="AM12" s="391">
        <v>5.5</v>
      </c>
      <c r="AN12" s="391"/>
      <c r="AO12" s="391"/>
      <c r="AP12" s="391"/>
      <c r="AQ12" s="394">
        <v>0.71</v>
      </c>
      <c r="AR12" s="395"/>
    </row>
    <row r="13" spans="1:44" ht="13.5" thickBot="1" x14ac:dyDescent="0.25">
      <c r="A13" s="310"/>
      <c r="B13" s="311"/>
      <c r="C13" s="311"/>
      <c r="D13" s="311"/>
      <c r="E13" s="208" t="s">
        <v>17</v>
      </c>
      <c r="F13" s="209"/>
      <c r="G13" s="209"/>
      <c r="H13" s="209"/>
      <c r="I13" s="209"/>
      <c r="J13" s="209"/>
      <c r="K13" s="209"/>
      <c r="L13" s="313"/>
      <c r="M13" s="419">
        <v>9</v>
      </c>
      <c r="N13" s="420"/>
      <c r="O13" s="420"/>
      <c r="P13" s="401"/>
      <c r="Q13" s="401"/>
      <c r="R13" s="421"/>
      <c r="S13" s="421"/>
      <c r="T13" s="422"/>
      <c r="U13" s="208">
        <v>9</v>
      </c>
      <c r="V13" s="209"/>
      <c r="W13" s="209"/>
      <c r="X13" s="193"/>
      <c r="Y13" s="193"/>
      <c r="Z13" s="206"/>
      <c r="AA13" s="206"/>
      <c r="AB13" s="210"/>
      <c r="AC13" s="208">
        <v>9</v>
      </c>
      <c r="AD13" s="209"/>
      <c r="AE13" s="209"/>
      <c r="AF13" s="193"/>
      <c r="AG13" s="193"/>
      <c r="AH13" s="206"/>
      <c r="AI13" s="206"/>
      <c r="AJ13" s="210"/>
      <c r="AK13" s="208">
        <v>9</v>
      </c>
      <c r="AL13" s="209"/>
      <c r="AM13" s="209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423">
        <f>SUM(M6,M10)</f>
        <v>0</v>
      </c>
      <c r="N14" s="424"/>
      <c r="O14" s="425">
        <f>SUM(O6,O10)</f>
        <v>0</v>
      </c>
      <c r="P14" s="424"/>
      <c r="Q14" s="425">
        <f>SUM(Q6,Q10)</f>
        <v>0</v>
      </c>
      <c r="R14" s="424"/>
      <c r="S14" s="424"/>
      <c r="T14" s="426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427">
        <f t="shared" ref="M15" si="0">SUM(M7,M8,M11,M12)</f>
        <v>1900</v>
      </c>
      <c r="N15" s="428"/>
      <c r="O15" s="427">
        <f t="shared" ref="O15" si="1">SUM(O7,O8,O11,O12)</f>
        <v>14.7</v>
      </c>
      <c r="P15" s="428"/>
      <c r="Q15" s="427">
        <f t="shared" ref="Q15" si="2">SUM(Q7,Q8,Q11,Q12)</f>
        <v>0</v>
      </c>
      <c r="R15" s="428"/>
      <c r="S15" s="427">
        <f t="shared" ref="S15" si="3">SUM(S7,S8,S11,S12)</f>
        <v>2.84</v>
      </c>
      <c r="T15" s="428"/>
      <c r="U15" s="322">
        <f>SUM(U7,U8,U11,U12)</f>
        <v>2710</v>
      </c>
      <c r="V15" s="201"/>
      <c r="W15" s="90">
        <f>SUM(W7,W8,W11,W12)</f>
        <v>21.099999999999998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2740</v>
      </c>
      <c r="AD15" s="201"/>
      <c r="AE15" s="90">
        <f>SUM(AE7,AE8,AE11,AE12)</f>
        <v>21.300000000000004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2600</v>
      </c>
      <c r="AL15" s="201"/>
      <c r="AM15" s="90">
        <f>SUM(AM7,AM8,AM11,AM12)</f>
        <v>20.3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429">
        <f>I6*(POWER(O7+O8,2)+POWER(Q7+Q8,2))/POWER(B6,2)</f>
        <v>8.2292434600181857E-3</v>
      </c>
      <c r="N16" s="429"/>
      <c r="O16" s="429"/>
      <c r="P16" s="430" t="s">
        <v>25</v>
      </c>
      <c r="Q16" s="430"/>
      <c r="R16" s="431">
        <f>K6*(POWER(O7+O8,2)+POWER(Q7+Q8,2))/(100*B6)</f>
        <v>0.21820434921026227</v>
      </c>
      <c r="S16" s="431"/>
      <c r="T16" s="432"/>
      <c r="U16" s="205">
        <f>I6*(POWER(W7+W8,2)+POWER(Y7+Y8,2))/POWER(B6,2)</f>
        <v>1.4790974478796121E-2</v>
      </c>
      <c r="V16" s="184"/>
      <c r="W16" s="184"/>
      <c r="X16" s="185" t="s">
        <v>25</v>
      </c>
      <c r="Y16" s="185"/>
      <c r="Z16" s="199">
        <f>K6*(POWER(W7+W8,2)+POWER(Y7+Y8,2))/(100*B6)</f>
        <v>0.39219339858055108</v>
      </c>
      <c r="AA16" s="199"/>
      <c r="AB16" s="204"/>
      <c r="AC16" s="205">
        <f>I6*(POWER(AE7+AE8,2)+POWER(AG7+AG8,2))/POWER(B6,2)</f>
        <v>1.4549493237305436E-2</v>
      </c>
      <c r="AD16" s="184"/>
      <c r="AE16" s="184"/>
      <c r="AF16" s="185" t="s">
        <v>25</v>
      </c>
      <c r="AG16" s="185"/>
      <c r="AH16" s="199">
        <f>K6*(POWER(AE7+AE8,2)+POWER(AG7+AG8,2))/(100*B6)</f>
        <v>0.38579034860372546</v>
      </c>
      <c r="AI16" s="199"/>
      <c r="AJ16" s="204"/>
      <c r="AK16" s="205">
        <f>I6*(POWER(AM7+AM8,2)+POWER(AO7+AO8,2))/POWER(B6,2)</f>
        <v>1.4072493254113945E-2</v>
      </c>
      <c r="AL16" s="184"/>
      <c r="AM16" s="184"/>
      <c r="AN16" s="185" t="s">
        <v>25</v>
      </c>
      <c r="AO16" s="185"/>
      <c r="AP16" s="199">
        <f>K6*(POWER(AM7+AM8,2)+POWER(AO7+AO8,2))/(100*B6)</f>
        <v>0.37314234864950185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433">
        <f>I10*(POWER(O11+O12,2)+POWER(Q11+Q12,2))/POWER(B10,2)</f>
        <v>3.2340001285076137E-3</v>
      </c>
      <c r="N17" s="433"/>
      <c r="O17" s="433"/>
      <c r="P17" s="434" t="s">
        <v>25</v>
      </c>
      <c r="Q17" s="434"/>
      <c r="R17" s="435">
        <f>K10*(POWER(O11+O12,2)+POWER(Q11+Q12,2))/(100*B10)</f>
        <v>8.3652800598144519E-2</v>
      </c>
      <c r="S17" s="435"/>
      <c r="T17" s="436"/>
      <c r="U17" s="325">
        <f>I10*(POWER(W11+W12,2)+POWER(Y11+Y12,2))/POWER(B10,2)</f>
        <v>8.1685315745882708E-3</v>
      </c>
      <c r="V17" s="191"/>
      <c r="W17" s="191"/>
      <c r="X17" s="186" t="s">
        <v>25</v>
      </c>
      <c r="Y17" s="186"/>
      <c r="Z17" s="187">
        <f>K10*(POWER(W11+W12,2)+POWER(Y11+Y12,2))/(100*B10)</f>
        <v>0.21129267651081088</v>
      </c>
      <c r="AA17" s="187"/>
      <c r="AB17" s="188"/>
      <c r="AC17" s="325">
        <f>I10*(POWER(AE11+AE12,2)+POWER(AG11+AG12,2))/POWER(B10,2)</f>
        <v>8.7285003468394254E-3</v>
      </c>
      <c r="AD17" s="191"/>
      <c r="AE17" s="191"/>
      <c r="AF17" s="186" t="s">
        <v>25</v>
      </c>
      <c r="AG17" s="186"/>
      <c r="AH17" s="187">
        <f>K10*(POWER(AE11+AE12,2)+POWER(AG11+AG12,2))/(100*B10)</f>
        <v>0.22577720161437984</v>
      </c>
      <c r="AI17" s="187"/>
      <c r="AJ17" s="188"/>
      <c r="AK17" s="325">
        <f>I10*(POWER(AM11+AM12,2)+POWER(AO11+AO12,2))/POWER(B10,2)</f>
        <v>7.2765002891421312E-3</v>
      </c>
      <c r="AL17" s="191"/>
      <c r="AM17" s="191"/>
      <c r="AN17" s="186" t="s">
        <v>25</v>
      </c>
      <c r="AO17" s="186"/>
      <c r="AP17" s="187">
        <f>K10*(POWER(AM11+AM12,2)+POWER(AO11+AO12,2))/(100*B10)</f>
        <v>0.18821880134582519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437">
        <f>SUM(O7:P8)+C6+M16</f>
        <v>9.1502292428937739</v>
      </c>
      <c r="N18" s="437"/>
      <c r="O18" s="437"/>
      <c r="P18" s="438" t="s">
        <v>25</v>
      </c>
      <c r="Q18" s="438"/>
      <c r="R18" s="439">
        <f>SUM(Q7:R8)+D6+R16</f>
        <v>0.35420435660123822</v>
      </c>
      <c r="S18" s="439"/>
      <c r="T18" s="440"/>
      <c r="U18" s="178">
        <f>SUM(W7:X8)+C6+U16</f>
        <v>12.256790973912551</v>
      </c>
      <c r="V18" s="179"/>
      <c r="W18" s="179"/>
      <c r="X18" s="180" t="s">
        <v>25</v>
      </c>
      <c r="Y18" s="180"/>
      <c r="Z18" s="175">
        <f>SUM(Y7:Z8)+D6+Z16</f>
        <v>0.52819340597152697</v>
      </c>
      <c r="AA18" s="175"/>
      <c r="AB18" s="177"/>
      <c r="AC18" s="178">
        <f>SUM(AE7:AF8)+C6+AC16</f>
        <v>12.156549492671063</v>
      </c>
      <c r="AD18" s="179"/>
      <c r="AE18" s="179"/>
      <c r="AF18" s="180" t="s">
        <v>25</v>
      </c>
      <c r="AG18" s="180"/>
      <c r="AH18" s="175">
        <f>SUM(AG7:AH8)+D6+AH16</f>
        <v>0.52179035599470147</v>
      </c>
      <c r="AI18" s="175"/>
      <c r="AJ18" s="177"/>
      <c r="AK18" s="178">
        <f>SUM(AM7:AN8)+C6+AK16</f>
        <v>11.95607249268787</v>
      </c>
      <c r="AL18" s="179"/>
      <c r="AM18" s="179"/>
      <c r="AN18" s="180" t="s">
        <v>25</v>
      </c>
      <c r="AO18" s="180"/>
      <c r="AP18" s="175">
        <f>SUM(AO7:AP8)+D6+AP16</f>
        <v>0.50914235604047775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441">
        <f>SUM(O11:P12)+C10+M17</f>
        <v>5.6462340015888213</v>
      </c>
      <c r="N19" s="441"/>
      <c r="O19" s="441"/>
      <c r="P19" s="442" t="s">
        <v>25</v>
      </c>
      <c r="Q19" s="442"/>
      <c r="R19" s="443">
        <f>SUM(Q11:R12)+D10+R17</f>
        <v>0.21965280798912046</v>
      </c>
      <c r="S19" s="443"/>
      <c r="T19" s="444"/>
      <c r="U19" s="165">
        <f>SUM(W11:X12)+C10+U17</f>
        <v>8.9511685330349025</v>
      </c>
      <c r="V19" s="166"/>
      <c r="W19" s="166"/>
      <c r="X19" s="167" t="s">
        <v>25</v>
      </c>
      <c r="Y19" s="167"/>
      <c r="Z19" s="163">
        <f>SUM(Y11:Z12)+D10+Z17</f>
        <v>0.3472926839017868</v>
      </c>
      <c r="AA19" s="163"/>
      <c r="AB19" s="164"/>
      <c r="AC19" s="165">
        <f>SUM(AE11:AF12)+C10+AC17</f>
        <v>9.2517285018071522</v>
      </c>
      <c r="AD19" s="166"/>
      <c r="AE19" s="166"/>
      <c r="AF19" s="167" t="s">
        <v>25</v>
      </c>
      <c r="AG19" s="167"/>
      <c r="AH19" s="163">
        <f>SUM(AG11:AH12)+D10+AH17</f>
        <v>0.36177720900535582</v>
      </c>
      <c r="AI19" s="163"/>
      <c r="AJ19" s="164"/>
      <c r="AK19" s="165">
        <f>SUM(AM11:AN12)+C10+AK17</f>
        <v>8.4502765017494568</v>
      </c>
      <c r="AL19" s="166"/>
      <c r="AM19" s="166"/>
      <c r="AN19" s="167" t="s">
        <v>25</v>
      </c>
      <c r="AO19" s="167"/>
      <c r="AP19" s="163">
        <f>SUM(AO11:AP12)+D10+AP17</f>
        <v>0.32421880873680115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445">
        <f>SUM(M18,M19)</f>
        <v>14.796463244482595</v>
      </c>
      <c r="N20" s="445"/>
      <c r="O20" s="445"/>
      <c r="P20" s="446" t="s">
        <v>25</v>
      </c>
      <c r="Q20" s="446"/>
      <c r="R20" s="447">
        <f>SUM(R18,R19)</f>
        <v>0.57385716459035874</v>
      </c>
      <c r="S20" s="447"/>
      <c r="T20" s="448"/>
      <c r="U20" s="329">
        <f>SUM(U18,U19)</f>
        <v>21.207959506947454</v>
      </c>
      <c r="V20" s="161"/>
      <c r="W20" s="161"/>
      <c r="X20" s="162" t="s">
        <v>25</v>
      </c>
      <c r="Y20" s="162"/>
      <c r="Z20" s="147">
        <f>SUM(Z18,Z19)</f>
        <v>0.87548608987331378</v>
      </c>
      <c r="AA20" s="147"/>
      <c r="AB20" s="148"/>
      <c r="AC20" s="329">
        <f>SUM(AC18,AC19)</f>
        <v>21.408277994478215</v>
      </c>
      <c r="AD20" s="161"/>
      <c r="AE20" s="161"/>
      <c r="AF20" s="162" t="s">
        <v>25</v>
      </c>
      <c r="AG20" s="162"/>
      <c r="AH20" s="147">
        <f>SUM(AH18,AH19)</f>
        <v>0.88356756500005729</v>
      </c>
      <c r="AI20" s="147"/>
      <c r="AJ20" s="148"/>
      <c r="AK20" s="329">
        <f>SUM(AK18,AK19)</f>
        <v>20.406348994437327</v>
      </c>
      <c r="AL20" s="161"/>
      <c r="AM20" s="161"/>
      <c r="AN20" s="162" t="s">
        <v>25</v>
      </c>
      <c r="AO20" s="162"/>
      <c r="AP20" s="147">
        <f>SUM(AP18,AP19)</f>
        <v>0.83336116477727895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449">
        <v>6.4</v>
      </c>
      <c r="N23" s="450"/>
      <c r="O23" s="450"/>
      <c r="P23" s="450"/>
      <c r="Q23" s="450"/>
      <c r="R23" s="450"/>
      <c r="S23" s="450"/>
      <c r="T23" s="451"/>
      <c r="U23" s="283">
        <v>6.05</v>
      </c>
      <c r="V23" s="145"/>
      <c r="W23" s="145"/>
      <c r="X23" s="145"/>
      <c r="Y23" s="145"/>
      <c r="Z23" s="145"/>
      <c r="AA23" s="145"/>
      <c r="AB23" s="284"/>
      <c r="AC23" s="283">
        <v>6.34</v>
      </c>
      <c r="AD23" s="145"/>
      <c r="AE23" s="145"/>
      <c r="AF23" s="145"/>
      <c r="AG23" s="145"/>
      <c r="AH23" s="145"/>
      <c r="AI23" s="145"/>
      <c r="AJ23" s="284"/>
      <c r="AK23" s="283">
        <v>6.12</v>
      </c>
      <c r="AL23" s="145"/>
      <c r="AM23" s="145"/>
      <c r="AN23" s="145"/>
      <c r="AO23" s="145"/>
      <c r="AP23" s="145"/>
      <c r="AQ23" s="145"/>
      <c r="AR23" s="284"/>
    </row>
    <row r="24" spans="1:44" ht="13.5" thickBot="1" x14ac:dyDescent="0.25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452">
        <v>6.27</v>
      </c>
      <c r="N24" s="453"/>
      <c r="O24" s="453"/>
      <c r="P24" s="453"/>
      <c r="Q24" s="453"/>
      <c r="R24" s="453"/>
      <c r="S24" s="453"/>
      <c r="T24" s="454"/>
      <c r="U24" s="333">
        <v>6.28</v>
      </c>
      <c r="V24" s="334"/>
      <c r="W24" s="334"/>
      <c r="X24" s="334"/>
      <c r="Y24" s="334"/>
      <c r="Z24" s="334"/>
      <c r="AA24" s="334"/>
      <c r="AB24" s="335"/>
      <c r="AC24" s="333">
        <v>6.36</v>
      </c>
      <c r="AD24" s="334"/>
      <c r="AE24" s="334"/>
      <c r="AF24" s="334"/>
      <c r="AG24" s="334"/>
      <c r="AH24" s="334"/>
      <c r="AI24" s="334"/>
      <c r="AJ24" s="335"/>
      <c r="AK24" s="333">
        <v>6.31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449">
        <v>6.07</v>
      </c>
      <c r="N25" s="450"/>
      <c r="O25" s="450"/>
      <c r="P25" s="450"/>
      <c r="Q25" s="450"/>
      <c r="R25" s="450"/>
      <c r="S25" s="450"/>
      <c r="T25" s="451"/>
      <c r="U25" s="283">
        <v>6.14</v>
      </c>
      <c r="V25" s="145"/>
      <c r="W25" s="145"/>
      <c r="X25" s="145"/>
      <c r="Y25" s="145"/>
      <c r="Z25" s="145"/>
      <c r="AA25" s="145"/>
      <c r="AB25" s="284"/>
      <c r="AC25" s="283">
        <v>6.17</v>
      </c>
      <c r="AD25" s="145"/>
      <c r="AE25" s="145"/>
      <c r="AF25" s="145"/>
      <c r="AG25" s="145"/>
      <c r="AH25" s="145"/>
      <c r="AI25" s="145"/>
      <c r="AJ25" s="284"/>
      <c r="AK25" s="283">
        <v>6.06</v>
      </c>
      <c r="AL25" s="145"/>
      <c r="AM25" s="145"/>
      <c r="AN25" s="145"/>
      <c r="AO25" s="145"/>
      <c r="AP25" s="145"/>
      <c r="AQ25" s="145"/>
      <c r="AR25" s="284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452">
        <v>6.12</v>
      </c>
      <c r="N26" s="453"/>
      <c r="O26" s="453"/>
      <c r="P26" s="453"/>
      <c r="Q26" s="453"/>
      <c r="R26" s="453"/>
      <c r="S26" s="453"/>
      <c r="T26" s="454"/>
      <c r="U26" s="333">
        <v>6.01</v>
      </c>
      <c r="V26" s="334"/>
      <c r="W26" s="334"/>
      <c r="X26" s="334"/>
      <c r="Y26" s="334"/>
      <c r="Z26" s="334"/>
      <c r="AA26" s="334"/>
      <c r="AB26" s="335"/>
      <c r="AC26" s="333">
        <v>6.09</v>
      </c>
      <c r="AD26" s="334"/>
      <c r="AE26" s="334"/>
      <c r="AF26" s="334"/>
      <c r="AG26" s="334"/>
      <c r="AH26" s="334"/>
      <c r="AI26" s="334"/>
      <c r="AJ26" s="335"/>
      <c r="AK26" s="333">
        <v>6.01</v>
      </c>
      <c r="AL26" s="334"/>
      <c r="AM26" s="334"/>
      <c r="AN26" s="334"/>
      <c r="AO26" s="334"/>
      <c r="AP26" s="334"/>
      <c r="AQ26" s="334"/>
      <c r="AR26" s="335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455" t="s">
        <v>127</v>
      </c>
      <c r="B31" s="456"/>
      <c r="C31" s="456"/>
      <c r="D31" s="456"/>
      <c r="E31" s="457"/>
      <c r="F31" s="457"/>
      <c r="G31" s="457"/>
      <c r="H31" s="457"/>
      <c r="I31" s="457"/>
      <c r="J31" s="457"/>
      <c r="K31" s="457"/>
      <c r="L31" s="458"/>
      <c r="M31" s="459">
        <f>SUM(M32:N35)</f>
        <v>600</v>
      </c>
      <c r="N31" s="460"/>
      <c r="O31" s="461"/>
      <c r="P31" s="461"/>
      <c r="Q31" s="461"/>
      <c r="R31" s="461"/>
      <c r="S31" s="461"/>
      <c r="T31" s="462"/>
      <c r="U31" s="459">
        <f>SUM(U32:V35)</f>
        <v>820</v>
      </c>
      <c r="V31" s="460"/>
      <c r="W31" s="461"/>
      <c r="X31" s="461"/>
      <c r="Y31" s="461"/>
      <c r="Z31" s="461"/>
      <c r="AA31" s="461"/>
      <c r="AB31" s="462"/>
      <c r="AC31" s="459">
        <f>SUM(AC32:AD35)</f>
        <v>820</v>
      </c>
      <c r="AD31" s="460"/>
      <c r="AE31" s="461"/>
      <c r="AF31" s="461"/>
      <c r="AG31" s="461"/>
      <c r="AH31" s="461"/>
      <c r="AI31" s="461"/>
      <c r="AJ31" s="462"/>
      <c r="AK31" s="459">
        <f>SUM(AK32:AL35)</f>
        <v>830</v>
      </c>
      <c r="AL31" s="460"/>
      <c r="AM31" s="461"/>
      <c r="AN31" s="461"/>
      <c r="AO31" s="461"/>
      <c r="AP31" s="461"/>
      <c r="AQ31" s="461"/>
      <c r="AR31" s="462"/>
    </row>
    <row r="32" spans="1:44" x14ac:dyDescent="0.2">
      <c r="A32" s="455" t="s">
        <v>128</v>
      </c>
      <c r="B32" s="456"/>
      <c r="C32" s="456"/>
      <c r="D32" s="456"/>
      <c r="E32" s="457"/>
      <c r="F32" s="457"/>
      <c r="G32" s="457"/>
      <c r="H32" s="457"/>
      <c r="I32" s="457"/>
      <c r="J32" s="457"/>
      <c r="K32" s="457"/>
      <c r="L32" s="458"/>
      <c r="M32" s="463">
        <v>150</v>
      </c>
      <c r="N32" s="397"/>
      <c r="O32" s="464"/>
      <c r="P32" s="464"/>
      <c r="Q32" s="464"/>
      <c r="R32" s="464"/>
      <c r="S32" s="464"/>
      <c r="T32" s="465"/>
      <c r="U32" s="463">
        <v>320</v>
      </c>
      <c r="V32" s="397"/>
      <c r="W32" s="464"/>
      <c r="X32" s="464"/>
      <c r="Y32" s="464"/>
      <c r="Z32" s="464"/>
      <c r="AA32" s="464"/>
      <c r="AB32" s="465"/>
      <c r="AC32" s="463">
        <v>320</v>
      </c>
      <c r="AD32" s="397"/>
      <c r="AE32" s="464"/>
      <c r="AF32" s="464"/>
      <c r="AG32" s="464"/>
      <c r="AH32" s="464"/>
      <c r="AI32" s="464"/>
      <c r="AJ32" s="465"/>
      <c r="AK32" s="463">
        <v>320</v>
      </c>
      <c r="AL32" s="397"/>
      <c r="AM32" s="464"/>
      <c r="AN32" s="464"/>
      <c r="AO32" s="464"/>
      <c r="AP32" s="464"/>
      <c r="AQ32" s="464"/>
      <c r="AR32" s="465"/>
    </row>
    <row r="33" spans="1:44" x14ac:dyDescent="0.2">
      <c r="A33" s="455" t="s">
        <v>129</v>
      </c>
      <c r="B33" s="456"/>
      <c r="C33" s="456"/>
      <c r="D33" s="456"/>
      <c r="E33" s="457">
        <v>48.5</v>
      </c>
      <c r="F33" s="457">
        <v>0.5</v>
      </c>
      <c r="G33" s="457">
        <v>48.5</v>
      </c>
      <c r="H33" s="457">
        <v>20</v>
      </c>
      <c r="I33" s="457"/>
      <c r="J33" s="457"/>
      <c r="K33" s="457"/>
      <c r="L33" s="458"/>
      <c r="M33" s="466" t="s">
        <v>77</v>
      </c>
      <c r="N33" s="396"/>
      <c r="O33" s="464"/>
      <c r="P33" s="464"/>
      <c r="Q33" s="464"/>
      <c r="R33" s="464"/>
      <c r="S33" s="464"/>
      <c r="T33" s="465"/>
      <c r="U33" s="466" t="s">
        <v>77</v>
      </c>
      <c r="V33" s="396"/>
      <c r="W33" s="464"/>
      <c r="X33" s="464"/>
      <c r="Y33" s="464"/>
      <c r="Z33" s="464"/>
      <c r="AA33" s="464"/>
      <c r="AB33" s="465"/>
      <c r="AC33" s="466" t="s">
        <v>77</v>
      </c>
      <c r="AD33" s="396"/>
      <c r="AE33" s="464"/>
      <c r="AF33" s="464"/>
      <c r="AG33" s="464"/>
      <c r="AH33" s="464"/>
      <c r="AI33" s="464"/>
      <c r="AJ33" s="465"/>
      <c r="AK33" s="466" t="s">
        <v>77</v>
      </c>
      <c r="AL33" s="396"/>
      <c r="AM33" s="464"/>
      <c r="AN33" s="464"/>
      <c r="AO33" s="464"/>
      <c r="AP33" s="464"/>
      <c r="AQ33" s="464"/>
      <c r="AR33" s="465"/>
    </row>
    <row r="34" spans="1:44" x14ac:dyDescent="0.2">
      <c r="A34" s="455" t="s">
        <v>130</v>
      </c>
      <c r="B34" s="456"/>
      <c r="C34" s="456"/>
      <c r="D34" s="456"/>
      <c r="E34" s="457">
        <v>48.5</v>
      </c>
      <c r="F34" s="457">
        <v>0.5</v>
      </c>
      <c r="G34" s="457">
        <v>48.5</v>
      </c>
      <c r="H34" s="457">
        <v>20</v>
      </c>
      <c r="I34" s="457"/>
      <c r="J34" s="457"/>
      <c r="K34" s="457"/>
      <c r="L34" s="458"/>
      <c r="M34" s="463">
        <v>250</v>
      </c>
      <c r="N34" s="397"/>
      <c r="O34" s="464"/>
      <c r="P34" s="464"/>
      <c r="Q34" s="464"/>
      <c r="R34" s="464"/>
      <c r="S34" s="464"/>
      <c r="T34" s="465"/>
      <c r="U34" s="463">
        <v>300</v>
      </c>
      <c r="V34" s="397"/>
      <c r="W34" s="464"/>
      <c r="X34" s="464"/>
      <c r="Y34" s="464"/>
      <c r="Z34" s="464"/>
      <c r="AA34" s="464"/>
      <c r="AB34" s="465"/>
      <c r="AC34" s="463">
        <v>300</v>
      </c>
      <c r="AD34" s="397"/>
      <c r="AE34" s="464"/>
      <c r="AF34" s="464"/>
      <c r="AG34" s="464"/>
      <c r="AH34" s="464"/>
      <c r="AI34" s="464"/>
      <c r="AJ34" s="465"/>
      <c r="AK34" s="463">
        <v>310</v>
      </c>
      <c r="AL34" s="397"/>
      <c r="AM34" s="464"/>
      <c r="AN34" s="464"/>
      <c r="AO34" s="464"/>
      <c r="AP34" s="464"/>
      <c r="AQ34" s="464"/>
      <c r="AR34" s="465"/>
    </row>
    <row r="35" spans="1:44" x14ac:dyDescent="0.2">
      <c r="A35" s="455" t="s">
        <v>131</v>
      </c>
      <c r="B35" s="456"/>
      <c r="C35" s="456"/>
      <c r="D35" s="456"/>
      <c r="E35" s="457"/>
      <c r="F35" s="457"/>
      <c r="G35" s="457"/>
      <c r="H35" s="457"/>
      <c r="I35" s="457"/>
      <c r="J35" s="457"/>
      <c r="K35" s="457"/>
      <c r="L35" s="458"/>
      <c r="M35" s="466">
        <v>200</v>
      </c>
      <c r="N35" s="396"/>
      <c r="O35" s="464"/>
      <c r="P35" s="464"/>
      <c r="Q35" s="464"/>
      <c r="R35" s="464"/>
      <c r="S35" s="464"/>
      <c r="T35" s="465"/>
      <c r="U35" s="466">
        <v>200</v>
      </c>
      <c r="V35" s="396"/>
      <c r="W35" s="464"/>
      <c r="X35" s="464"/>
      <c r="Y35" s="464"/>
      <c r="Z35" s="464"/>
      <c r="AA35" s="464"/>
      <c r="AB35" s="465"/>
      <c r="AC35" s="466">
        <v>200</v>
      </c>
      <c r="AD35" s="396"/>
      <c r="AE35" s="464"/>
      <c r="AF35" s="464"/>
      <c r="AG35" s="464"/>
      <c r="AH35" s="464"/>
      <c r="AI35" s="464"/>
      <c r="AJ35" s="465"/>
      <c r="AK35" s="466">
        <v>200</v>
      </c>
      <c r="AL35" s="396"/>
      <c r="AM35" s="464"/>
      <c r="AN35" s="464"/>
      <c r="AO35" s="464"/>
      <c r="AP35" s="464"/>
      <c r="AQ35" s="464"/>
      <c r="AR35" s="465"/>
    </row>
    <row r="36" spans="1:44" ht="13.5" thickBot="1" x14ac:dyDescent="0.25">
      <c r="A36" s="467" t="s">
        <v>53</v>
      </c>
      <c r="B36" s="468"/>
      <c r="C36" s="468"/>
      <c r="D36" s="468"/>
      <c r="E36" s="469"/>
      <c r="F36" s="469"/>
      <c r="G36" s="469"/>
      <c r="H36" s="469"/>
      <c r="I36" s="469"/>
      <c r="J36" s="469"/>
      <c r="K36" s="469"/>
      <c r="L36" s="470"/>
      <c r="M36" s="427"/>
      <c r="N36" s="471"/>
      <c r="O36" s="472"/>
      <c r="P36" s="472"/>
      <c r="Q36" s="472"/>
      <c r="R36" s="472"/>
      <c r="S36" s="472"/>
      <c r="T36" s="473"/>
      <c r="U36" s="427"/>
      <c r="V36" s="471"/>
      <c r="W36" s="472"/>
      <c r="X36" s="472"/>
      <c r="Y36" s="472"/>
      <c r="Z36" s="472"/>
      <c r="AA36" s="472"/>
      <c r="AB36" s="473"/>
      <c r="AC36" s="427"/>
      <c r="AD36" s="471"/>
      <c r="AE36" s="472"/>
      <c r="AF36" s="472"/>
      <c r="AG36" s="472"/>
      <c r="AH36" s="472"/>
      <c r="AI36" s="472"/>
      <c r="AJ36" s="473"/>
      <c r="AK36" s="427"/>
      <c r="AL36" s="471"/>
      <c r="AM36" s="472"/>
      <c r="AN36" s="472"/>
      <c r="AO36" s="472"/>
      <c r="AP36" s="472"/>
      <c r="AQ36" s="472"/>
      <c r="AR36" s="473"/>
    </row>
    <row r="37" spans="1:44" x14ac:dyDescent="0.2">
      <c r="A37" s="474" t="s">
        <v>54</v>
      </c>
      <c r="B37" s="475"/>
      <c r="C37" s="475"/>
      <c r="D37" s="475"/>
      <c r="E37" s="476"/>
      <c r="F37" s="476"/>
      <c r="G37" s="476"/>
      <c r="H37" s="476"/>
      <c r="I37" s="476"/>
      <c r="J37" s="476"/>
      <c r="K37" s="476"/>
      <c r="L37" s="477"/>
      <c r="M37" s="478"/>
      <c r="N37" s="479"/>
      <c r="O37" s="480"/>
      <c r="P37" s="480"/>
      <c r="Q37" s="480"/>
      <c r="R37" s="480"/>
      <c r="S37" s="480"/>
      <c r="T37" s="481"/>
      <c r="U37" s="478"/>
      <c r="V37" s="479"/>
      <c r="W37" s="480"/>
      <c r="X37" s="480"/>
      <c r="Y37" s="480"/>
      <c r="Z37" s="480"/>
      <c r="AA37" s="480"/>
      <c r="AB37" s="481"/>
      <c r="AC37" s="478"/>
      <c r="AD37" s="479"/>
      <c r="AE37" s="480"/>
      <c r="AF37" s="480"/>
      <c r="AG37" s="480"/>
      <c r="AH37" s="480"/>
      <c r="AI37" s="480"/>
      <c r="AJ37" s="481"/>
      <c r="AK37" s="478"/>
      <c r="AL37" s="479"/>
      <c r="AM37" s="480"/>
      <c r="AN37" s="480"/>
      <c r="AO37" s="480"/>
      <c r="AP37" s="480"/>
      <c r="AQ37" s="480"/>
      <c r="AR37" s="481"/>
    </row>
    <row r="38" spans="1:44" x14ac:dyDescent="0.2">
      <c r="A38" s="455" t="s">
        <v>55</v>
      </c>
      <c r="B38" s="456"/>
      <c r="C38" s="456"/>
      <c r="D38" s="456"/>
      <c r="E38" s="457"/>
      <c r="F38" s="457"/>
      <c r="G38" s="457"/>
      <c r="H38" s="457"/>
      <c r="I38" s="457"/>
      <c r="J38" s="457"/>
      <c r="K38" s="457"/>
      <c r="L38" s="458"/>
      <c r="M38" s="459">
        <f>SUM(M39:N44)</f>
        <v>580</v>
      </c>
      <c r="N38" s="460"/>
      <c r="O38" s="461"/>
      <c r="P38" s="461"/>
      <c r="Q38" s="461"/>
      <c r="R38" s="461"/>
      <c r="S38" s="461"/>
      <c r="T38" s="462"/>
      <c r="U38" s="459">
        <f>SUM(U39:V44)</f>
        <v>750</v>
      </c>
      <c r="V38" s="460"/>
      <c r="W38" s="461"/>
      <c r="X38" s="461"/>
      <c r="Y38" s="461"/>
      <c r="Z38" s="461"/>
      <c r="AA38" s="461"/>
      <c r="AB38" s="462"/>
      <c r="AC38" s="459">
        <f>SUM(AC39:AD44)</f>
        <v>740</v>
      </c>
      <c r="AD38" s="460"/>
      <c r="AE38" s="461"/>
      <c r="AF38" s="461"/>
      <c r="AG38" s="461"/>
      <c r="AH38" s="461"/>
      <c r="AI38" s="461"/>
      <c r="AJ38" s="462"/>
      <c r="AK38" s="459">
        <f>SUM(AK39:AL44)</f>
        <v>690</v>
      </c>
      <c r="AL38" s="460"/>
      <c r="AM38" s="461"/>
      <c r="AN38" s="461"/>
      <c r="AO38" s="461"/>
      <c r="AP38" s="461"/>
      <c r="AQ38" s="461"/>
      <c r="AR38" s="462"/>
    </row>
    <row r="39" spans="1:44" x14ac:dyDescent="0.2">
      <c r="A39" s="455" t="s">
        <v>132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63">
        <v>150</v>
      </c>
      <c r="N39" s="397"/>
      <c r="O39" s="464"/>
      <c r="P39" s="464"/>
      <c r="Q39" s="464"/>
      <c r="R39" s="464"/>
      <c r="S39" s="464"/>
      <c r="T39" s="465"/>
      <c r="U39" s="463">
        <v>200</v>
      </c>
      <c r="V39" s="397"/>
      <c r="W39" s="464"/>
      <c r="X39" s="464"/>
      <c r="Y39" s="464"/>
      <c r="Z39" s="464"/>
      <c r="AA39" s="464"/>
      <c r="AB39" s="465"/>
      <c r="AC39" s="463">
        <v>200</v>
      </c>
      <c r="AD39" s="397"/>
      <c r="AE39" s="464"/>
      <c r="AF39" s="464"/>
      <c r="AG39" s="464"/>
      <c r="AH39" s="464"/>
      <c r="AI39" s="464"/>
      <c r="AJ39" s="465"/>
      <c r="AK39" s="463">
        <v>200</v>
      </c>
      <c r="AL39" s="397"/>
      <c r="AM39" s="464"/>
      <c r="AN39" s="464"/>
      <c r="AO39" s="464"/>
      <c r="AP39" s="464"/>
      <c r="AQ39" s="464"/>
      <c r="AR39" s="465"/>
    </row>
    <row r="40" spans="1:44" x14ac:dyDescent="0.2">
      <c r="A40" s="455" t="s">
        <v>133</v>
      </c>
      <c r="B40" s="456"/>
      <c r="C40" s="456"/>
      <c r="D40" s="456"/>
      <c r="E40" s="457"/>
      <c r="F40" s="457"/>
      <c r="G40" s="457"/>
      <c r="H40" s="457"/>
      <c r="I40" s="457"/>
      <c r="J40" s="457"/>
      <c r="K40" s="457"/>
      <c r="L40" s="458"/>
      <c r="M40" s="466" t="s">
        <v>77</v>
      </c>
      <c r="N40" s="396"/>
      <c r="O40" s="482"/>
      <c r="P40" s="483"/>
      <c r="Q40" s="484"/>
      <c r="R40" s="482"/>
      <c r="S40" s="483"/>
      <c r="T40" s="485"/>
      <c r="U40" s="466" t="s">
        <v>77</v>
      </c>
      <c r="V40" s="396"/>
      <c r="W40" s="482"/>
      <c r="X40" s="483"/>
      <c r="Y40" s="484"/>
      <c r="Z40" s="482"/>
      <c r="AA40" s="483"/>
      <c r="AB40" s="485"/>
      <c r="AC40" s="466" t="s">
        <v>77</v>
      </c>
      <c r="AD40" s="396"/>
      <c r="AE40" s="464"/>
      <c r="AF40" s="464"/>
      <c r="AG40" s="464"/>
      <c r="AH40" s="464"/>
      <c r="AI40" s="464"/>
      <c r="AJ40" s="465"/>
      <c r="AK40" s="466" t="s">
        <v>77</v>
      </c>
      <c r="AL40" s="396"/>
      <c r="AM40" s="464"/>
      <c r="AN40" s="464"/>
      <c r="AO40" s="464"/>
      <c r="AP40" s="464"/>
      <c r="AQ40" s="464"/>
      <c r="AR40" s="465"/>
    </row>
    <row r="41" spans="1:44" x14ac:dyDescent="0.2">
      <c r="A41" s="455" t="s">
        <v>134</v>
      </c>
      <c r="B41" s="456"/>
      <c r="C41" s="456"/>
      <c r="D41" s="456"/>
      <c r="E41" s="457">
        <v>48.5</v>
      </c>
      <c r="F41" s="457">
        <v>0.5</v>
      </c>
      <c r="G41" s="457">
        <v>48.5</v>
      </c>
      <c r="H41" s="457">
        <v>20</v>
      </c>
      <c r="I41" s="457"/>
      <c r="J41" s="457"/>
      <c r="K41" s="457"/>
      <c r="L41" s="458"/>
      <c r="M41" s="463">
        <v>200</v>
      </c>
      <c r="N41" s="397"/>
      <c r="O41" s="464"/>
      <c r="P41" s="464"/>
      <c r="Q41" s="464"/>
      <c r="R41" s="464"/>
      <c r="S41" s="464"/>
      <c r="T41" s="465"/>
      <c r="U41" s="463">
        <v>250</v>
      </c>
      <c r="V41" s="397"/>
      <c r="W41" s="464"/>
      <c r="X41" s="464"/>
      <c r="Y41" s="464"/>
      <c r="Z41" s="464"/>
      <c r="AA41" s="464"/>
      <c r="AB41" s="465"/>
      <c r="AC41" s="463">
        <v>250</v>
      </c>
      <c r="AD41" s="397"/>
      <c r="AE41" s="464"/>
      <c r="AF41" s="464"/>
      <c r="AG41" s="464"/>
      <c r="AH41" s="464"/>
      <c r="AI41" s="464"/>
      <c r="AJ41" s="465"/>
      <c r="AK41" s="463">
        <v>200</v>
      </c>
      <c r="AL41" s="397"/>
      <c r="AM41" s="464"/>
      <c r="AN41" s="464"/>
      <c r="AO41" s="464"/>
      <c r="AP41" s="464"/>
      <c r="AQ41" s="464"/>
      <c r="AR41" s="465"/>
    </row>
    <row r="42" spans="1:44" x14ac:dyDescent="0.2">
      <c r="A42" s="455" t="s">
        <v>135</v>
      </c>
      <c r="B42" s="456"/>
      <c r="C42" s="456"/>
      <c r="D42" s="456"/>
      <c r="E42" s="457">
        <v>48.5</v>
      </c>
      <c r="F42" s="457">
        <v>0.5</v>
      </c>
      <c r="G42" s="457">
        <v>48.5</v>
      </c>
      <c r="H42" s="457">
        <v>20</v>
      </c>
      <c r="I42" s="457"/>
      <c r="J42" s="457"/>
      <c r="K42" s="457"/>
      <c r="L42" s="458"/>
      <c r="M42" s="463">
        <v>100</v>
      </c>
      <c r="N42" s="397"/>
      <c r="O42" s="464"/>
      <c r="P42" s="464"/>
      <c r="Q42" s="464"/>
      <c r="R42" s="464"/>
      <c r="S42" s="464"/>
      <c r="T42" s="465"/>
      <c r="U42" s="463">
        <v>150</v>
      </c>
      <c r="V42" s="397"/>
      <c r="W42" s="464"/>
      <c r="X42" s="464"/>
      <c r="Y42" s="464"/>
      <c r="Z42" s="464"/>
      <c r="AA42" s="464"/>
      <c r="AB42" s="465"/>
      <c r="AC42" s="463">
        <v>150</v>
      </c>
      <c r="AD42" s="397"/>
      <c r="AE42" s="464"/>
      <c r="AF42" s="464"/>
      <c r="AG42" s="464"/>
      <c r="AH42" s="464"/>
      <c r="AI42" s="464"/>
      <c r="AJ42" s="465"/>
      <c r="AK42" s="463">
        <v>150</v>
      </c>
      <c r="AL42" s="397"/>
      <c r="AM42" s="464"/>
      <c r="AN42" s="464"/>
      <c r="AO42" s="464"/>
      <c r="AP42" s="464"/>
      <c r="AQ42" s="464"/>
      <c r="AR42" s="465"/>
    </row>
    <row r="43" spans="1:44" x14ac:dyDescent="0.2">
      <c r="A43" s="455" t="s">
        <v>136</v>
      </c>
      <c r="B43" s="456"/>
      <c r="C43" s="456"/>
      <c r="D43" s="456"/>
      <c r="E43" s="457"/>
      <c r="F43" s="457"/>
      <c r="G43" s="457"/>
      <c r="H43" s="457"/>
      <c r="I43" s="457"/>
      <c r="J43" s="457"/>
      <c r="K43" s="457"/>
      <c r="L43" s="458"/>
      <c r="M43" s="466">
        <v>110</v>
      </c>
      <c r="N43" s="396"/>
      <c r="O43" s="464"/>
      <c r="P43" s="464"/>
      <c r="Q43" s="464"/>
      <c r="R43" s="464"/>
      <c r="S43" s="464"/>
      <c r="T43" s="465"/>
      <c r="U43" s="466">
        <v>130</v>
      </c>
      <c r="V43" s="396"/>
      <c r="W43" s="464"/>
      <c r="X43" s="464"/>
      <c r="Y43" s="464"/>
      <c r="Z43" s="464"/>
      <c r="AA43" s="464"/>
      <c r="AB43" s="465"/>
      <c r="AC43" s="466">
        <v>120</v>
      </c>
      <c r="AD43" s="396"/>
      <c r="AE43" s="464"/>
      <c r="AF43" s="464"/>
      <c r="AG43" s="464"/>
      <c r="AH43" s="464"/>
      <c r="AI43" s="464"/>
      <c r="AJ43" s="465"/>
      <c r="AK43" s="466">
        <v>120</v>
      </c>
      <c r="AL43" s="396"/>
      <c r="AM43" s="464"/>
      <c r="AN43" s="464"/>
      <c r="AO43" s="464"/>
      <c r="AP43" s="464"/>
      <c r="AQ43" s="464"/>
      <c r="AR43" s="465"/>
    </row>
    <row r="44" spans="1:44" x14ac:dyDescent="0.2">
      <c r="A44" s="455" t="s">
        <v>137</v>
      </c>
      <c r="B44" s="456"/>
      <c r="C44" s="456"/>
      <c r="D44" s="456"/>
      <c r="E44" s="457"/>
      <c r="F44" s="457"/>
      <c r="G44" s="457"/>
      <c r="H44" s="457"/>
      <c r="I44" s="457"/>
      <c r="J44" s="457"/>
      <c r="K44" s="457"/>
      <c r="L44" s="458"/>
      <c r="M44" s="466">
        <v>20</v>
      </c>
      <c r="N44" s="396"/>
      <c r="O44" s="464"/>
      <c r="P44" s="464"/>
      <c r="Q44" s="464"/>
      <c r="R44" s="464"/>
      <c r="S44" s="464"/>
      <c r="T44" s="465"/>
      <c r="U44" s="466">
        <v>20</v>
      </c>
      <c r="V44" s="396"/>
      <c r="W44" s="464"/>
      <c r="X44" s="464"/>
      <c r="Y44" s="464"/>
      <c r="Z44" s="464"/>
      <c r="AA44" s="464"/>
      <c r="AB44" s="465"/>
      <c r="AC44" s="466">
        <v>20</v>
      </c>
      <c r="AD44" s="396"/>
      <c r="AE44" s="464"/>
      <c r="AF44" s="464"/>
      <c r="AG44" s="464"/>
      <c r="AH44" s="464"/>
      <c r="AI44" s="464"/>
      <c r="AJ44" s="465"/>
      <c r="AK44" s="466">
        <v>20</v>
      </c>
      <c r="AL44" s="396"/>
      <c r="AM44" s="464"/>
      <c r="AN44" s="464"/>
      <c r="AO44" s="464"/>
      <c r="AP44" s="464"/>
      <c r="AQ44" s="464"/>
      <c r="AR44" s="465"/>
    </row>
    <row r="45" spans="1:44" ht="13.5" thickBot="1" x14ac:dyDescent="0.25">
      <c r="A45" s="467" t="s">
        <v>63</v>
      </c>
      <c r="B45" s="468"/>
      <c r="C45" s="468"/>
      <c r="D45" s="468"/>
      <c r="E45" s="469"/>
      <c r="F45" s="469"/>
      <c r="G45" s="469"/>
      <c r="H45" s="469"/>
      <c r="I45" s="469"/>
      <c r="J45" s="469"/>
      <c r="K45" s="469"/>
      <c r="L45" s="470"/>
      <c r="M45" s="427"/>
      <c r="N45" s="471"/>
      <c r="O45" s="472"/>
      <c r="P45" s="472"/>
      <c r="Q45" s="472"/>
      <c r="R45" s="472"/>
      <c r="S45" s="472"/>
      <c r="T45" s="473"/>
      <c r="U45" s="427"/>
      <c r="V45" s="471"/>
      <c r="W45" s="472"/>
      <c r="X45" s="472"/>
      <c r="Y45" s="472"/>
      <c r="Z45" s="472"/>
      <c r="AA45" s="472"/>
      <c r="AB45" s="473"/>
      <c r="AC45" s="427"/>
      <c r="AD45" s="471"/>
      <c r="AE45" s="472"/>
      <c r="AF45" s="472"/>
      <c r="AG45" s="472"/>
      <c r="AH45" s="472"/>
      <c r="AI45" s="472"/>
      <c r="AJ45" s="473"/>
      <c r="AK45" s="427"/>
      <c r="AL45" s="471"/>
      <c r="AM45" s="472"/>
      <c r="AN45" s="472"/>
      <c r="AO45" s="472"/>
      <c r="AP45" s="472"/>
      <c r="AQ45" s="472"/>
      <c r="AR45" s="473"/>
    </row>
    <row r="46" spans="1:44" x14ac:dyDescent="0.2">
      <c r="A46" s="474" t="s">
        <v>103</v>
      </c>
      <c r="B46" s="475"/>
      <c r="C46" s="475"/>
      <c r="D46" s="475"/>
      <c r="E46" s="476"/>
      <c r="F46" s="476"/>
      <c r="G46" s="476"/>
      <c r="H46" s="476"/>
      <c r="I46" s="476"/>
      <c r="J46" s="476"/>
      <c r="K46" s="476"/>
      <c r="L46" s="477"/>
      <c r="M46" s="478"/>
      <c r="N46" s="479"/>
      <c r="O46" s="480"/>
      <c r="P46" s="480"/>
      <c r="Q46" s="480"/>
      <c r="R46" s="480"/>
      <c r="S46" s="480"/>
      <c r="T46" s="481"/>
      <c r="U46" s="478"/>
      <c r="V46" s="479"/>
      <c r="W46" s="480"/>
      <c r="X46" s="480"/>
      <c r="Y46" s="480"/>
      <c r="Z46" s="480"/>
      <c r="AA46" s="480"/>
      <c r="AB46" s="481"/>
      <c r="AC46" s="478"/>
      <c r="AD46" s="479"/>
      <c r="AE46" s="480"/>
      <c r="AF46" s="480"/>
      <c r="AG46" s="480"/>
      <c r="AH46" s="480"/>
      <c r="AI46" s="480"/>
      <c r="AJ46" s="481"/>
      <c r="AK46" s="478"/>
      <c r="AL46" s="479"/>
      <c r="AM46" s="480"/>
      <c r="AN46" s="480"/>
      <c r="AO46" s="480"/>
      <c r="AP46" s="480"/>
      <c r="AQ46" s="480"/>
      <c r="AR46" s="481"/>
    </row>
    <row r="47" spans="1:44" x14ac:dyDescent="0.2">
      <c r="A47" s="455" t="s">
        <v>138</v>
      </c>
      <c r="B47" s="456"/>
      <c r="C47" s="456"/>
      <c r="D47" s="456"/>
      <c r="E47" s="457"/>
      <c r="F47" s="457"/>
      <c r="G47" s="457"/>
      <c r="H47" s="457"/>
      <c r="I47" s="457"/>
      <c r="J47" s="457"/>
      <c r="K47" s="457"/>
      <c r="L47" s="458"/>
      <c r="M47" s="459">
        <f>SUM(M48:N51)</f>
        <v>180</v>
      </c>
      <c r="N47" s="460"/>
      <c r="O47" s="461"/>
      <c r="P47" s="461"/>
      <c r="Q47" s="461"/>
      <c r="R47" s="461"/>
      <c r="S47" s="461"/>
      <c r="T47" s="462"/>
      <c r="U47" s="459">
        <f>SUM(U48:V51)</f>
        <v>400</v>
      </c>
      <c r="V47" s="460"/>
      <c r="W47" s="461"/>
      <c r="X47" s="461"/>
      <c r="Y47" s="461"/>
      <c r="Z47" s="461"/>
      <c r="AA47" s="461"/>
      <c r="AB47" s="462"/>
      <c r="AC47" s="459">
        <f>SUM(AC48:AD51)</f>
        <v>430</v>
      </c>
      <c r="AD47" s="460"/>
      <c r="AE47" s="461"/>
      <c r="AF47" s="461"/>
      <c r="AG47" s="461"/>
      <c r="AH47" s="461"/>
      <c r="AI47" s="461"/>
      <c r="AJ47" s="462"/>
      <c r="AK47" s="459">
        <f>SUM(AK48:AL51)</f>
        <v>370</v>
      </c>
      <c r="AL47" s="460"/>
      <c r="AM47" s="461"/>
      <c r="AN47" s="461"/>
      <c r="AO47" s="461"/>
      <c r="AP47" s="461"/>
      <c r="AQ47" s="461"/>
      <c r="AR47" s="462"/>
    </row>
    <row r="48" spans="1:44" x14ac:dyDescent="0.2">
      <c r="A48" s="455" t="s">
        <v>139</v>
      </c>
      <c r="B48" s="456"/>
      <c r="C48" s="456"/>
      <c r="D48" s="456"/>
      <c r="E48" s="457">
        <v>48.5</v>
      </c>
      <c r="F48" s="457">
        <v>0.5</v>
      </c>
      <c r="G48" s="457">
        <v>48.5</v>
      </c>
      <c r="H48" s="457">
        <v>20</v>
      </c>
      <c r="I48" s="457"/>
      <c r="J48" s="457"/>
      <c r="K48" s="457"/>
      <c r="L48" s="458"/>
      <c r="M48" s="463">
        <v>80</v>
      </c>
      <c r="N48" s="397"/>
      <c r="O48" s="464"/>
      <c r="P48" s="464"/>
      <c r="Q48" s="464"/>
      <c r="R48" s="464"/>
      <c r="S48" s="464"/>
      <c r="T48" s="465"/>
      <c r="U48" s="463">
        <v>150</v>
      </c>
      <c r="V48" s="397"/>
      <c r="W48" s="464"/>
      <c r="X48" s="464"/>
      <c r="Y48" s="464"/>
      <c r="Z48" s="464"/>
      <c r="AA48" s="464"/>
      <c r="AB48" s="465"/>
      <c r="AC48" s="463">
        <v>150</v>
      </c>
      <c r="AD48" s="397"/>
      <c r="AE48" s="464"/>
      <c r="AF48" s="464"/>
      <c r="AG48" s="464"/>
      <c r="AH48" s="464"/>
      <c r="AI48" s="464"/>
      <c r="AJ48" s="465"/>
      <c r="AK48" s="463">
        <v>200</v>
      </c>
      <c r="AL48" s="397"/>
      <c r="AM48" s="464"/>
      <c r="AN48" s="464"/>
      <c r="AO48" s="464"/>
      <c r="AP48" s="464"/>
      <c r="AQ48" s="464"/>
      <c r="AR48" s="465"/>
    </row>
    <row r="49" spans="1:44" x14ac:dyDescent="0.2">
      <c r="A49" s="455" t="s">
        <v>140</v>
      </c>
      <c r="B49" s="456"/>
      <c r="C49" s="456"/>
      <c r="D49" s="456"/>
      <c r="E49" s="457">
        <v>48.5</v>
      </c>
      <c r="F49" s="457">
        <v>0.5</v>
      </c>
      <c r="G49" s="457">
        <v>48.5</v>
      </c>
      <c r="H49" s="457">
        <v>20</v>
      </c>
      <c r="I49" s="457"/>
      <c r="J49" s="457"/>
      <c r="K49" s="457"/>
      <c r="L49" s="458"/>
      <c r="M49" s="463">
        <v>50</v>
      </c>
      <c r="N49" s="397"/>
      <c r="O49" s="464"/>
      <c r="P49" s="464"/>
      <c r="Q49" s="464"/>
      <c r="R49" s="464"/>
      <c r="S49" s="464"/>
      <c r="T49" s="465"/>
      <c r="U49" s="463">
        <v>50</v>
      </c>
      <c r="V49" s="397"/>
      <c r="W49" s="464"/>
      <c r="X49" s="464"/>
      <c r="Y49" s="464"/>
      <c r="Z49" s="464"/>
      <c r="AA49" s="464"/>
      <c r="AB49" s="465"/>
      <c r="AC49" s="463">
        <v>50</v>
      </c>
      <c r="AD49" s="397"/>
      <c r="AE49" s="464"/>
      <c r="AF49" s="464"/>
      <c r="AG49" s="464"/>
      <c r="AH49" s="464"/>
      <c r="AI49" s="464"/>
      <c r="AJ49" s="465"/>
      <c r="AK49" s="463">
        <v>50</v>
      </c>
      <c r="AL49" s="397"/>
      <c r="AM49" s="464"/>
      <c r="AN49" s="464"/>
      <c r="AO49" s="464"/>
      <c r="AP49" s="464"/>
      <c r="AQ49" s="464"/>
      <c r="AR49" s="465"/>
    </row>
    <row r="50" spans="1:44" x14ac:dyDescent="0.2">
      <c r="A50" s="455" t="s">
        <v>141</v>
      </c>
      <c r="B50" s="456"/>
      <c r="C50" s="456"/>
      <c r="D50" s="456"/>
      <c r="E50" s="457">
        <v>48.5</v>
      </c>
      <c r="F50" s="457">
        <v>0.5</v>
      </c>
      <c r="G50" s="457">
        <v>48.5</v>
      </c>
      <c r="H50" s="457">
        <v>20</v>
      </c>
      <c r="I50" s="457"/>
      <c r="J50" s="457"/>
      <c r="K50" s="457"/>
      <c r="L50" s="458"/>
      <c r="M50" s="463">
        <v>50</v>
      </c>
      <c r="N50" s="397"/>
      <c r="O50" s="464"/>
      <c r="P50" s="464"/>
      <c r="Q50" s="464"/>
      <c r="R50" s="464"/>
      <c r="S50" s="464"/>
      <c r="T50" s="465"/>
      <c r="U50" s="463">
        <v>200</v>
      </c>
      <c r="V50" s="397"/>
      <c r="W50" s="464"/>
      <c r="X50" s="464"/>
      <c r="Y50" s="464"/>
      <c r="Z50" s="464"/>
      <c r="AA50" s="464"/>
      <c r="AB50" s="465"/>
      <c r="AC50" s="463">
        <v>230</v>
      </c>
      <c r="AD50" s="397"/>
      <c r="AE50" s="464"/>
      <c r="AF50" s="464"/>
      <c r="AG50" s="464"/>
      <c r="AH50" s="464"/>
      <c r="AI50" s="464"/>
      <c r="AJ50" s="465"/>
      <c r="AK50" s="463">
        <v>120</v>
      </c>
      <c r="AL50" s="397"/>
      <c r="AM50" s="464"/>
      <c r="AN50" s="464"/>
      <c r="AO50" s="464"/>
      <c r="AP50" s="464"/>
      <c r="AQ50" s="464"/>
      <c r="AR50" s="465"/>
    </row>
    <row r="51" spans="1:44" x14ac:dyDescent="0.2">
      <c r="A51" s="455" t="s">
        <v>142</v>
      </c>
      <c r="B51" s="456"/>
      <c r="C51" s="456"/>
      <c r="D51" s="456"/>
      <c r="E51" s="457">
        <v>48.5</v>
      </c>
      <c r="F51" s="457">
        <v>0.5</v>
      </c>
      <c r="G51" s="457">
        <v>48.5</v>
      </c>
      <c r="H51" s="457">
        <v>20</v>
      </c>
      <c r="I51" s="457"/>
      <c r="J51" s="457"/>
      <c r="K51" s="457"/>
      <c r="L51" s="458"/>
      <c r="M51" s="466" t="s">
        <v>77</v>
      </c>
      <c r="N51" s="396"/>
      <c r="O51" s="464"/>
      <c r="P51" s="464"/>
      <c r="Q51" s="464"/>
      <c r="R51" s="464"/>
      <c r="S51" s="464"/>
      <c r="T51" s="465"/>
      <c r="U51" s="466" t="s">
        <v>77</v>
      </c>
      <c r="V51" s="396"/>
      <c r="W51" s="464"/>
      <c r="X51" s="464"/>
      <c r="Y51" s="464"/>
      <c r="Z51" s="464"/>
      <c r="AA51" s="464"/>
      <c r="AB51" s="465"/>
      <c r="AC51" s="466" t="s">
        <v>77</v>
      </c>
      <c r="AD51" s="396"/>
      <c r="AE51" s="464"/>
      <c r="AF51" s="464"/>
      <c r="AG51" s="464"/>
      <c r="AH51" s="464"/>
      <c r="AI51" s="464"/>
      <c r="AJ51" s="465"/>
      <c r="AK51" s="466" t="s">
        <v>77</v>
      </c>
      <c r="AL51" s="396"/>
      <c r="AM51" s="464"/>
      <c r="AN51" s="464"/>
      <c r="AO51" s="464"/>
      <c r="AP51" s="464"/>
      <c r="AQ51" s="464"/>
      <c r="AR51" s="465"/>
    </row>
    <row r="52" spans="1:44" ht="13.5" thickBot="1" x14ac:dyDescent="0.25">
      <c r="A52" s="467" t="s">
        <v>112</v>
      </c>
      <c r="B52" s="468"/>
      <c r="C52" s="468"/>
      <c r="D52" s="468"/>
      <c r="E52" s="469"/>
      <c r="F52" s="469"/>
      <c r="G52" s="469"/>
      <c r="H52" s="469"/>
      <c r="I52" s="469"/>
      <c r="J52" s="469"/>
      <c r="K52" s="469"/>
      <c r="L52" s="470"/>
      <c r="M52" s="427"/>
      <c r="N52" s="471"/>
      <c r="O52" s="472"/>
      <c r="P52" s="472"/>
      <c r="Q52" s="472"/>
      <c r="R52" s="472"/>
      <c r="S52" s="472"/>
      <c r="T52" s="473"/>
      <c r="U52" s="427"/>
      <c r="V52" s="471"/>
      <c r="W52" s="472"/>
      <c r="X52" s="472"/>
      <c r="Y52" s="472"/>
      <c r="Z52" s="472"/>
      <c r="AA52" s="472"/>
      <c r="AB52" s="473"/>
      <c r="AC52" s="427"/>
      <c r="AD52" s="471"/>
      <c r="AE52" s="472"/>
      <c r="AF52" s="472"/>
      <c r="AG52" s="472"/>
      <c r="AH52" s="472"/>
      <c r="AI52" s="472"/>
      <c r="AJ52" s="473"/>
      <c r="AK52" s="427"/>
      <c r="AL52" s="471"/>
      <c r="AM52" s="472"/>
      <c r="AN52" s="472"/>
      <c r="AO52" s="472"/>
      <c r="AP52" s="472"/>
      <c r="AQ52" s="472"/>
      <c r="AR52" s="473"/>
    </row>
    <row r="53" spans="1:44" x14ac:dyDescent="0.2">
      <c r="A53" s="474" t="s">
        <v>113</v>
      </c>
      <c r="B53" s="475"/>
      <c r="C53" s="475"/>
      <c r="D53" s="475"/>
      <c r="E53" s="476"/>
      <c r="F53" s="476"/>
      <c r="G53" s="476"/>
      <c r="H53" s="476"/>
      <c r="I53" s="476"/>
      <c r="J53" s="476"/>
      <c r="K53" s="476"/>
      <c r="L53" s="477"/>
      <c r="M53" s="478"/>
      <c r="N53" s="479"/>
      <c r="O53" s="480"/>
      <c r="P53" s="480"/>
      <c r="Q53" s="480"/>
      <c r="R53" s="480"/>
      <c r="S53" s="480"/>
      <c r="T53" s="481"/>
      <c r="U53" s="478"/>
      <c r="V53" s="479"/>
      <c r="W53" s="480"/>
      <c r="X53" s="480"/>
      <c r="Y53" s="480"/>
      <c r="Z53" s="480"/>
      <c r="AA53" s="480"/>
      <c r="AB53" s="481"/>
      <c r="AC53" s="478"/>
      <c r="AD53" s="479"/>
      <c r="AE53" s="480"/>
      <c r="AF53" s="480"/>
      <c r="AG53" s="480"/>
      <c r="AH53" s="480"/>
      <c r="AI53" s="480"/>
      <c r="AJ53" s="481"/>
      <c r="AK53" s="478"/>
      <c r="AL53" s="479"/>
      <c r="AM53" s="480"/>
      <c r="AN53" s="480"/>
      <c r="AO53" s="480"/>
      <c r="AP53" s="480"/>
      <c r="AQ53" s="480"/>
      <c r="AR53" s="481"/>
    </row>
    <row r="54" spans="1:44" x14ac:dyDescent="0.2">
      <c r="A54" s="455" t="s">
        <v>143</v>
      </c>
      <c r="B54" s="456"/>
      <c r="C54" s="456"/>
      <c r="D54" s="456"/>
      <c r="E54" s="457"/>
      <c r="F54" s="457"/>
      <c r="G54" s="457"/>
      <c r="H54" s="457"/>
      <c r="I54" s="457"/>
      <c r="J54" s="457"/>
      <c r="K54" s="457"/>
      <c r="L54" s="458"/>
      <c r="M54" s="459">
        <f>SUM(M55:N59)</f>
        <v>540</v>
      </c>
      <c r="N54" s="460"/>
      <c r="O54" s="461"/>
      <c r="P54" s="461"/>
      <c r="Q54" s="461"/>
      <c r="R54" s="461"/>
      <c r="S54" s="461"/>
      <c r="T54" s="462"/>
      <c r="U54" s="459">
        <f>SUM(U55:V59)</f>
        <v>740</v>
      </c>
      <c r="V54" s="460"/>
      <c r="W54" s="461"/>
      <c r="X54" s="461"/>
      <c r="Y54" s="461"/>
      <c r="Z54" s="461"/>
      <c r="AA54" s="461"/>
      <c r="AB54" s="462"/>
      <c r="AC54" s="459">
        <f>SUM(AC55:AD59)</f>
        <v>750</v>
      </c>
      <c r="AD54" s="460"/>
      <c r="AE54" s="461"/>
      <c r="AF54" s="461"/>
      <c r="AG54" s="461"/>
      <c r="AH54" s="461"/>
      <c r="AI54" s="461"/>
      <c r="AJ54" s="462"/>
      <c r="AK54" s="459">
        <f>SUM(AK55:AL59)</f>
        <v>710</v>
      </c>
      <c r="AL54" s="460"/>
      <c r="AM54" s="461"/>
      <c r="AN54" s="461"/>
      <c r="AO54" s="461"/>
      <c r="AP54" s="461"/>
      <c r="AQ54" s="461"/>
      <c r="AR54" s="462"/>
    </row>
    <row r="55" spans="1:44" x14ac:dyDescent="0.2">
      <c r="A55" s="455" t="s">
        <v>144</v>
      </c>
      <c r="B55" s="456"/>
      <c r="C55" s="456"/>
      <c r="D55" s="456"/>
      <c r="E55" s="457">
        <v>48.5</v>
      </c>
      <c r="F55" s="457">
        <v>0.5</v>
      </c>
      <c r="G55" s="457">
        <v>48.5</v>
      </c>
      <c r="H55" s="457">
        <v>20</v>
      </c>
      <c r="I55" s="457"/>
      <c r="J55" s="457"/>
      <c r="K55" s="457"/>
      <c r="L55" s="458"/>
      <c r="M55" s="466">
        <v>200</v>
      </c>
      <c r="N55" s="396"/>
      <c r="O55" s="464"/>
      <c r="P55" s="464"/>
      <c r="Q55" s="464"/>
      <c r="R55" s="464"/>
      <c r="S55" s="464"/>
      <c r="T55" s="465"/>
      <c r="U55" s="466">
        <v>200</v>
      </c>
      <c r="V55" s="396"/>
      <c r="W55" s="464"/>
      <c r="X55" s="464"/>
      <c r="Y55" s="464"/>
      <c r="Z55" s="464"/>
      <c r="AA55" s="464"/>
      <c r="AB55" s="465"/>
      <c r="AC55" s="466">
        <v>200</v>
      </c>
      <c r="AD55" s="396"/>
      <c r="AE55" s="464"/>
      <c r="AF55" s="464"/>
      <c r="AG55" s="464"/>
      <c r="AH55" s="464"/>
      <c r="AI55" s="464"/>
      <c r="AJ55" s="465"/>
      <c r="AK55" s="466">
        <v>200</v>
      </c>
      <c r="AL55" s="396"/>
      <c r="AM55" s="464"/>
      <c r="AN55" s="464"/>
      <c r="AO55" s="464"/>
      <c r="AP55" s="464"/>
      <c r="AQ55" s="464"/>
      <c r="AR55" s="465"/>
    </row>
    <row r="56" spans="1:44" x14ac:dyDescent="0.2">
      <c r="A56" s="455" t="s">
        <v>145</v>
      </c>
      <c r="B56" s="456"/>
      <c r="C56" s="456"/>
      <c r="D56" s="456"/>
      <c r="E56" s="457">
        <v>48.5</v>
      </c>
      <c r="F56" s="457">
        <v>0.5</v>
      </c>
      <c r="G56" s="457">
        <v>48.5</v>
      </c>
      <c r="H56" s="457">
        <v>20</v>
      </c>
      <c r="I56" s="457"/>
      <c r="J56" s="457"/>
      <c r="K56" s="457"/>
      <c r="L56" s="458"/>
      <c r="M56" s="463">
        <v>150</v>
      </c>
      <c r="N56" s="397"/>
      <c r="O56" s="464"/>
      <c r="P56" s="464"/>
      <c r="Q56" s="464"/>
      <c r="R56" s="464"/>
      <c r="S56" s="464"/>
      <c r="T56" s="465"/>
      <c r="U56" s="463">
        <v>200</v>
      </c>
      <c r="V56" s="397"/>
      <c r="W56" s="464"/>
      <c r="X56" s="464"/>
      <c r="Y56" s="464"/>
      <c r="Z56" s="464"/>
      <c r="AA56" s="464"/>
      <c r="AB56" s="465"/>
      <c r="AC56" s="463">
        <v>200</v>
      </c>
      <c r="AD56" s="397"/>
      <c r="AE56" s="464"/>
      <c r="AF56" s="464"/>
      <c r="AG56" s="464"/>
      <c r="AH56" s="464"/>
      <c r="AI56" s="464"/>
      <c r="AJ56" s="465"/>
      <c r="AK56" s="463">
        <v>200</v>
      </c>
      <c r="AL56" s="397"/>
      <c r="AM56" s="464"/>
      <c r="AN56" s="464"/>
      <c r="AO56" s="464"/>
      <c r="AP56" s="464"/>
      <c r="AQ56" s="464"/>
      <c r="AR56" s="465"/>
    </row>
    <row r="57" spans="1:44" x14ac:dyDescent="0.2">
      <c r="A57" s="455" t="s">
        <v>146</v>
      </c>
      <c r="B57" s="456"/>
      <c r="C57" s="456"/>
      <c r="D57" s="456"/>
      <c r="E57" s="457">
        <v>48.5</v>
      </c>
      <c r="F57" s="457">
        <v>0.5</v>
      </c>
      <c r="G57" s="457">
        <v>48.5</v>
      </c>
      <c r="H57" s="457">
        <v>20</v>
      </c>
      <c r="I57" s="457"/>
      <c r="J57" s="457"/>
      <c r="K57" s="457"/>
      <c r="L57" s="458"/>
      <c r="M57" s="463">
        <v>160</v>
      </c>
      <c r="N57" s="397"/>
      <c r="O57" s="464"/>
      <c r="P57" s="464"/>
      <c r="Q57" s="464"/>
      <c r="R57" s="464"/>
      <c r="S57" s="464"/>
      <c r="T57" s="465"/>
      <c r="U57" s="463">
        <v>310</v>
      </c>
      <c r="V57" s="397"/>
      <c r="W57" s="464"/>
      <c r="X57" s="464"/>
      <c r="Y57" s="464"/>
      <c r="Z57" s="464"/>
      <c r="AA57" s="464"/>
      <c r="AB57" s="465"/>
      <c r="AC57" s="463">
        <v>320</v>
      </c>
      <c r="AD57" s="397"/>
      <c r="AE57" s="464"/>
      <c r="AF57" s="464"/>
      <c r="AG57" s="464"/>
      <c r="AH57" s="464"/>
      <c r="AI57" s="464"/>
      <c r="AJ57" s="465"/>
      <c r="AK57" s="463">
        <v>280</v>
      </c>
      <c r="AL57" s="397"/>
      <c r="AM57" s="464"/>
      <c r="AN57" s="464"/>
      <c r="AO57" s="464"/>
      <c r="AP57" s="464"/>
      <c r="AQ57" s="464"/>
      <c r="AR57" s="465"/>
    </row>
    <row r="58" spans="1:44" x14ac:dyDescent="0.2">
      <c r="A58" s="455" t="s">
        <v>147</v>
      </c>
      <c r="B58" s="456"/>
      <c r="C58" s="456"/>
      <c r="D58" s="456"/>
      <c r="E58" s="457"/>
      <c r="F58" s="457"/>
      <c r="G58" s="457"/>
      <c r="H58" s="457"/>
      <c r="I58" s="457"/>
      <c r="J58" s="457"/>
      <c r="K58" s="457"/>
      <c r="L58" s="458"/>
      <c r="M58" s="466">
        <v>10</v>
      </c>
      <c r="N58" s="396"/>
      <c r="O58" s="464"/>
      <c r="P58" s="464"/>
      <c r="Q58" s="464"/>
      <c r="R58" s="464"/>
      <c r="S58" s="464"/>
      <c r="T58" s="465"/>
      <c r="U58" s="466">
        <v>10</v>
      </c>
      <c r="V58" s="396"/>
      <c r="W58" s="464"/>
      <c r="X58" s="464"/>
      <c r="Y58" s="464"/>
      <c r="Z58" s="464"/>
      <c r="AA58" s="464"/>
      <c r="AB58" s="465"/>
      <c r="AC58" s="466">
        <v>10</v>
      </c>
      <c r="AD58" s="396"/>
      <c r="AE58" s="464"/>
      <c r="AF58" s="464"/>
      <c r="AG58" s="464"/>
      <c r="AH58" s="464"/>
      <c r="AI58" s="464"/>
      <c r="AJ58" s="465"/>
      <c r="AK58" s="466">
        <v>10</v>
      </c>
      <c r="AL58" s="396"/>
      <c r="AM58" s="464"/>
      <c r="AN58" s="464"/>
      <c r="AO58" s="464"/>
      <c r="AP58" s="464"/>
      <c r="AQ58" s="464"/>
      <c r="AR58" s="465"/>
    </row>
    <row r="59" spans="1:44" x14ac:dyDescent="0.2">
      <c r="A59" s="455" t="s">
        <v>148</v>
      </c>
      <c r="B59" s="456"/>
      <c r="C59" s="456"/>
      <c r="D59" s="456"/>
      <c r="E59" s="457">
        <v>48.5</v>
      </c>
      <c r="F59" s="457">
        <v>0.5</v>
      </c>
      <c r="G59" s="457">
        <v>48.5</v>
      </c>
      <c r="H59" s="457">
        <v>20</v>
      </c>
      <c r="I59" s="457"/>
      <c r="J59" s="457"/>
      <c r="K59" s="457"/>
      <c r="L59" s="458"/>
      <c r="M59" s="466">
        <v>20</v>
      </c>
      <c r="N59" s="396"/>
      <c r="O59" s="464"/>
      <c r="P59" s="464"/>
      <c r="Q59" s="464"/>
      <c r="R59" s="464"/>
      <c r="S59" s="464"/>
      <c r="T59" s="465"/>
      <c r="U59" s="466">
        <v>20</v>
      </c>
      <c r="V59" s="396"/>
      <c r="W59" s="464"/>
      <c r="X59" s="464"/>
      <c r="Y59" s="464"/>
      <c r="Z59" s="464"/>
      <c r="AA59" s="464"/>
      <c r="AB59" s="465"/>
      <c r="AC59" s="466">
        <v>20</v>
      </c>
      <c r="AD59" s="396"/>
      <c r="AE59" s="464"/>
      <c r="AF59" s="464"/>
      <c r="AG59" s="464"/>
      <c r="AH59" s="464"/>
      <c r="AI59" s="464"/>
      <c r="AJ59" s="465"/>
      <c r="AK59" s="466">
        <v>20</v>
      </c>
      <c r="AL59" s="396"/>
      <c r="AM59" s="464"/>
      <c r="AN59" s="464"/>
      <c r="AO59" s="464"/>
      <c r="AP59" s="464"/>
      <c r="AQ59" s="464"/>
      <c r="AR59" s="465"/>
    </row>
    <row r="60" spans="1:44" ht="13.5" thickBot="1" x14ac:dyDescent="0.25">
      <c r="A60" s="504" t="s">
        <v>118</v>
      </c>
      <c r="B60" s="505"/>
      <c r="C60" s="505"/>
      <c r="D60" s="505"/>
      <c r="E60" s="506"/>
      <c r="F60" s="506"/>
      <c r="G60" s="506"/>
      <c r="H60" s="506"/>
      <c r="I60" s="506"/>
      <c r="J60" s="506"/>
      <c r="K60" s="506"/>
      <c r="L60" s="507"/>
      <c r="M60" s="486"/>
      <c r="N60" s="487"/>
      <c r="O60" s="488"/>
      <c r="P60" s="488"/>
      <c r="Q60" s="488"/>
      <c r="R60" s="488"/>
      <c r="S60" s="488"/>
      <c r="T60" s="489"/>
      <c r="U60" s="486"/>
      <c r="V60" s="487"/>
      <c r="W60" s="488"/>
      <c r="X60" s="488"/>
      <c r="Y60" s="488"/>
      <c r="Z60" s="488"/>
      <c r="AA60" s="488"/>
      <c r="AB60" s="489"/>
      <c r="AC60" s="486"/>
      <c r="AD60" s="487"/>
      <c r="AE60" s="488"/>
      <c r="AF60" s="488"/>
      <c r="AG60" s="488"/>
      <c r="AH60" s="488"/>
      <c r="AI60" s="488"/>
      <c r="AJ60" s="489"/>
      <c r="AK60" s="486"/>
      <c r="AL60" s="487"/>
      <c r="AM60" s="488"/>
      <c r="AN60" s="488"/>
      <c r="AO60" s="488"/>
      <c r="AP60" s="488"/>
      <c r="AQ60" s="488"/>
      <c r="AR60" s="489"/>
    </row>
    <row r="61" spans="1:44" ht="13.5" thickBot="1" x14ac:dyDescent="0.25">
      <c r="A61" s="508" t="s">
        <v>64</v>
      </c>
      <c r="B61" s="509"/>
      <c r="C61" s="509"/>
      <c r="D61" s="509"/>
      <c r="E61" s="509"/>
      <c r="F61" s="509"/>
      <c r="G61" s="509"/>
      <c r="H61" s="509"/>
      <c r="I61" s="509"/>
      <c r="J61" s="509"/>
      <c r="K61" s="509"/>
      <c r="L61" s="510"/>
      <c r="M61" s="490"/>
      <c r="N61" s="491"/>
      <c r="O61" s="492"/>
      <c r="P61" s="492"/>
      <c r="Q61" s="492"/>
      <c r="R61" s="492"/>
      <c r="S61" s="492"/>
      <c r="T61" s="493"/>
      <c r="U61" s="490"/>
      <c r="V61" s="491"/>
      <c r="W61" s="492"/>
      <c r="X61" s="492"/>
      <c r="Y61" s="492"/>
      <c r="Z61" s="492"/>
      <c r="AA61" s="492"/>
      <c r="AB61" s="493"/>
      <c r="AC61" s="490"/>
      <c r="AD61" s="491"/>
      <c r="AE61" s="492"/>
      <c r="AF61" s="492"/>
      <c r="AG61" s="492"/>
      <c r="AH61" s="492"/>
      <c r="AI61" s="492"/>
      <c r="AJ61" s="493"/>
      <c r="AK61" s="490"/>
      <c r="AL61" s="491"/>
      <c r="AM61" s="492"/>
      <c r="AN61" s="492"/>
      <c r="AO61" s="492"/>
      <c r="AP61" s="492"/>
      <c r="AQ61" s="492"/>
      <c r="AR61" s="493"/>
    </row>
    <row r="62" spans="1:44" ht="13.5" thickBot="1" x14ac:dyDescent="0.25">
      <c r="A62" s="495"/>
      <c r="B62" s="495"/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</row>
    <row r="63" spans="1:44" ht="13.5" thickBot="1" x14ac:dyDescent="0.25">
      <c r="A63" s="53" t="s">
        <v>65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6" t="s">
        <v>155</v>
      </c>
      <c r="N63" s="57"/>
      <c r="O63" s="57"/>
      <c r="P63" s="57"/>
      <c r="Q63" s="57"/>
      <c r="R63" s="57"/>
      <c r="S63" s="57"/>
      <c r="T63" s="58"/>
      <c r="U63" s="56" t="s">
        <v>155</v>
      </c>
      <c r="V63" s="57"/>
      <c r="W63" s="57"/>
      <c r="X63" s="57"/>
      <c r="Y63" s="57"/>
      <c r="Z63" s="57"/>
      <c r="AA63" s="57"/>
      <c r="AB63" s="58"/>
      <c r="AC63" s="56" t="s">
        <v>155</v>
      </c>
      <c r="AD63" s="57"/>
      <c r="AE63" s="57"/>
      <c r="AF63" s="57"/>
      <c r="AG63" s="57"/>
      <c r="AH63" s="57"/>
      <c r="AI63" s="57"/>
      <c r="AJ63" s="58"/>
      <c r="AK63" s="56" t="s">
        <v>155</v>
      </c>
      <c r="AL63" s="57"/>
      <c r="AM63" s="57"/>
      <c r="AN63" s="57"/>
      <c r="AO63" s="57"/>
      <c r="AP63" s="57"/>
      <c r="AQ63" s="57"/>
      <c r="AR63" s="58"/>
    </row>
  </sheetData>
  <mergeCells count="712"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25" zoomScaleNormal="100" workbookViewId="0">
      <selection activeCell="M63" sqref="M63:T63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3.85546875" style="11" customWidth="1"/>
    <col min="15" max="21" width="3.28515625" style="11" customWidth="1"/>
    <col min="22" max="22" width="3.7109375" style="11" customWidth="1"/>
    <col min="23" max="29" width="3.28515625" style="11" customWidth="1"/>
    <col min="30" max="30" width="3.7109375" style="11" customWidth="1"/>
    <col min="31" max="37" width="3.28515625" style="11" customWidth="1"/>
    <col min="38" max="38" width="3.710937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30" customHeight="1" thickBo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60">
        <v>0.70833333333333337</v>
      </c>
      <c r="N3" s="261"/>
      <c r="O3" s="261"/>
      <c r="P3" s="261"/>
      <c r="Q3" s="261"/>
      <c r="R3" s="261"/>
      <c r="S3" s="261"/>
      <c r="T3" s="261"/>
      <c r="U3" s="260">
        <v>0.75</v>
      </c>
      <c r="V3" s="261"/>
      <c r="W3" s="261"/>
      <c r="X3" s="261"/>
      <c r="Y3" s="261"/>
      <c r="Z3" s="261"/>
      <c r="AA3" s="261"/>
      <c r="AB3" s="261"/>
      <c r="AC3" s="260">
        <v>0.79166666666666663</v>
      </c>
      <c r="AD3" s="261"/>
      <c r="AE3" s="261"/>
      <c r="AF3" s="261"/>
      <c r="AG3" s="261"/>
      <c r="AH3" s="261"/>
      <c r="AI3" s="261"/>
      <c r="AJ3" s="261"/>
      <c r="AK3" s="260">
        <v>0.83333333333333337</v>
      </c>
      <c r="AL3" s="261"/>
      <c r="AM3" s="261"/>
      <c r="AN3" s="261"/>
      <c r="AO3" s="261"/>
      <c r="AP3" s="261"/>
      <c r="AQ3" s="261"/>
      <c r="AR3" s="261"/>
    </row>
    <row r="4" spans="1:44" ht="24.95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30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ht="15.75" customHeight="1" thickBot="1" x14ac:dyDescent="0.25">
      <c r="A6" s="49" t="s">
        <v>14</v>
      </c>
      <c r="B6" s="48">
        <v>40</v>
      </c>
      <c r="C6" s="47">
        <v>4.1999999433755875E-2</v>
      </c>
      <c r="D6" s="5">
        <v>0.13600000739097595</v>
      </c>
      <c r="E6" s="140">
        <v>110</v>
      </c>
      <c r="F6" s="141"/>
      <c r="G6" s="237" t="s">
        <v>15</v>
      </c>
      <c r="H6" s="237"/>
      <c r="I6" s="238">
        <v>0.15899999439716339</v>
      </c>
      <c r="J6" s="238"/>
      <c r="K6" s="238">
        <v>10.539999961853027</v>
      </c>
      <c r="L6" s="297"/>
      <c r="M6" s="363"/>
      <c r="N6" s="364"/>
      <c r="O6" s="365"/>
      <c r="P6" s="365"/>
      <c r="Q6" s="366"/>
      <c r="R6" s="366"/>
      <c r="S6" s="367"/>
      <c r="T6" s="368"/>
      <c r="U6" s="369"/>
      <c r="V6" s="370"/>
      <c r="W6" s="371"/>
      <c r="X6" s="371"/>
      <c r="Y6" s="371"/>
      <c r="Z6" s="371"/>
      <c r="AA6" s="372"/>
      <c r="AB6" s="373"/>
      <c r="AC6" s="369"/>
      <c r="AD6" s="370"/>
      <c r="AE6" s="371"/>
      <c r="AF6" s="371"/>
      <c r="AG6" s="371"/>
      <c r="AH6" s="371"/>
      <c r="AI6" s="372"/>
      <c r="AJ6" s="373"/>
      <c r="AK6" s="369"/>
      <c r="AL6" s="370"/>
      <c r="AM6" s="371"/>
      <c r="AN6" s="371"/>
      <c r="AO6" s="371"/>
      <c r="AP6" s="371"/>
      <c r="AQ6" s="372"/>
      <c r="AR6" s="373"/>
    </row>
    <row r="7" spans="1:44" x14ac:dyDescent="0.2">
      <c r="A7" s="379" t="s">
        <v>156</v>
      </c>
      <c r="B7" s="380"/>
      <c r="C7" s="380"/>
      <c r="D7" s="381"/>
      <c r="E7" s="302">
        <v>6</v>
      </c>
      <c r="F7" s="242"/>
      <c r="G7" s="243" t="s">
        <v>16</v>
      </c>
      <c r="H7" s="243"/>
      <c r="I7" s="244">
        <f>I6</f>
        <v>0.15899999439716339</v>
      </c>
      <c r="J7" s="244"/>
      <c r="K7" s="244">
        <f>K6</f>
        <v>10.539999961853027</v>
      </c>
      <c r="L7" s="303"/>
      <c r="M7" s="382">
        <v>990</v>
      </c>
      <c r="N7" s="383"/>
      <c r="O7" s="384">
        <v>7.7</v>
      </c>
      <c r="P7" s="384"/>
      <c r="Q7" s="385"/>
      <c r="R7" s="385"/>
      <c r="S7" s="386">
        <v>0.71</v>
      </c>
      <c r="T7" s="387"/>
      <c r="U7" s="388">
        <v>840</v>
      </c>
      <c r="V7" s="389"/>
      <c r="W7" s="390">
        <v>6.5</v>
      </c>
      <c r="X7" s="390"/>
      <c r="Y7" s="497"/>
      <c r="Z7" s="497"/>
      <c r="AA7" s="372">
        <v>0.71</v>
      </c>
      <c r="AB7" s="373"/>
      <c r="AC7" s="388">
        <v>910</v>
      </c>
      <c r="AD7" s="389"/>
      <c r="AE7" s="390">
        <v>7</v>
      </c>
      <c r="AF7" s="390"/>
      <c r="AG7" s="391"/>
      <c r="AH7" s="391"/>
      <c r="AI7" s="392">
        <v>0.71</v>
      </c>
      <c r="AJ7" s="393"/>
      <c r="AK7" s="388">
        <v>740</v>
      </c>
      <c r="AL7" s="389"/>
      <c r="AM7" s="390">
        <v>5.7</v>
      </c>
      <c r="AN7" s="390"/>
      <c r="AO7" s="391"/>
      <c r="AP7" s="391"/>
      <c r="AQ7" s="394">
        <v>0.71</v>
      </c>
      <c r="AR7" s="395"/>
    </row>
    <row r="8" spans="1:44" x14ac:dyDescent="0.2">
      <c r="A8" s="379"/>
      <c r="B8" s="380"/>
      <c r="C8" s="380"/>
      <c r="D8" s="381"/>
      <c r="E8" s="302">
        <v>6</v>
      </c>
      <c r="F8" s="242"/>
      <c r="G8" s="243" t="s">
        <v>19</v>
      </c>
      <c r="H8" s="243"/>
      <c r="I8" s="244">
        <f>I6</f>
        <v>0.15899999439716339</v>
      </c>
      <c r="J8" s="244"/>
      <c r="K8" s="244">
        <f>K6</f>
        <v>10.539999961853027</v>
      </c>
      <c r="L8" s="303"/>
      <c r="M8" s="396">
        <v>750</v>
      </c>
      <c r="N8" s="397"/>
      <c r="O8" s="385">
        <v>5.8</v>
      </c>
      <c r="P8" s="385"/>
      <c r="Q8" s="385"/>
      <c r="R8" s="385"/>
      <c r="S8" s="386">
        <v>0.71</v>
      </c>
      <c r="T8" s="387"/>
      <c r="U8" s="398">
        <v>640</v>
      </c>
      <c r="V8" s="399"/>
      <c r="W8" s="391">
        <v>5</v>
      </c>
      <c r="X8" s="391"/>
      <c r="Y8" s="497"/>
      <c r="Z8" s="497"/>
      <c r="AA8" s="394">
        <v>0.71</v>
      </c>
      <c r="AB8" s="395"/>
      <c r="AC8" s="398">
        <v>710</v>
      </c>
      <c r="AD8" s="399"/>
      <c r="AE8" s="391">
        <v>5.5</v>
      </c>
      <c r="AF8" s="391"/>
      <c r="AG8" s="391"/>
      <c r="AH8" s="391"/>
      <c r="AI8" s="392">
        <v>0.71</v>
      </c>
      <c r="AJ8" s="393"/>
      <c r="AK8" s="398">
        <v>670</v>
      </c>
      <c r="AL8" s="399"/>
      <c r="AM8" s="391">
        <v>5.2</v>
      </c>
      <c r="AN8" s="391"/>
      <c r="AO8" s="391"/>
      <c r="AP8" s="391"/>
      <c r="AQ8" s="394">
        <v>0.71</v>
      </c>
      <c r="AR8" s="395"/>
    </row>
    <row r="9" spans="1:44" ht="13.5" thickBot="1" x14ac:dyDescent="0.25">
      <c r="A9" s="310"/>
      <c r="B9" s="311"/>
      <c r="C9" s="311"/>
      <c r="D9" s="311"/>
      <c r="E9" s="208" t="s">
        <v>17</v>
      </c>
      <c r="F9" s="209"/>
      <c r="G9" s="209"/>
      <c r="H9" s="209"/>
      <c r="I9" s="209"/>
      <c r="J9" s="209"/>
      <c r="K9" s="209"/>
      <c r="L9" s="313"/>
      <c r="M9" s="400">
        <v>11</v>
      </c>
      <c r="N9" s="401"/>
      <c r="O9" s="401"/>
      <c r="P9" s="401"/>
      <c r="Q9" s="401"/>
      <c r="R9" s="401"/>
      <c r="S9" s="401"/>
      <c r="T9" s="402"/>
      <c r="U9" s="498">
        <v>11</v>
      </c>
      <c r="V9" s="499"/>
      <c r="W9" s="499"/>
      <c r="X9" s="499"/>
      <c r="Y9" s="499"/>
      <c r="Z9" s="499"/>
      <c r="AA9" s="499"/>
      <c r="AB9" s="500"/>
      <c r="AC9" s="403">
        <v>11</v>
      </c>
      <c r="AD9" s="404"/>
      <c r="AE9" s="404"/>
      <c r="AF9" s="404"/>
      <c r="AG9" s="404"/>
      <c r="AH9" s="404"/>
      <c r="AI9" s="404"/>
      <c r="AJ9" s="405"/>
      <c r="AK9" s="403">
        <v>11</v>
      </c>
      <c r="AL9" s="404"/>
      <c r="AM9" s="404"/>
      <c r="AN9" s="404"/>
      <c r="AO9" s="404"/>
      <c r="AP9" s="404"/>
      <c r="AQ9" s="404"/>
      <c r="AR9" s="405"/>
    </row>
    <row r="10" spans="1:44" x14ac:dyDescent="0.2">
      <c r="A10" s="49" t="s">
        <v>18</v>
      </c>
      <c r="B10" s="48">
        <v>40</v>
      </c>
      <c r="C10" s="47">
        <v>4.3000001460313797E-2</v>
      </c>
      <c r="D10" s="5">
        <v>0.13600000739097595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10.670000076293945</v>
      </c>
      <c r="L10" s="297"/>
      <c r="M10" s="406"/>
      <c r="N10" s="407"/>
      <c r="O10" s="408"/>
      <c r="P10" s="408"/>
      <c r="Q10" s="408"/>
      <c r="R10" s="408"/>
      <c r="S10" s="409"/>
      <c r="T10" s="410"/>
      <c r="U10" s="411"/>
      <c r="V10" s="412"/>
      <c r="W10" s="501"/>
      <c r="X10" s="501"/>
      <c r="Y10" s="501"/>
      <c r="Z10" s="501"/>
      <c r="AA10" s="502"/>
      <c r="AB10" s="503"/>
      <c r="AC10" s="411"/>
      <c r="AD10" s="412"/>
      <c r="AE10" s="413"/>
      <c r="AF10" s="413"/>
      <c r="AG10" s="413"/>
      <c r="AH10" s="413"/>
      <c r="AI10" s="414"/>
      <c r="AJ10" s="415"/>
      <c r="AK10" s="411"/>
      <c r="AL10" s="412"/>
      <c r="AM10" s="413"/>
      <c r="AN10" s="413"/>
      <c r="AO10" s="413"/>
      <c r="AP10" s="413"/>
      <c r="AQ10" s="414"/>
      <c r="AR10" s="415"/>
    </row>
    <row r="11" spans="1:44" x14ac:dyDescent="0.2">
      <c r="A11" s="379" t="s">
        <v>157</v>
      </c>
      <c r="B11" s="380"/>
      <c r="C11" s="380"/>
      <c r="D11" s="38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10.670000076293945</v>
      </c>
      <c r="L11" s="303"/>
      <c r="M11" s="396">
        <v>440</v>
      </c>
      <c r="N11" s="397"/>
      <c r="O11" s="385">
        <v>3.4</v>
      </c>
      <c r="P11" s="385"/>
      <c r="Q11" s="385"/>
      <c r="R11" s="385"/>
      <c r="S11" s="416">
        <v>0.71</v>
      </c>
      <c r="T11" s="417"/>
      <c r="U11" s="398">
        <v>320</v>
      </c>
      <c r="V11" s="399"/>
      <c r="W11" s="391">
        <v>2.5</v>
      </c>
      <c r="X11" s="391"/>
      <c r="Y11" s="497"/>
      <c r="Z11" s="497"/>
      <c r="AA11" s="394">
        <v>0.71</v>
      </c>
      <c r="AB11" s="395"/>
      <c r="AC11" s="418">
        <v>400</v>
      </c>
      <c r="AD11" s="399"/>
      <c r="AE11" s="391">
        <v>3.1</v>
      </c>
      <c r="AF11" s="391"/>
      <c r="AG11" s="391"/>
      <c r="AH11" s="391"/>
      <c r="AI11" s="392">
        <v>0.71</v>
      </c>
      <c r="AJ11" s="393"/>
      <c r="AK11" s="418">
        <v>300</v>
      </c>
      <c r="AL11" s="399"/>
      <c r="AM11" s="391">
        <v>2.2999999999999998</v>
      </c>
      <c r="AN11" s="391"/>
      <c r="AO11" s="391"/>
      <c r="AP11" s="391"/>
      <c r="AQ11" s="394">
        <v>0.71</v>
      </c>
      <c r="AR11" s="395"/>
    </row>
    <row r="12" spans="1:44" x14ac:dyDescent="0.2">
      <c r="A12" s="379"/>
      <c r="B12" s="380"/>
      <c r="C12" s="380"/>
      <c r="D12" s="381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10.670000076293945</v>
      </c>
      <c r="L12" s="303"/>
      <c r="M12" s="396">
        <v>750</v>
      </c>
      <c r="N12" s="397"/>
      <c r="O12" s="385">
        <v>5.8</v>
      </c>
      <c r="P12" s="385"/>
      <c r="Q12" s="385"/>
      <c r="R12" s="385"/>
      <c r="S12" s="416">
        <v>0.71</v>
      </c>
      <c r="T12" s="417"/>
      <c r="U12" s="398">
        <v>620</v>
      </c>
      <c r="V12" s="399"/>
      <c r="W12" s="391">
        <v>4.8</v>
      </c>
      <c r="X12" s="391"/>
      <c r="Y12" s="497"/>
      <c r="Z12" s="497"/>
      <c r="AA12" s="394">
        <v>0.71</v>
      </c>
      <c r="AB12" s="395"/>
      <c r="AC12" s="418">
        <v>740</v>
      </c>
      <c r="AD12" s="399"/>
      <c r="AE12" s="391">
        <v>5.7</v>
      </c>
      <c r="AF12" s="391"/>
      <c r="AG12" s="391"/>
      <c r="AH12" s="391"/>
      <c r="AI12" s="392">
        <v>0.71</v>
      </c>
      <c r="AJ12" s="393"/>
      <c r="AK12" s="418">
        <v>670</v>
      </c>
      <c r="AL12" s="399"/>
      <c r="AM12" s="391">
        <v>5.2</v>
      </c>
      <c r="AN12" s="391"/>
      <c r="AO12" s="391"/>
      <c r="AP12" s="391"/>
      <c r="AQ12" s="394">
        <v>0.71</v>
      </c>
      <c r="AR12" s="395"/>
    </row>
    <row r="13" spans="1:44" ht="13.5" thickBot="1" x14ac:dyDescent="0.25">
      <c r="A13" s="310"/>
      <c r="B13" s="311"/>
      <c r="C13" s="311"/>
      <c r="D13" s="311"/>
      <c r="E13" s="208" t="s">
        <v>17</v>
      </c>
      <c r="F13" s="209"/>
      <c r="G13" s="209"/>
      <c r="H13" s="209"/>
      <c r="I13" s="209"/>
      <c r="J13" s="209"/>
      <c r="K13" s="209"/>
      <c r="L13" s="313"/>
      <c r="M13" s="419">
        <v>9</v>
      </c>
      <c r="N13" s="420"/>
      <c r="O13" s="420"/>
      <c r="P13" s="401"/>
      <c r="Q13" s="401"/>
      <c r="R13" s="421"/>
      <c r="S13" s="421"/>
      <c r="T13" s="422"/>
      <c r="U13" s="208">
        <v>9</v>
      </c>
      <c r="V13" s="209"/>
      <c r="W13" s="209"/>
      <c r="X13" s="193"/>
      <c r="Y13" s="193"/>
      <c r="Z13" s="206"/>
      <c r="AA13" s="206"/>
      <c r="AB13" s="210"/>
      <c r="AC13" s="208">
        <v>9</v>
      </c>
      <c r="AD13" s="209"/>
      <c r="AE13" s="209"/>
      <c r="AF13" s="193"/>
      <c r="AG13" s="193"/>
      <c r="AH13" s="206"/>
      <c r="AI13" s="206"/>
      <c r="AJ13" s="210"/>
      <c r="AK13" s="208">
        <v>9</v>
      </c>
      <c r="AL13" s="209"/>
      <c r="AM13" s="209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423">
        <f>SUM(M6,M10)</f>
        <v>0</v>
      </c>
      <c r="N14" s="424"/>
      <c r="O14" s="425">
        <f>SUM(O6,O10)</f>
        <v>0</v>
      </c>
      <c r="P14" s="424"/>
      <c r="Q14" s="425">
        <f>SUM(Q6,Q10)</f>
        <v>0</v>
      </c>
      <c r="R14" s="424"/>
      <c r="S14" s="424"/>
      <c r="T14" s="426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427">
        <f t="shared" ref="M15" si="0">SUM(M7,M8,M11,M12)</f>
        <v>2930</v>
      </c>
      <c r="N15" s="428"/>
      <c r="O15" s="427">
        <f t="shared" ref="O15" si="1">SUM(O7,O8,O11,O12)</f>
        <v>22.7</v>
      </c>
      <c r="P15" s="428"/>
      <c r="Q15" s="427">
        <f t="shared" ref="Q15" si="2">SUM(Q7,Q8,Q11,Q12)</f>
        <v>0</v>
      </c>
      <c r="R15" s="428"/>
      <c r="S15" s="427">
        <f t="shared" ref="S15" si="3">SUM(S7,S8,S11,S12)</f>
        <v>2.84</v>
      </c>
      <c r="T15" s="428"/>
      <c r="U15" s="322">
        <f>SUM(U7,U8,U11,U12)</f>
        <v>2420</v>
      </c>
      <c r="V15" s="201"/>
      <c r="W15" s="90">
        <f>SUM(W7,W8,W11,W12)</f>
        <v>18.8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2760</v>
      </c>
      <c r="AD15" s="201"/>
      <c r="AE15" s="90">
        <f>SUM(AE7,AE8,AE11,AE12)</f>
        <v>21.3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2380</v>
      </c>
      <c r="AL15" s="201"/>
      <c r="AM15" s="90">
        <f>SUM(AM7,AM8,AM11,AM12)</f>
        <v>18.399999999999999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429">
        <f>I6*(POWER(O7+O8,2)+POWER(Q7+Q8,2))/POWER(B6,2)</f>
        <v>1.8111093111801892E-2</v>
      </c>
      <c r="N16" s="429"/>
      <c r="O16" s="429"/>
      <c r="P16" s="430" t="s">
        <v>25</v>
      </c>
      <c r="Q16" s="430"/>
      <c r="R16" s="431">
        <f>K6*(POWER(O7+O8,2)+POWER(Q7+Q8,2))/(100*B6)</f>
        <v>0.48022874826192857</v>
      </c>
      <c r="S16" s="431"/>
      <c r="T16" s="432"/>
      <c r="U16" s="205">
        <f>I6*(POWER(W7+W8,2)+POWER(Y7+Y8,2))/POWER(B6,2)</f>
        <v>1.3142343286890536E-2</v>
      </c>
      <c r="V16" s="184"/>
      <c r="W16" s="184"/>
      <c r="X16" s="185" t="s">
        <v>25</v>
      </c>
      <c r="Y16" s="185"/>
      <c r="Z16" s="199">
        <f>K6*(POWER(W7+W8,2)+POWER(Y7+Y8,2))/(100*B6)</f>
        <v>0.34847874873876572</v>
      </c>
      <c r="AA16" s="199"/>
      <c r="AB16" s="204"/>
      <c r="AC16" s="205">
        <f>I6*(POWER(AE7+AE8,2)+POWER(AG7+AG8,2))/POWER(B6,2)</f>
        <v>1.5527343202847987E-2</v>
      </c>
      <c r="AD16" s="184"/>
      <c r="AE16" s="184"/>
      <c r="AF16" s="185" t="s">
        <v>25</v>
      </c>
      <c r="AG16" s="185"/>
      <c r="AH16" s="199">
        <f>K6*(POWER(AE7+AE8,2)+POWER(AG7+AG8,2))/(100*B6)</f>
        <v>0.41171874850988388</v>
      </c>
      <c r="AI16" s="199"/>
      <c r="AJ16" s="204"/>
      <c r="AK16" s="205">
        <f>I6*(POWER(AM7+AM8,2)+POWER(AO7+AO8,2))/POWER(B6,2)</f>
        <v>1.1806743333954364E-2</v>
      </c>
      <c r="AL16" s="184"/>
      <c r="AM16" s="184"/>
      <c r="AN16" s="185" t="s">
        <v>25</v>
      </c>
      <c r="AO16" s="185"/>
      <c r="AP16" s="199">
        <f>K6*(POWER(AM7+AM8,2)+POWER(AO7+AO8,2))/(100*B6)</f>
        <v>0.31306434886693957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433">
        <f>I10*(POWER(O11+O12,2)+POWER(Q11+Q12,2))/POWER(B10,2)</f>
        <v>8.7285003468394254E-3</v>
      </c>
      <c r="N17" s="433"/>
      <c r="O17" s="433"/>
      <c r="P17" s="434" t="s">
        <v>25</v>
      </c>
      <c r="Q17" s="434"/>
      <c r="R17" s="435">
        <f>K10*(POWER(O11+O12,2)+POWER(Q11+Q12,2))/(100*B10)</f>
        <v>0.22577720161437984</v>
      </c>
      <c r="S17" s="435"/>
      <c r="T17" s="436"/>
      <c r="U17" s="325">
        <f>I10*(POWER(W11+W12,2)+POWER(Y11+Y12,2))/POWER(B10,2)</f>
        <v>5.4955314683727916E-3</v>
      </c>
      <c r="V17" s="191"/>
      <c r="W17" s="191"/>
      <c r="X17" s="186" t="s">
        <v>25</v>
      </c>
      <c r="Y17" s="186"/>
      <c r="Z17" s="187">
        <f>K10*(POWER(W11+W12,2)+POWER(Y11+Y12,2))/(100*B10)</f>
        <v>0.1421510760164261</v>
      </c>
      <c r="AA17" s="187"/>
      <c r="AB17" s="188"/>
      <c r="AC17" s="325">
        <f>I10*(POWER(AE11+AE12,2)+POWER(AG11+AG12,2))/POWER(B10,2)</f>
        <v>7.9860003173351304E-3</v>
      </c>
      <c r="AD17" s="191"/>
      <c r="AE17" s="191"/>
      <c r="AF17" s="186" t="s">
        <v>25</v>
      </c>
      <c r="AG17" s="186"/>
      <c r="AH17" s="187">
        <f>K10*(POWER(AE11+AE12,2)+POWER(AG11+AG12,2))/(100*B10)</f>
        <v>0.2065712014770508</v>
      </c>
      <c r="AI17" s="187"/>
      <c r="AJ17" s="188"/>
      <c r="AK17" s="325">
        <f>I10*(POWER(AM11+AM12,2)+POWER(AO11+AO12,2))/POWER(B10,2)</f>
        <v>5.8007814805023372E-3</v>
      </c>
      <c r="AL17" s="191"/>
      <c r="AM17" s="191"/>
      <c r="AN17" s="186" t="s">
        <v>25</v>
      </c>
      <c r="AO17" s="186"/>
      <c r="AP17" s="187">
        <f>K10*(POWER(AM11+AM12,2)+POWER(AO11+AO12,2))/(100*B10)</f>
        <v>0.15004687607288361</v>
      </c>
      <c r="AQ17" s="187"/>
      <c r="AR17" s="188"/>
    </row>
    <row r="18" spans="1:44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437">
        <f>SUM(O7:P8)+C6+M16</f>
        <v>13.560111092545558</v>
      </c>
      <c r="N18" s="437"/>
      <c r="O18" s="437"/>
      <c r="P18" s="438" t="s">
        <v>25</v>
      </c>
      <c r="Q18" s="438"/>
      <c r="R18" s="439">
        <f>SUM(Q7:R8)+D6+R16</f>
        <v>0.61622875565290447</v>
      </c>
      <c r="S18" s="439"/>
      <c r="T18" s="440"/>
      <c r="U18" s="178">
        <f>SUM(W7:X8)+C6+U16</f>
        <v>11.555142342720647</v>
      </c>
      <c r="V18" s="179"/>
      <c r="W18" s="179"/>
      <c r="X18" s="180" t="s">
        <v>25</v>
      </c>
      <c r="Y18" s="180"/>
      <c r="Z18" s="175">
        <f>SUM(Y7:Z8)+D6+Z16</f>
        <v>0.48447875612974167</v>
      </c>
      <c r="AA18" s="175"/>
      <c r="AB18" s="177"/>
      <c r="AC18" s="178">
        <f>SUM(AE7:AF8)+C6+AC16</f>
        <v>12.557527342636604</v>
      </c>
      <c r="AD18" s="179"/>
      <c r="AE18" s="179"/>
      <c r="AF18" s="180" t="s">
        <v>25</v>
      </c>
      <c r="AG18" s="180"/>
      <c r="AH18" s="175">
        <f>SUM(AG7:AH8)+D6+AH16</f>
        <v>0.54771875590085983</v>
      </c>
      <c r="AI18" s="175"/>
      <c r="AJ18" s="177"/>
      <c r="AK18" s="178">
        <f>SUM(AM7:AN8)+C6+AK16</f>
        <v>10.953806742767711</v>
      </c>
      <c r="AL18" s="179"/>
      <c r="AM18" s="179"/>
      <c r="AN18" s="180" t="s">
        <v>25</v>
      </c>
      <c r="AO18" s="180"/>
      <c r="AP18" s="175">
        <f>SUM(AO7:AP8)+D6+AP16</f>
        <v>0.44906435625791552</v>
      </c>
      <c r="AQ18" s="175"/>
      <c r="AR18" s="177"/>
    </row>
    <row r="19" spans="1:44" ht="12.75" customHeight="1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441">
        <f>SUM(O11:P12)+C10+M17</f>
        <v>9.2517285018071522</v>
      </c>
      <c r="N19" s="441"/>
      <c r="O19" s="441"/>
      <c r="P19" s="442" t="s">
        <v>25</v>
      </c>
      <c r="Q19" s="442"/>
      <c r="R19" s="443">
        <f>SUM(Q11:R12)+D10+R17</f>
        <v>0.36177720900535582</v>
      </c>
      <c r="S19" s="443"/>
      <c r="T19" s="444"/>
      <c r="U19" s="165">
        <f>SUM(W11:X12)+C10+U17</f>
        <v>7.3484955329286867</v>
      </c>
      <c r="V19" s="166"/>
      <c r="W19" s="166"/>
      <c r="X19" s="167" t="s">
        <v>25</v>
      </c>
      <c r="Y19" s="167"/>
      <c r="Z19" s="163">
        <f>SUM(Y11:Z12)+D10+Z17</f>
        <v>0.27815108340740202</v>
      </c>
      <c r="AA19" s="163"/>
      <c r="AB19" s="164"/>
      <c r="AC19" s="165">
        <f>SUM(AE11:AF12)+C10+AC17</f>
        <v>8.8509860017776489</v>
      </c>
      <c r="AD19" s="166"/>
      <c r="AE19" s="166"/>
      <c r="AF19" s="167" t="s">
        <v>25</v>
      </c>
      <c r="AG19" s="167"/>
      <c r="AH19" s="163">
        <f>SUM(AG11:AH12)+D10+AH17</f>
        <v>0.34257120886802672</v>
      </c>
      <c r="AI19" s="163"/>
      <c r="AJ19" s="164"/>
      <c r="AK19" s="165">
        <f>SUM(AM11:AN12)+C10+AK17</f>
        <v>7.5488007829408161</v>
      </c>
      <c r="AL19" s="166"/>
      <c r="AM19" s="166"/>
      <c r="AN19" s="167" t="s">
        <v>25</v>
      </c>
      <c r="AO19" s="167"/>
      <c r="AP19" s="163">
        <f>SUM(AO11:AP12)+D10+AP17</f>
        <v>0.28604688346385954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445">
        <f>SUM(M18,M19)</f>
        <v>22.811839594352712</v>
      </c>
      <c r="N20" s="445"/>
      <c r="O20" s="445"/>
      <c r="P20" s="446" t="s">
        <v>25</v>
      </c>
      <c r="Q20" s="446"/>
      <c r="R20" s="447">
        <f>SUM(R18,R19)</f>
        <v>0.97800596465826029</v>
      </c>
      <c r="S20" s="447"/>
      <c r="T20" s="448"/>
      <c r="U20" s="329">
        <f>SUM(U18,U19)</f>
        <v>18.903637875649334</v>
      </c>
      <c r="V20" s="161"/>
      <c r="W20" s="161"/>
      <c r="X20" s="162" t="s">
        <v>25</v>
      </c>
      <c r="Y20" s="162"/>
      <c r="Z20" s="147">
        <f>SUM(Z18,Z19)</f>
        <v>0.76262983953714369</v>
      </c>
      <c r="AA20" s="147"/>
      <c r="AB20" s="148"/>
      <c r="AC20" s="329">
        <f>SUM(AC18,AC19)</f>
        <v>21.408513344414253</v>
      </c>
      <c r="AD20" s="161"/>
      <c r="AE20" s="161"/>
      <c r="AF20" s="162" t="s">
        <v>25</v>
      </c>
      <c r="AG20" s="162"/>
      <c r="AH20" s="147">
        <f>SUM(AH18,AH19)</f>
        <v>0.89028996476888655</v>
      </c>
      <c r="AI20" s="147"/>
      <c r="AJ20" s="148"/>
      <c r="AK20" s="329">
        <f>SUM(AK18,AK19)</f>
        <v>18.502607525708527</v>
      </c>
      <c r="AL20" s="161"/>
      <c r="AM20" s="161"/>
      <c r="AN20" s="162" t="s">
        <v>25</v>
      </c>
      <c r="AO20" s="162"/>
      <c r="AP20" s="147">
        <f>SUM(AP18,AP19)</f>
        <v>0.73511123972177506</v>
      </c>
      <c r="AQ20" s="147"/>
      <c r="AR20" s="148"/>
    </row>
    <row r="21" spans="1:44" ht="16.5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30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ht="15.75" customHeight="1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449">
        <v>6.06</v>
      </c>
      <c r="N23" s="450"/>
      <c r="O23" s="450"/>
      <c r="P23" s="450"/>
      <c r="Q23" s="450"/>
      <c r="R23" s="450"/>
      <c r="S23" s="450"/>
      <c r="T23" s="451"/>
      <c r="U23" s="283">
        <v>6.17</v>
      </c>
      <c r="V23" s="145"/>
      <c r="W23" s="145"/>
      <c r="X23" s="145"/>
      <c r="Y23" s="145"/>
      <c r="Z23" s="145"/>
      <c r="AA23" s="145"/>
      <c r="AB23" s="284"/>
      <c r="AC23" s="283">
        <v>6.2</v>
      </c>
      <c r="AD23" s="145"/>
      <c r="AE23" s="145"/>
      <c r="AF23" s="145"/>
      <c r="AG23" s="145"/>
      <c r="AH23" s="145"/>
      <c r="AI23" s="145"/>
      <c r="AJ23" s="284"/>
      <c r="AK23" s="283">
        <v>6.23</v>
      </c>
      <c r="AL23" s="145"/>
      <c r="AM23" s="145"/>
      <c r="AN23" s="145"/>
      <c r="AO23" s="145"/>
      <c r="AP23" s="145"/>
      <c r="AQ23" s="145"/>
      <c r="AR23" s="284"/>
    </row>
    <row r="24" spans="1:44" ht="13.5" thickBot="1" x14ac:dyDescent="0.25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452">
        <v>6.25</v>
      </c>
      <c r="N24" s="453"/>
      <c r="O24" s="453"/>
      <c r="P24" s="453"/>
      <c r="Q24" s="453"/>
      <c r="R24" s="453"/>
      <c r="S24" s="453"/>
      <c r="T24" s="454"/>
      <c r="U24" s="333">
        <v>6.29</v>
      </c>
      <c r="V24" s="334"/>
      <c r="W24" s="334"/>
      <c r="X24" s="334"/>
      <c r="Y24" s="334"/>
      <c r="Z24" s="334"/>
      <c r="AA24" s="334"/>
      <c r="AB24" s="335"/>
      <c r="AC24" s="333">
        <v>6.35</v>
      </c>
      <c r="AD24" s="334"/>
      <c r="AE24" s="334"/>
      <c r="AF24" s="334"/>
      <c r="AG24" s="334"/>
      <c r="AH24" s="334"/>
      <c r="AI24" s="334"/>
      <c r="AJ24" s="335"/>
      <c r="AK24" s="333">
        <v>6.37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449">
        <v>6.12</v>
      </c>
      <c r="N25" s="450"/>
      <c r="O25" s="450"/>
      <c r="P25" s="450"/>
      <c r="Q25" s="450"/>
      <c r="R25" s="450"/>
      <c r="S25" s="450"/>
      <c r="T25" s="451"/>
      <c r="U25" s="283">
        <v>6.09</v>
      </c>
      <c r="V25" s="145"/>
      <c r="W25" s="145"/>
      <c r="X25" s="145"/>
      <c r="Y25" s="145"/>
      <c r="Z25" s="145"/>
      <c r="AA25" s="145"/>
      <c r="AB25" s="284"/>
      <c r="AC25" s="283">
        <v>6.17</v>
      </c>
      <c r="AD25" s="145"/>
      <c r="AE25" s="145"/>
      <c r="AF25" s="145"/>
      <c r="AG25" s="145"/>
      <c r="AH25" s="145"/>
      <c r="AI25" s="145"/>
      <c r="AJ25" s="284"/>
      <c r="AK25" s="283">
        <v>6.22</v>
      </c>
      <c r="AL25" s="145"/>
      <c r="AM25" s="145"/>
      <c r="AN25" s="145"/>
      <c r="AO25" s="145"/>
      <c r="AP25" s="145"/>
      <c r="AQ25" s="145"/>
      <c r="AR25" s="284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452">
        <v>6.04</v>
      </c>
      <c r="N26" s="453"/>
      <c r="O26" s="453"/>
      <c r="P26" s="453"/>
      <c r="Q26" s="453"/>
      <c r="R26" s="453"/>
      <c r="S26" s="453"/>
      <c r="T26" s="454"/>
      <c r="U26" s="333">
        <v>6.02</v>
      </c>
      <c r="V26" s="334"/>
      <c r="W26" s="334"/>
      <c r="X26" s="334"/>
      <c r="Y26" s="334"/>
      <c r="Z26" s="334"/>
      <c r="AA26" s="334"/>
      <c r="AB26" s="335"/>
      <c r="AC26" s="333">
        <v>6.07</v>
      </c>
      <c r="AD26" s="334"/>
      <c r="AE26" s="334"/>
      <c r="AF26" s="334"/>
      <c r="AG26" s="334"/>
      <c r="AH26" s="334"/>
      <c r="AI26" s="334"/>
      <c r="AJ26" s="335"/>
      <c r="AK26" s="333">
        <v>6.13</v>
      </c>
      <c r="AL26" s="334"/>
      <c r="AM26" s="334"/>
      <c r="AN26" s="334"/>
      <c r="AO26" s="334"/>
      <c r="AP26" s="334"/>
      <c r="AQ26" s="334"/>
      <c r="AR26" s="335"/>
    </row>
    <row r="27" spans="1:44" ht="16.5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30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ht="15.75" customHeight="1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455" t="s">
        <v>127</v>
      </c>
      <c r="B31" s="456"/>
      <c r="C31" s="456"/>
      <c r="D31" s="456"/>
      <c r="E31" s="457"/>
      <c r="F31" s="457"/>
      <c r="G31" s="457"/>
      <c r="H31" s="457"/>
      <c r="I31" s="457"/>
      <c r="J31" s="457"/>
      <c r="K31" s="457"/>
      <c r="L31" s="458"/>
      <c r="M31" s="459">
        <f>SUM(M32:N35)</f>
        <v>990</v>
      </c>
      <c r="N31" s="460"/>
      <c r="O31" s="461"/>
      <c r="P31" s="461"/>
      <c r="Q31" s="461"/>
      <c r="R31" s="461"/>
      <c r="S31" s="461"/>
      <c r="T31" s="462"/>
      <c r="U31" s="459">
        <f>SUM(U32:V35)</f>
        <v>840</v>
      </c>
      <c r="V31" s="460"/>
      <c r="W31" s="461"/>
      <c r="X31" s="461"/>
      <c r="Y31" s="461"/>
      <c r="Z31" s="461"/>
      <c r="AA31" s="461"/>
      <c r="AB31" s="462"/>
      <c r="AC31" s="459">
        <f>SUM(AC32:AD35)</f>
        <v>910</v>
      </c>
      <c r="AD31" s="460"/>
      <c r="AE31" s="461"/>
      <c r="AF31" s="461"/>
      <c r="AG31" s="461"/>
      <c r="AH31" s="461"/>
      <c r="AI31" s="461"/>
      <c r="AJ31" s="462"/>
      <c r="AK31" s="459">
        <f>SUM(AK32:AL35)</f>
        <v>740</v>
      </c>
      <c r="AL31" s="460"/>
      <c r="AM31" s="461"/>
      <c r="AN31" s="461"/>
      <c r="AO31" s="461"/>
      <c r="AP31" s="461"/>
      <c r="AQ31" s="461"/>
      <c r="AR31" s="462"/>
    </row>
    <row r="32" spans="1:44" x14ac:dyDescent="0.2">
      <c r="A32" s="455" t="s">
        <v>128</v>
      </c>
      <c r="B32" s="456"/>
      <c r="C32" s="456"/>
      <c r="D32" s="456"/>
      <c r="E32" s="457"/>
      <c r="F32" s="457"/>
      <c r="G32" s="457"/>
      <c r="H32" s="457"/>
      <c r="I32" s="457"/>
      <c r="J32" s="457"/>
      <c r="K32" s="457"/>
      <c r="L32" s="458"/>
      <c r="M32" s="463">
        <v>440</v>
      </c>
      <c r="N32" s="397"/>
      <c r="O32" s="464"/>
      <c r="P32" s="464"/>
      <c r="Q32" s="464"/>
      <c r="R32" s="464"/>
      <c r="S32" s="464"/>
      <c r="T32" s="465"/>
      <c r="U32" s="463">
        <v>320</v>
      </c>
      <c r="V32" s="397"/>
      <c r="W32" s="464"/>
      <c r="X32" s="464"/>
      <c r="Y32" s="464"/>
      <c r="Z32" s="464"/>
      <c r="AA32" s="464"/>
      <c r="AB32" s="465"/>
      <c r="AC32" s="463">
        <v>390</v>
      </c>
      <c r="AD32" s="397"/>
      <c r="AE32" s="464"/>
      <c r="AF32" s="464"/>
      <c r="AG32" s="464"/>
      <c r="AH32" s="464"/>
      <c r="AI32" s="464"/>
      <c r="AJ32" s="465"/>
      <c r="AK32" s="463">
        <v>250</v>
      </c>
      <c r="AL32" s="397"/>
      <c r="AM32" s="464"/>
      <c r="AN32" s="464"/>
      <c r="AO32" s="464"/>
      <c r="AP32" s="464"/>
      <c r="AQ32" s="464"/>
      <c r="AR32" s="465"/>
    </row>
    <row r="33" spans="1:44" x14ac:dyDescent="0.2">
      <c r="A33" s="455" t="s">
        <v>129</v>
      </c>
      <c r="B33" s="456"/>
      <c r="C33" s="456"/>
      <c r="D33" s="456"/>
      <c r="E33" s="457">
        <v>48.5</v>
      </c>
      <c r="F33" s="457">
        <v>0.5</v>
      </c>
      <c r="G33" s="457">
        <v>48.5</v>
      </c>
      <c r="H33" s="457">
        <v>20</v>
      </c>
      <c r="I33" s="457"/>
      <c r="J33" s="457"/>
      <c r="K33" s="457"/>
      <c r="L33" s="458"/>
      <c r="M33" s="466" t="s">
        <v>77</v>
      </c>
      <c r="N33" s="396"/>
      <c r="O33" s="464"/>
      <c r="P33" s="464"/>
      <c r="Q33" s="464"/>
      <c r="R33" s="464"/>
      <c r="S33" s="464"/>
      <c r="T33" s="465"/>
      <c r="U33" s="466" t="s">
        <v>77</v>
      </c>
      <c r="V33" s="396"/>
      <c r="W33" s="464"/>
      <c r="X33" s="464"/>
      <c r="Y33" s="464"/>
      <c r="Z33" s="464"/>
      <c r="AA33" s="464"/>
      <c r="AB33" s="465"/>
      <c r="AC33" s="466" t="s">
        <v>77</v>
      </c>
      <c r="AD33" s="396"/>
      <c r="AE33" s="464"/>
      <c r="AF33" s="464"/>
      <c r="AG33" s="464"/>
      <c r="AH33" s="464"/>
      <c r="AI33" s="464"/>
      <c r="AJ33" s="465"/>
      <c r="AK33" s="466" t="s">
        <v>77</v>
      </c>
      <c r="AL33" s="396"/>
      <c r="AM33" s="464"/>
      <c r="AN33" s="464"/>
      <c r="AO33" s="464"/>
      <c r="AP33" s="464"/>
      <c r="AQ33" s="464"/>
      <c r="AR33" s="465"/>
    </row>
    <row r="34" spans="1:44" x14ac:dyDescent="0.2">
      <c r="A34" s="455" t="s">
        <v>130</v>
      </c>
      <c r="B34" s="456"/>
      <c r="C34" s="456"/>
      <c r="D34" s="456"/>
      <c r="E34" s="457">
        <v>48.5</v>
      </c>
      <c r="F34" s="457">
        <v>0.5</v>
      </c>
      <c r="G34" s="457">
        <v>48.5</v>
      </c>
      <c r="H34" s="457">
        <v>20</v>
      </c>
      <c r="I34" s="457"/>
      <c r="J34" s="457"/>
      <c r="K34" s="457"/>
      <c r="L34" s="458"/>
      <c r="M34" s="463">
        <v>300</v>
      </c>
      <c r="N34" s="397"/>
      <c r="O34" s="464"/>
      <c r="P34" s="464"/>
      <c r="Q34" s="464"/>
      <c r="R34" s="464"/>
      <c r="S34" s="464"/>
      <c r="T34" s="465"/>
      <c r="U34" s="463">
        <v>310</v>
      </c>
      <c r="V34" s="397"/>
      <c r="W34" s="464"/>
      <c r="X34" s="464"/>
      <c r="Y34" s="464"/>
      <c r="Z34" s="464"/>
      <c r="AA34" s="464"/>
      <c r="AB34" s="465"/>
      <c r="AC34" s="463">
        <v>290</v>
      </c>
      <c r="AD34" s="397"/>
      <c r="AE34" s="464"/>
      <c r="AF34" s="464"/>
      <c r="AG34" s="464"/>
      <c r="AH34" s="464"/>
      <c r="AI34" s="464"/>
      <c r="AJ34" s="465"/>
      <c r="AK34" s="463">
        <v>250</v>
      </c>
      <c r="AL34" s="397"/>
      <c r="AM34" s="464"/>
      <c r="AN34" s="464"/>
      <c r="AO34" s="464"/>
      <c r="AP34" s="464"/>
      <c r="AQ34" s="464"/>
      <c r="AR34" s="465"/>
    </row>
    <row r="35" spans="1:44" x14ac:dyDescent="0.2">
      <c r="A35" s="455" t="s">
        <v>131</v>
      </c>
      <c r="B35" s="456"/>
      <c r="C35" s="456"/>
      <c r="D35" s="456"/>
      <c r="E35" s="457"/>
      <c r="F35" s="457"/>
      <c r="G35" s="457"/>
      <c r="H35" s="457"/>
      <c r="I35" s="457"/>
      <c r="J35" s="457"/>
      <c r="K35" s="457"/>
      <c r="L35" s="458"/>
      <c r="M35" s="466">
        <v>250</v>
      </c>
      <c r="N35" s="396"/>
      <c r="O35" s="464"/>
      <c r="P35" s="464"/>
      <c r="Q35" s="464"/>
      <c r="R35" s="464"/>
      <c r="S35" s="464"/>
      <c r="T35" s="465"/>
      <c r="U35" s="466">
        <v>210</v>
      </c>
      <c r="V35" s="396"/>
      <c r="W35" s="464"/>
      <c r="X35" s="464"/>
      <c r="Y35" s="464"/>
      <c r="Z35" s="464"/>
      <c r="AA35" s="464"/>
      <c r="AB35" s="465"/>
      <c r="AC35" s="466">
        <v>230</v>
      </c>
      <c r="AD35" s="396"/>
      <c r="AE35" s="464"/>
      <c r="AF35" s="464"/>
      <c r="AG35" s="464"/>
      <c r="AH35" s="464"/>
      <c r="AI35" s="464"/>
      <c r="AJ35" s="465"/>
      <c r="AK35" s="466">
        <v>240</v>
      </c>
      <c r="AL35" s="396"/>
      <c r="AM35" s="464"/>
      <c r="AN35" s="464"/>
      <c r="AO35" s="464"/>
      <c r="AP35" s="464"/>
      <c r="AQ35" s="464"/>
      <c r="AR35" s="465"/>
    </row>
    <row r="36" spans="1:44" ht="13.5" thickBot="1" x14ac:dyDescent="0.25">
      <c r="A36" s="467" t="s">
        <v>53</v>
      </c>
      <c r="B36" s="468"/>
      <c r="C36" s="468"/>
      <c r="D36" s="468"/>
      <c r="E36" s="469"/>
      <c r="F36" s="469"/>
      <c r="G36" s="469"/>
      <c r="H36" s="469"/>
      <c r="I36" s="469"/>
      <c r="J36" s="469"/>
      <c r="K36" s="469"/>
      <c r="L36" s="470"/>
      <c r="M36" s="427"/>
      <c r="N36" s="471"/>
      <c r="O36" s="472"/>
      <c r="P36" s="472"/>
      <c r="Q36" s="472"/>
      <c r="R36" s="472"/>
      <c r="S36" s="472"/>
      <c r="T36" s="473"/>
      <c r="U36" s="427"/>
      <c r="V36" s="471"/>
      <c r="W36" s="472"/>
      <c r="X36" s="472"/>
      <c r="Y36" s="472"/>
      <c r="Z36" s="472"/>
      <c r="AA36" s="472"/>
      <c r="AB36" s="473"/>
      <c r="AC36" s="427"/>
      <c r="AD36" s="471"/>
      <c r="AE36" s="472"/>
      <c r="AF36" s="472"/>
      <c r="AG36" s="472"/>
      <c r="AH36" s="472"/>
      <c r="AI36" s="472"/>
      <c r="AJ36" s="473"/>
      <c r="AK36" s="427"/>
      <c r="AL36" s="471"/>
      <c r="AM36" s="472"/>
      <c r="AN36" s="472"/>
      <c r="AO36" s="472"/>
      <c r="AP36" s="472"/>
      <c r="AQ36" s="472"/>
      <c r="AR36" s="473"/>
    </row>
    <row r="37" spans="1:44" x14ac:dyDescent="0.2">
      <c r="A37" s="474" t="s">
        <v>54</v>
      </c>
      <c r="B37" s="475"/>
      <c r="C37" s="475"/>
      <c r="D37" s="475"/>
      <c r="E37" s="476"/>
      <c r="F37" s="476"/>
      <c r="G37" s="476"/>
      <c r="H37" s="476"/>
      <c r="I37" s="476"/>
      <c r="J37" s="476"/>
      <c r="K37" s="476"/>
      <c r="L37" s="477"/>
      <c r="M37" s="478"/>
      <c r="N37" s="479"/>
      <c r="O37" s="480"/>
      <c r="P37" s="480"/>
      <c r="Q37" s="480"/>
      <c r="R37" s="480"/>
      <c r="S37" s="480"/>
      <c r="T37" s="481"/>
      <c r="U37" s="478"/>
      <c r="V37" s="479"/>
      <c r="W37" s="480"/>
      <c r="X37" s="480"/>
      <c r="Y37" s="480"/>
      <c r="Z37" s="480"/>
      <c r="AA37" s="480"/>
      <c r="AB37" s="481"/>
      <c r="AC37" s="478"/>
      <c r="AD37" s="479"/>
      <c r="AE37" s="480"/>
      <c r="AF37" s="480"/>
      <c r="AG37" s="480"/>
      <c r="AH37" s="480"/>
      <c r="AI37" s="480"/>
      <c r="AJ37" s="481"/>
      <c r="AK37" s="478"/>
      <c r="AL37" s="479"/>
      <c r="AM37" s="480"/>
      <c r="AN37" s="480"/>
      <c r="AO37" s="480"/>
      <c r="AP37" s="480"/>
      <c r="AQ37" s="480"/>
      <c r="AR37" s="481"/>
    </row>
    <row r="38" spans="1:44" x14ac:dyDescent="0.2">
      <c r="A38" s="455" t="s">
        <v>55</v>
      </c>
      <c r="B38" s="456"/>
      <c r="C38" s="456"/>
      <c r="D38" s="456"/>
      <c r="E38" s="457"/>
      <c r="F38" s="457"/>
      <c r="G38" s="457"/>
      <c r="H38" s="457"/>
      <c r="I38" s="457"/>
      <c r="J38" s="457"/>
      <c r="K38" s="457"/>
      <c r="L38" s="458"/>
      <c r="M38" s="459">
        <f>SUM(M39:N44)</f>
        <v>750</v>
      </c>
      <c r="N38" s="460"/>
      <c r="O38" s="461"/>
      <c r="P38" s="461"/>
      <c r="Q38" s="461"/>
      <c r="R38" s="461"/>
      <c r="S38" s="461"/>
      <c r="T38" s="462"/>
      <c r="U38" s="459">
        <f>SUM(U39:V44)</f>
        <v>640</v>
      </c>
      <c r="V38" s="460"/>
      <c r="W38" s="461"/>
      <c r="X38" s="461"/>
      <c r="Y38" s="461"/>
      <c r="Z38" s="461"/>
      <c r="AA38" s="461"/>
      <c r="AB38" s="462"/>
      <c r="AC38" s="459">
        <f>SUM(AC39:AD44)</f>
        <v>710</v>
      </c>
      <c r="AD38" s="460"/>
      <c r="AE38" s="461"/>
      <c r="AF38" s="461"/>
      <c r="AG38" s="461"/>
      <c r="AH38" s="461"/>
      <c r="AI38" s="461"/>
      <c r="AJ38" s="462"/>
      <c r="AK38" s="459">
        <f>SUM(AK39:AL44)</f>
        <v>670</v>
      </c>
      <c r="AL38" s="460"/>
      <c r="AM38" s="461"/>
      <c r="AN38" s="461"/>
      <c r="AO38" s="461"/>
      <c r="AP38" s="461"/>
      <c r="AQ38" s="461"/>
      <c r="AR38" s="462"/>
    </row>
    <row r="39" spans="1:44" x14ac:dyDescent="0.2">
      <c r="A39" s="455" t="s">
        <v>132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63">
        <v>240</v>
      </c>
      <c r="N39" s="397"/>
      <c r="O39" s="464"/>
      <c r="P39" s="464"/>
      <c r="Q39" s="464"/>
      <c r="R39" s="464"/>
      <c r="S39" s="464"/>
      <c r="T39" s="465"/>
      <c r="U39" s="463">
        <v>200</v>
      </c>
      <c r="V39" s="397"/>
      <c r="W39" s="464"/>
      <c r="X39" s="464"/>
      <c r="Y39" s="464"/>
      <c r="Z39" s="464"/>
      <c r="AA39" s="464"/>
      <c r="AB39" s="465"/>
      <c r="AC39" s="463">
        <v>250</v>
      </c>
      <c r="AD39" s="397"/>
      <c r="AE39" s="464"/>
      <c r="AF39" s="464"/>
      <c r="AG39" s="464"/>
      <c r="AH39" s="464"/>
      <c r="AI39" s="464"/>
      <c r="AJ39" s="465"/>
      <c r="AK39" s="463">
        <v>220</v>
      </c>
      <c r="AL39" s="397"/>
      <c r="AM39" s="464"/>
      <c r="AN39" s="464"/>
      <c r="AO39" s="464"/>
      <c r="AP39" s="464"/>
      <c r="AQ39" s="464"/>
      <c r="AR39" s="465"/>
    </row>
    <row r="40" spans="1:44" x14ac:dyDescent="0.2">
      <c r="A40" s="455" t="s">
        <v>133</v>
      </c>
      <c r="B40" s="456"/>
      <c r="C40" s="456"/>
      <c r="D40" s="456"/>
      <c r="E40" s="457"/>
      <c r="F40" s="457"/>
      <c r="G40" s="457"/>
      <c r="H40" s="457"/>
      <c r="I40" s="457"/>
      <c r="J40" s="457"/>
      <c r="K40" s="457"/>
      <c r="L40" s="458"/>
      <c r="M40" s="466" t="s">
        <v>77</v>
      </c>
      <c r="N40" s="396"/>
      <c r="O40" s="482"/>
      <c r="P40" s="483"/>
      <c r="Q40" s="484"/>
      <c r="R40" s="482"/>
      <c r="S40" s="483"/>
      <c r="T40" s="485"/>
      <c r="U40" s="466" t="s">
        <v>77</v>
      </c>
      <c r="V40" s="396"/>
      <c r="W40" s="482"/>
      <c r="X40" s="483"/>
      <c r="Y40" s="484"/>
      <c r="Z40" s="482"/>
      <c r="AA40" s="483"/>
      <c r="AB40" s="485"/>
      <c r="AC40" s="466" t="s">
        <v>77</v>
      </c>
      <c r="AD40" s="396"/>
      <c r="AE40" s="464"/>
      <c r="AF40" s="464"/>
      <c r="AG40" s="464"/>
      <c r="AH40" s="464"/>
      <c r="AI40" s="464"/>
      <c r="AJ40" s="465"/>
      <c r="AK40" s="466" t="s">
        <v>77</v>
      </c>
      <c r="AL40" s="396"/>
      <c r="AM40" s="464"/>
      <c r="AN40" s="464"/>
      <c r="AO40" s="464"/>
      <c r="AP40" s="464"/>
      <c r="AQ40" s="464"/>
      <c r="AR40" s="465"/>
    </row>
    <row r="41" spans="1:44" x14ac:dyDescent="0.2">
      <c r="A41" s="455" t="s">
        <v>134</v>
      </c>
      <c r="B41" s="456"/>
      <c r="C41" s="456"/>
      <c r="D41" s="456"/>
      <c r="E41" s="457">
        <v>48.5</v>
      </c>
      <c r="F41" s="457">
        <v>0.5</v>
      </c>
      <c r="G41" s="457">
        <v>48.5</v>
      </c>
      <c r="H41" s="457">
        <v>20</v>
      </c>
      <c r="I41" s="457"/>
      <c r="J41" s="457"/>
      <c r="K41" s="457"/>
      <c r="L41" s="458"/>
      <c r="M41" s="463">
        <v>300</v>
      </c>
      <c r="N41" s="397"/>
      <c r="O41" s="464"/>
      <c r="P41" s="464"/>
      <c r="Q41" s="464"/>
      <c r="R41" s="464"/>
      <c r="S41" s="464"/>
      <c r="T41" s="465"/>
      <c r="U41" s="463">
        <v>240</v>
      </c>
      <c r="V41" s="397"/>
      <c r="W41" s="464"/>
      <c r="X41" s="464"/>
      <c r="Y41" s="464"/>
      <c r="Z41" s="464"/>
      <c r="AA41" s="464"/>
      <c r="AB41" s="465"/>
      <c r="AC41" s="463">
        <v>250</v>
      </c>
      <c r="AD41" s="397"/>
      <c r="AE41" s="464"/>
      <c r="AF41" s="464"/>
      <c r="AG41" s="464"/>
      <c r="AH41" s="464"/>
      <c r="AI41" s="464"/>
      <c r="AJ41" s="465"/>
      <c r="AK41" s="463">
        <v>250</v>
      </c>
      <c r="AL41" s="397"/>
      <c r="AM41" s="464"/>
      <c r="AN41" s="464"/>
      <c r="AO41" s="464"/>
      <c r="AP41" s="464"/>
      <c r="AQ41" s="464"/>
      <c r="AR41" s="465"/>
    </row>
    <row r="42" spans="1:44" x14ac:dyDescent="0.2">
      <c r="A42" s="455" t="s">
        <v>135</v>
      </c>
      <c r="B42" s="456"/>
      <c r="C42" s="456"/>
      <c r="D42" s="456"/>
      <c r="E42" s="457">
        <v>48.5</v>
      </c>
      <c r="F42" s="457">
        <v>0.5</v>
      </c>
      <c r="G42" s="457">
        <v>48.5</v>
      </c>
      <c r="H42" s="457">
        <v>20</v>
      </c>
      <c r="I42" s="457"/>
      <c r="J42" s="457"/>
      <c r="K42" s="457"/>
      <c r="L42" s="458"/>
      <c r="M42" s="463">
        <v>50</v>
      </c>
      <c r="N42" s="397"/>
      <c r="O42" s="464"/>
      <c r="P42" s="464"/>
      <c r="Q42" s="464"/>
      <c r="R42" s="464"/>
      <c r="S42" s="464"/>
      <c r="T42" s="465"/>
      <c r="U42" s="463">
        <v>50</v>
      </c>
      <c r="V42" s="397"/>
      <c r="W42" s="464"/>
      <c r="X42" s="464"/>
      <c r="Y42" s="464"/>
      <c r="Z42" s="464"/>
      <c r="AA42" s="464"/>
      <c r="AB42" s="465"/>
      <c r="AC42" s="463">
        <v>50</v>
      </c>
      <c r="AD42" s="397"/>
      <c r="AE42" s="464"/>
      <c r="AF42" s="464"/>
      <c r="AG42" s="464"/>
      <c r="AH42" s="464"/>
      <c r="AI42" s="464"/>
      <c r="AJ42" s="465"/>
      <c r="AK42" s="463">
        <v>50</v>
      </c>
      <c r="AL42" s="397"/>
      <c r="AM42" s="464"/>
      <c r="AN42" s="464"/>
      <c r="AO42" s="464"/>
      <c r="AP42" s="464"/>
      <c r="AQ42" s="464"/>
      <c r="AR42" s="465"/>
    </row>
    <row r="43" spans="1:44" x14ac:dyDescent="0.2">
      <c r="A43" s="455" t="s">
        <v>136</v>
      </c>
      <c r="B43" s="456"/>
      <c r="C43" s="456"/>
      <c r="D43" s="456"/>
      <c r="E43" s="457"/>
      <c r="F43" s="457"/>
      <c r="G43" s="457"/>
      <c r="H43" s="457"/>
      <c r="I43" s="457"/>
      <c r="J43" s="457"/>
      <c r="K43" s="457"/>
      <c r="L43" s="458"/>
      <c r="M43" s="466">
        <v>150</v>
      </c>
      <c r="N43" s="396"/>
      <c r="O43" s="464"/>
      <c r="P43" s="464"/>
      <c r="Q43" s="464"/>
      <c r="R43" s="464"/>
      <c r="S43" s="464"/>
      <c r="T43" s="465"/>
      <c r="U43" s="466">
        <v>130</v>
      </c>
      <c r="V43" s="396"/>
      <c r="W43" s="464"/>
      <c r="X43" s="464"/>
      <c r="Y43" s="464"/>
      <c r="Z43" s="464"/>
      <c r="AA43" s="464"/>
      <c r="AB43" s="465"/>
      <c r="AC43" s="466">
        <v>140</v>
      </c>
      <c r="AD43" s="396"/>
      <c r="AE43" s="464"/>
      <c r="AF43" s="464"/>
      <c r="AG43" s="464"/>
      <c r="AH43" s="464"/>
      <c r="AI43" s="464"/>
      <c r="AJ43" s="465"/>
      <c r="AK43" s="466">
        <v>130</v>
      </c>
      <c r="AL43" s="396"/>
      <c r="AM43" s="464"/>
      <c r="AN43" s="464"/>
      <c r="AO43" s="464"/>
      <c r="AP43" s="464"/>
      <c r="AQ43" s="464"/>
      <c r="AR43" s="465"/>
    </row>
    <row r="44" spans="1:44" x14ac:dyDescent="0.2">
      <c r="A44" s="455" t="s">
        <v>137</v>
      </c>
      <c r="B44" s="456"/>
      <c r="C44" s="456"/>
      <c r="D44" s="456"/>
      <c r="E44" s="457"/>
      <c r="F44" s="457"/>
      <c r="G44" s="457"/>
      <c r="H44" s="457"/>
      <c r="I44" s="457"/>
      <c r="J44" s="457"/>
      <c r="K44" s="457"/>
      <c r="L44" s="458"/>
      <c r="M44" s="466">
        <v>10</v>
      </c>
      <c r="N44" s="396"/>
      <c r="O44" s="464"/>
      <c r="P44" s="464"/>
      <c r="Q44" s="464"/>
      <c r="R44" s="464"/>
      <c r="S44" s="464"/>
      <c r="T44" s="465"/>
      <c r="U44" s="466">
        <v>20</v>
      </c>
      <c r="V44" s="396"/>
      <c r="W44" s="464"/>
      <c r="X44" s="464"/>
      <c r="Y44" s="464"/>
      <c r="Z44" s="464"/>
      <c r="AA44" s="464"/>
      <c r="AB44" s="465"/>
      <c r="AC44" s="466">
        <v>20</v>
      </c>
      <c r="AD44" s="396"/>
      <c r="AE44" s="464"/>
      <c r="AF44" s="464"/>
      <c r="AG44" s="464"/>
      <c r="AH44" s="464"/>
      <c r="AI44" s="464"/>
      <c r="AJ44" s="465"/>
      <c r="AK44" s="466">
        <v>20</v>
      </c>
      <c r="AL44" s="396"/>
      <c r="AM44" s="464"/>
      <c r="AN44" s="464"/>
      <c r="AO44" s="464"/>
      <c r="AP44" s="464"/>
      <c r="AQ44" s="464"/>
      <c r="AR44" s="465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427"/>
      <c r="N45" s="471"/>
      <c r="O45" s="472"/>
      <c r="P45" s="472"/>
      <c r="Q45" s="472"/>
      <c r="R45" s="90"/>
      <c r="S45" s="90"/>
      <c r="T45" s="94"/>
      <c r="U45" s="322"/>
      <c r="V45" s="93"/>
      <c r="W45" s="90"/>
      <c r="X45" s="90"/>
      <c r="Y45" s="90"/>
      <c r="Z45" s="90"/>
      <c r="AA45" s="90"/>
      <c r="AB45" s="94"/>
      <c r="AC45" s="322"/>
      <c r="AD45" s="93"/>
      <c r="AE45" s="90"/>
      <c r="AF45" s="90"/>
      <c r="AG45" s="90"/>
      <c r="AH45" s="90"/>
      <c r="AI45" s="90"/>
      <c r="AJ45" s="94"/>
      <c r="AK45" s="322"/>
      <c r="AL45" s="9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52"/>
      <c r="F46" s="52"/>
      <c r="G46" s="52"/>
      <c r="H46" s="52"/>
      <c r="I46" s="52"/>
      <c r="J46" s="52"/>
      <c r="K46" s="52"/>
      <c r="L46" s="97"/>
      <c r="M46" s="98"/>
      <c r="N46" s="99"/>
      <c r="O46" s="100"/>
      <c r="P46" s="100"/>
      <c r="Q46" s="100"/>
      <c r="R46" s="100"/>
      <c r="S46" s="100"/>
      <c r="T46" s="101"/>
      <c r="U46" s="98"/>
      <c r="V46" s="99"/>
      <c r="W46" s="100"/>
      <c r="X46" s="100"/>
      <c r="Y46" s="100"/>
      <c r="Z46" s="100"/>
      <c r="AA46" s="100"/>
      <c r="AB46" s="101"/>
      <c r="AC46" s="98"/>
      <c r="AD46" s="99"/>
      <c r="AE46" s="100"/>
      <c r="AF46" s="100"/>
      <c r="AG46" s="100"/>
      <c r="AH46" s="100"/>
      <c r="AI46" s="100"/>
      <c r="AJ46" s="101"/>
      <c r="AK46" s="98"/>
      <c r="AL46" s="99"/>
      <c r="AM46" s="100"/>
      <c r="AN46" s="100"/>
      <c r="AO46" s="100"/>
      <c r="AP46" s="100"/>
      <c r="AQ46" s="100"/>
      <c r="AR46" s="101"/>
    </row>
    <row r="47" spans="1:44" x14ac:dyDescent="0.2">
      <c r="A47" s="81" t="s">
        <v>138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459">
        <f>SUM(M48:N51)</f>
        <v>440</v>
      </c>
      <c r="N47" s="460"/>
      <c r="O47" s="461"/>
      <c r="P47" s="461"/>
      <c r="Q47" s="461"/>
      <c r="R47" s="85"/>
      <c r="S47" s="85"/>
      <c r="T47" s="86"/>
      <c r="U47" s="459">
        <f>SUM(U48:V51)</f>
        <v>320</v>
      </c>
      <c r="V47" s="460"/>
      <c r="W47" s="85"/>
      <c r="X47" s="85"/>
      <c r="Y47" s="85"/>
      <c r="Z47" s="85"/>
      <c r="AA47" s="85"/>
      <c r="AB47" s="86"/>
      <c r="AC47" s="459">
        <f>SUM(AC48:AD51)</f>
        <v>400</v>
      </c>
      <c r="AD47" s="460"/>
      <c r="AE47" s="85"/>
      <c r="AF47" s="85"/>
      <c r="AG47" s="85"/>
      <c r="AH47" s="85"/>
      <c r="AI47" s="85"/>
      <c r="AJ47" s="86"/>
      <c r="AK47" s="348">
        <f>SUM(AK48:AL51)</f>
        <v>300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139</v>
      </c>
      <c r="B48" s="82"/>
      <c r="C48" s="82"/>
      <c r="D48" s="82"/>
      <c r="E48" s="46">
        <v>48.5</v>
      </c>
      <c r="F48" s="46">
        <v>0.5</v>
      </c>
      <c r="G48" s="46">
        <v>48.5</v>
      </c>
      <c r="H48" s="46">
        <v>20</v>
      </c>
      <c r="I48" s="46"/>
      <c r="J48" s="46"/>
      <c r="K48" s="46"/>
      <c r="L48" s="338"/>
      <c r="M48" s="463">
        <v>190</v>
      </c>
      <c r="N48" s="397"/>
      <c r="O48" s="464"/>
      <c r="P48" s="464"/>
      <c r="Q48" s="464"/>
      <c r="R48" s="76"/>
      <c r="S48" s="76"/>
      <c r="T48" s="80"/>
      <c r="U48" s="463">
        <v>120</v>
      </c>
      <c r="V48" s="397"/>
      <c r="W48" s="76"/>
      <c r="X48" s="76"/>
      <c r="Y48" s="76"/>
      <c r="Z48" s="76"/>
      <c r="AA48" s="76"/>
      <c r="AB48" s="80"/>
      <c r="AC48" s="463">
        <v>200</v>
      </c>
      <c r="AD48" s="397"/>
      <c r="AE48" s="76"/>
      <c r="AF48" s="76"/>
      <c r="AG48" s="76"/>
      <c r="AH48" s="76"/>
      <c r="AI48" s="76"/>
      <c r="AJ48" s="80"/>
      <c r="AK48" s="340">
        <v>100</v>
      </c>
      <c r="AL48" s="79"/>
      <c r="AM48" s="76"/>
      <c r="AN48" s="76"/>
      <c r="AO48" s="76"/>
      <c r="AP48" s="76"/>
      <c r="AQ48" s="76"/>
      <c r="AR48" s="80"/>
    </row>
    <row r="49" spans="1:44" x14ac:dyDescent="0.2">
      <c r="A49" s="81" t="s">
        <v>140</v>
      </c>
      <c r="B49" s="82"/>
      <c r="C49" s="82"/>
      <c r="D49" s="82"/>
      <c r="E49" s="46">
        <v>48.5</v>
      </c>
      <c r="F49" s="46">
        <v>0.5</v>
      </c>
      <c r="G49" s="46">
        <v>48.5</v>
      </c>
      <c r="H49" s="46">
        <v>20</v>
      </c>
      <c r="I49" s="46"/>
      <c r="J49" s="46"/>
      <c r="K49" s="46"/>
      <c r="L49" s="338"/>
      <c r="M49" s="463">
        <v>50</v>
      </c>
      <c r="N49" s="397"/>
      <c r="O49" s="464"/>
      <c r="P49" s="464"/>
      <c r="Q49" s="464"/>
      <c r="R49" s="76"/>
      <c r="S49" s="76"/>
      <c r="T49" s="80"/>
      <c r="U49" s="463">
        <v>50</v>
      </c>
      <c r="V49" s="397"/>
      <c r="W49" s="76"/>
      <c r="X49" s="76"/>
      <c r="Y49" s="76"/>
      <c r="Z49" s="76"/>
      <c r="AA49" s="76"/>
      <c r="AB49" s="80"/>
      <c r="AC49" s="463">
        <v>50</v>
      </c>
      <c r="AD49" s="397"/>
      <c r="AE49" s="76"/>
      <c r="AF49" s="76"/>
      <c r="AG49" s="76"/>
      <c r="AH49" s="76"/>
      <c r="AI49" s="76"/>
      <c r="AJ49" s="80"/>
      <c r="AK49" s="340">
        <v>50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141</v>
      </c>
      <c r="B50" s="82"/>
      <c r="C50" s="82"/>
      <c r="D50" s="82"/>
      <c r="E50" s="46">
        <v>48.5</v>
      </c>
      <c r="F50" s="46">
        <v>0.5</v>
      </c>
      <c r="G50" s="46">
        <v>48.5</v>
      </c>
      <c r="H50" s="46">
        <v>20</v>
      </c>
      <c r="I50" s="46"/>
      <c r="J50" s="46"/>
      <c r="K50" s="46"/>
      <c r="L50" s="338"/>
      <c r="M50" s="463">
        <v>200</v>
      </c>
      <c r="N50" s="397"/>
      <c r="O50" s="464"/>
      <c r="P50" s="464"/>
      <c r="Q50" s="464"/>
      <c r="R50" s="76"/>
      <c r="S50" s="76"/>
      <c r="T50" s="80"/>
      <c r="U50" s="463">
        <v>150</v>
      </c>
      <c r="V50" s="397"/>
      <c r="W50" s="76"/>
      <c r="X50" s="76"/>
      <c r="Y50" s="76"/>
      <c r="Z50" s="76"/>
      <c r="AA50" s="76"/>
      <c r="AB50" s="80"/>
      <c r="AC50" s="463">
        <v>150</v>
      </c>
      <c r="AD50" s="397"/>
      <c r="AE50" s="76"/>
      <c r="AF50" s="76"/>
      <c r="AG50" s="76"/>
      <c r="AH50" s="76"/>
      <c r="AI50" s="76"/>
      <c r="AJ50" s="80"/>
      <c r="AK50" s="340">
        <v>150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142</v>
      </c>
      <c r="B51" s="82"/>
      <c r="C51" s="82"/>
      <c r="D51" s="82"/>
      <c r="E51" s="46">
        <v>48.5</v>
      </c>
      <c r="F51" s="46">
        <v>0.5</v>
      </c>
      <c r="G51" s="46">
        <v>48.5</v>
      </c>
      <c r="H51" s="46">
        <v>20</v>
      </c>
      <c r="I51" s="46"/>
      <c r="J51" s="46"/>
      <c r="K51" s="46"/>
      <c r="L51" s="338"/>
      <c r="M51" s="466" t="s">
        <v>77</v>
      </c>
      <c r="N51" s="396"/>
      <c r="O51" s="464"/>
      <c r="P51" s="464"/>
      <c r="Q51" s="464"/>
      <c r="R51" s="76"/>
      <c r="S51" s="76"/>
      <c r="T51" s="80"/>
      <c r="U51" s="466" t="s">
        <v>77</v>
      </c>
      <c r="V51" s="396"/>
      <c r="W51" s="76"/>
      <c r="X51" s="76"/>
      <c r="Y51" s="76"/>
      <c r="Z51" s="76"/>
      <c r="AA51" s="76"/>
      <c r="AB51" s="80"/>
      <c r="AC51" s="466" t="s">
        <v>77</v>
      </c>
      <c r="AD51" s="396"/>
      <c r="AE51" s="76"/>
      <c r="AF51" s="76"/>
      <c r="AG51" s="76"/>
      <c r="AH51" s="76"/>
      <c r="AI51" s="76"/>
      <c r="AJ51" s="80"/>
      <c r="AK51" s="83" t="s">
        <v>77</v>
      </c>
      <c r="AL51" s="350"/>
      <c r="AM51" s="76"/>
      <c r="AN51" s="76"/>
      <c r="AO51" s="76"/>
      <c r="AP51" s="76"/>
      <c r="AQ51" s="76"/>
      <c r="AR51" s="80"/>
    </row>
    <row r="52" spans="1:44" ht="13.5" thickBot="1" x14ac:dyDescent="0.25">
      <c r="A52" s="103" t="s">
        <v>112</v>
      </c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341"/>
      <c r="M52" s="427"/>
      <c r="N52" s="471"/>
      <c r="O52" s="472"/>
      <c r="P52" s="472"/>
      <c r="Q52" s="472"/>
      <c r="R52" s="90"/>
      <c r="S52" s="90"/>
      <c r="T52" s="94"/>
      <c r="U52" s="322"/>
      <c r="V52" s="93"/>
      <c r="W52" s="90"/>
      <c r="X52" s="90"/>
      <c r="Y52" s="90"/>
      <c r="Z52" s="90"/>
      <c r="AA52" s="90"/>
      <c r="AB52" s="94"/>
      <c r="AC52" s="427"/>
      <c r="AD52" s="471"/>
      <c r="AE52" s="90"/>
      <c r="AF52" s="90"/>
      <c r="AG52" s="90"/>
      <c r="AH52" s="90"/>
      <c r="AI52" s="90"/>
      <c r="AJ52" s="94"/>
      <c r="AK52" s="322"/>
      <c r="AL52" s="93"/>
      <c r="AM52" s="90"/>
      <c r="AN52" s="90"/>
      <c r="AO52" s="90"/>
      <c r="AP52" s="90"/>
      <c r="AQ52" s="90"/>
      <c r="AR52" s="94"/>
    </row>
    <row r="53" spans="1:44" x14ac:dyDescent="0.2">
      <c r="A53" s="337" t="s">
        <v>113</v>
      </c>
      <c r="B53" s="96"/>
      <c r="C53" s="96"/>
      <c r="D53" s="96"/>
      <c r="E53" s="52"/>
      <c r="F53" s="52"/>
      <c r="G53" s="52"/>
      <c r="H53" s="52"/>
      <c r="I53" s="52"/>
      <c r="J53" s="52"/>
      <c r="K53" s="52"/>
      <c r="L53" s="97"/>
      <c r="M53" s="98"/>
      <c r="N53" s="99"/>
      <c r="O53" s="100"/>
      <c r="P53" s="100"/>
      <c r="Q53" s="100"/>
      <c r="R53" s="100"/>
      <c r="S53" s="100"/>
      <c r="T53" s="101"/>
      <c r="U53" s="98"/>
      <c r="V53" s="99"/>
      <c r="W53" s="100"/>
      <c r="X53" s="100"/>
      <c r="Y53" s="100"/>
      <c r="Z53" s="100"/>
      <c r="AA53" s="100"/>
      <c r="AB53" s="101"/>
      <c r="AC53" s="98"/>
      <c r="AD53" s="99"/>
      <c r="AE53" s="100"/>
      <c r="AF53" s="100"/>
      <c r="AG53" s="100"/>
      <c r="AH53" s="100"/>
      <c r="AI53" s="100"/>
      <c r="AJ53" s="101"/>
      <c r="AK53" s="98"/>
      <c r="AL53" s="99"/>
      <c r="AM53" s="100"/>
      <c r="AN53" s="100"/>
      <c r="AO53" s="100"/>
      <c r="AP53" s="100"/>
      <c r="AQ53" s="100"/>
      <c r="AR53" s="101"/>
    </row>
    <row r="54" spans="1:44" x14ac:dyDescent="0.2">
      <c r="A54" s="81" t="s">
        <v>143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459">
        <f>SUM(M55:N59)</f>
        <v>750</v>
      </c>
      <c r="N54" s="460"/>
      <c r="O54" s="461"/>
      <c r="P54" s="461"/>
      <c r="Q54" s="461"/>
      <c r="R54" s="85"/>
      <c r="S54" s="85"/>
      <c r="T54" s="86"/>
      <c r="U54" s="459">
        <f>SUM(U55:V59)</f>
        <v>620</v>
      </c>
      <c r="V54" s="460"/>
      <c r="W54" s="85"/>
      <c r="X54" s="85"/>
      <c r="Y54" s="85"/>
      <c r="Z54" s="85"/>
      <c r="AA54" s="85"/>
      <c r="AB54" s="86"/>
      <c r="AC54" s="459">
        <f>SUM(AC55:AD59)</f>
        <v>740</v>
      </c>
      <c r="AD54" s="460"/>
      <c r="AE54" s="85"/>
      <c r="AF54" s="85"/>
      <c r="AG54" s="85"/>
      <c r="AH54" s="85"/>
      <c r="AI54" s="85"/>
      <c r="AJ54" s="86"/>
      <c r="AK54" s="348">
        <f>SUM(AK55:AL59)</f>
        <v>670</v>
      </c>
      <c r="AL54" s="349"/>
      <c r="AM54" s="85"/>
      <c r="AN54" s="85"/>
      <c r="AO54" s="85"/>
      <c r="AP54" s="85"/>
      <c r="AQ54" s="85"/>
      <c r="AR54" s="86"/>
    </row>
    <row r="55" spans="1:44" x14ac:dyDescent="0.2">
      <c r="A55" s="81" t="s">
        <v>144</v>
      </c>
      <c r="B55" s="82"/>
      <c r="C55" s="82"/>
      <c r="D55" s="82"/>
      <c r="E55" s="46">
        <v>48.5</v>
      </c>
      <c r="F55" s="46">
        <v>0.5</v>
      </c>
      <c r="G55" s="46">
        <v>48.5</v>
      </c>
      <c r="H55" s="46">
        <v>20</v>
      </c>
      <c r="I55" s="46"/>
      <c r="J55" s="46"/>
      <c r="K55" s="46"/>
      <c r="L55" s="338"/>
      <c r="M55" s="466">
        <v>200</v>
      </c>
      <c r="N55" s="396"/>
      <c r="O55" s="464"/>
      <c r="P55" s="464"/>
      <c r="Q55" s="464"/>
      <c r="R55" s="76"/>
      <c r="S55" s="76"/>
      <c r="T55" s="80"/>
      <c r="U55" s="466">
        <v>140</v>
      </c>
      <c r="V55" s="396"/>
      <c r="W55" s="76"/>
      <c r="X55" s="76"/>
      <c r="Y55" s="76"/>
      <c r="Z55" s="76"/>
      <c r="AA55" s="76"/>
      <c r="AB55" s="80"/>
      <c r="AC55" s="466">
        <v>200</v>
      </c>
      <c r="AD55" s="396"/>
      <c r="AE55" s="76"/>
      <c r="AF55" s="76"/>
      <c r="AG55" s="76"/>
      <c r="AH55" s="76"/>
      <c r="AI55" s="76"/>
      <c r="AJ55" s="80"/>
      <c r="AK55" s="83">
        <v>140</v>
      </c>
      <c r="AL55" s="350"/>
      <c r="AM55" s="76"/>
      <c r="AN55" s="76"/>
      <c r="AO55" s="76"/>
      <c r="AP55" s="76"/>
      <c r="AQ55" s="76"/>
      <c r="AR55" s="80"/>
    </row>
    <row r="56" spans="1:44" x14ac:dyDescent="0.2">
      <c r="A56" s="81" t="s">
        <v>145</v>
      </c>
      <c r="B56" s="82"/>
      <c r="C56" s="82"/>
      <c r="D56" s="82"/>
      <c r="E56" s="46">
        <v>48.5</v>
      </c>
      <c r="F56" s="46">
        <v>0.5</v>
      </c>
      <c r="G56" s="46">
        <v>48.5</v>
      </c>
      <c r="H56" s="46">
        <v>20</v>
      </c>
      <c r="I56" s="46"/>
      <c r="J56" s="46"/>
      <c r="K56" s="46"/>
      <c r="L56" s="338"/>
      <c r="M56" s="463">
        <v>200</v>
      </c>
      <c r="N56" s="397"/>
      <c r="O56" s="464"/>
      <c r="P56" s="464"/>
      <c r="Q56" s="464"/>
      <c r="R56" s="76"/>
      <c r="S56" s="76"/>
      <c r="T56" s="80"/>
      <c r="U56" s="463">
        <v>200</v>
      </c>
      <c r="V56" s="397"/>
      <c r="W56" s="76"/>
      <c r="X56" s="76"/>
      <c r="Y56" s="76"/>
      <c r="Z56" s="76"/>
      <c r="AA56" s="76"/>
      <c r="AB56" s="80"/>
      <c r="AC56" s="463">
        <v>200</v>
      </c>
      <c r="AD56" s="397"/>
      <c r="AE56" s="76"/>
      <c r="AF56" s="76"/>
      <c r="AG56" s="76"/>
      <c r="AH56" s="76"/>
      <c r="AI56" s="76"/>
      <c r="AJ56" s="80"/>
      <c r="AK56" s="340">
        <v>200</v>
      </c>
      <c r="AL56" s="79"/>
      <c r="AM56" s="76"/>
      <c r="AN56" s="76"/>
      <c r="AO56" s="76"/>
      <c r="AP56" s="76"/>
      <c r="AQ56" s="76"/>
      <c r="AR56" s="80"/>
    </row>
    <row r="57" spans="1:44" x14ac:dyDescent="0.2">
      <c r="A57" s="81" t="s">
        <v>146</v>
      </c>
      <c r="B57" s="82"/>
      <c r="C57" s="82"/>
      <c r="D57" s="82"/>
      <c r="E57" s="46">
        <v>48.5</v>
      </c>
      <c r="F57" s="46">
        <v>0.5</v>
      </c>
      <c r="G57" s="46">
        <v>48.5</v>
      </c>
      <c r="H57" s="46">
        <v>20</v>
      </c>
      <c r="I57" s="46"/>
      <c r="J57" s="46"/>
      <c r="K57" s="46"/>
      <c r="L57" s="338"/>
      <c r="M57" s="463">
        <v>320</v>
      </c>
      <c r="N57" s="397"/>
      <c r="O57" s="464"/>
      <c r="P57" s="464"/>
      <c r="Q57" s="464"/>
      <c r="R57" s="76"/>
      <c r="S57" s="76"/>
      <c r="T57" s="80"/>
      <c r="U57" s="463">
        <v>250</v>
      </c>
      <c r="V57" s="397"/>
      <c r="W57" s="76"/>
      <c r="X57" s="76"/>
      <c r="Y57" s="76"/>
      <c r="Z57" s="76"/>
      <c r="AA57" s="76"/>
      <c r="AB57" s="80"/>
      <c r="AC57" s="463">
        <v>310</v>
      </c>
      <c r="AD57" s="397"/>
      <c r="AE57" s="76"/>
      <c r="AF57" s="76"/>
      <c r="AG57" s="76"/>
      <c r="AH57" s="76"/>
      <c r="AI57" s="76"/>
      <c r="AJ57" s="80"/>
      <c r="AK57" s="340">
        <v>300</v>
      </c>
      <c r="AL57" s="79"/>
      <c r="AM57" s="76"/>
      <c r="AN57" s="76"/>
      <c r="AO57" s="76"/>
      <c r="AP57" s="76"/>
      <c r="AQ57" s="76"/>
      <c r="AR57" s="80"/>
    </row>
    <row r="58" spans="1:44" x14ac:dyDescent="0.2">
      <c r="A58" s="81" t="s">
        <v>147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466">
        <v>10</v>
      </c>
      <c r="N58" s="396"/>
      <c r="O58" s="464"/>
      <c r="P58" s="464"/>
      <c r="Q58" s="464"/>
      <c r="R58" s="76"/>
      <c r="S58" s="76"/>
      <c r="T58" s="80"/>
      <c r="U58" s="466">
        <v>10</v>
      </c>
      <c r="V58" s="396"/>
      <c r="W58" s="76"/>
      <c r="X58" s="76"/>
      <c r="Y58" s="76"/>
      <c r="Z58" s="76"/>
      <c r="AA58" s="76"/>
      <c r="AB58" s="80"/>
      <c r="AC58" s="466">
        <v>10</v>
      </c>
      <c r="AD58" s="396"/>
      <c r="AE58" s="76"/>
      <c r="AF58" s="76"/>
      <c r="AG58" s="76"/>
      <c r="AH58" s="76"/>
      <c r="AI58" s="76"/>
      <c r="AJ58" s="80"/>
      <c r="AK58" s="83">
        <v>10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148</v>
      </c>
      <c r="B59" s="82"/>
      <c r="C59" s="82"/>
      <c r="D59" s="82"/>
      <c r="E59" s="46">
        <v>48.5</v>
      </c>
      <c r="F59" s="46">
        <v>0.5</v>
      </c>
      <c r="G59" s="46">
        <v>48.5</v>
      </c>
      <c r="H59" s="46">
        <v>20</v>
      </c>
      <c r="I59" s="46"/>
      <c r="J59" s="46"/>
      <c r="K59" s="46"/>
      <c r="L59" s="338"/>
      <c r="M59" s="466">
        <v>20</v>
      </c>
      <c r="N59" s="396"/>
      <c r="O59" s="464"/>
      <c r="P59" s="464"/>
      <c r="Q59" s="464"/>
      <c r="R59" s="76"/>
      <c r="S59" s="76"/>
      <c r="T59" s="80"/>
      <c r="U59" s="466">
        <v>20</v>
      </c>
      <c r="V59" s="396"/>
      <c r="W59" s="76"/>
      <c r="X59" s="76"/>
      <c r="Y59" s="76"/>
      <c r="Z59" s="76"/>
      <c r="AA59" s="76"/>
      <c r="AB59" s="80"/>
      <c r="AC59" s="466">
        <v>20</v>
      </c>
      <c r="AD59" s="396"/>
      <c r="AE59" s="76"/>
      <c r="AF59" s="76"/>
      <c r="AG59" s="76"/>
      <c r="AH59" s="76"/>
      <c r="AI59" s="76"/>
      <c r="AJ59" s="80"/>
      <c r="AK59" s="83">
        <v>20</v>
      </c>
      <c r="AL59" s="350"/>
      <c r="AM59" s="76"/>
      <c r="AN59" s="76"/>
      <c r="AO59" s="76"/>
      <c r="AP59" s="76"/>
      <c r="AQ59" s="76"/>
      <c r="AR59" s="80"/>
    </row>
    <row r="60" spans="1:44" ht="13.5" thickBot="1" x14ac:dyDescent="0.25">
      <c r="A60" s="352" t="s">
        <v>118</v>
      </c>
      <c r="B60" s="68"/>
      <c r="C60" s="68"/>
      <c r="D60" s="68"/>
      <c r="E60" s="69"/>
      <c r="F60" s="69"/>
      <c r="G60" s="69"/>
      <c r="H60" s="69"/>
      <c r="I60" s="69"/>
      <c r="J60" s="69"/>
      <c r="K60" s="69"/>
      <c r="L60" s="70"/>
      <c r="M60" s="486"/>
      <c r="N60" s="487"/>
      <c r="O60" s="488"/>
      <c r="P60" s="488"/>
      <c r="Q60" s="488"/>
      <c r="R60" s="73"/>
      <c r="S60" s="73"/>
      <c r="T60" s="74"/>
      <c r="U60" s="71"/>
      <c r="V60" s="72"/>
      <c r="W60" s="73"/>
      <c r="X60" s="73"/>
      <c r="Y60" s="73"/>
      <c r="Z60" s="73"/>
      <c r="AA60" s="73"/>
      <c r="AB60" s="74"/>
      <c r="AC60" s="71"/>
      <c r="AD60" s="72"/>
      <c r="AE60" s="73"/>
      <c r="AF60" s="73"/>
      <c r="AG60" s="73"/>
      <c r="AH60" s="73"/>
      <c r="AI60" s="73"/>
      <c r="AJ60" s="74"/>
      <c r="AK60" s="71"/>
      <c r="AL60" s="72"/>
      <c r="AM60" s="73"/>
      <c r="AN60" s="73"/>
      <c r="AO60" s="73"/>
      <c r="AP60" s="73"/>
      <c r="AQ60" s="73"/>
      <c r="AR60" s="74"/>
    </row>
    <row r="61" spans="1:44" ht="13.5" thickBot="1" x14ac:dyDescent="0.25">
      <c r="A61" s="353" t="s">
        <v>64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1"/>
      <c r="N61" s="62"/>
      <c r="O61" s="59"/>
      <c r="P61" s="59"/>
      <c r="Q61" s="59"/>
      <c r="R61" s="59"/>
      <c r="S61" s="59"/>
      <c r="T61" s="60"/>
      <c r="U61" s="61"/>
      <c r="V61" s="62"/>
      <c r="W61" s="59"/>
      <c r="X61" s="59"/>
      <c r="Y61" s="59"/>
      <c r="Z61" s="59"/>
      <c r="AA61" s="59"/>
      <c r="AB61" s="60"/>
      <c r="AC61" s="61"/>
      <c r="AD61" s="62"/>
      <c r="AE61" s="59"/>
      <c r="AF61" s="59"/>
      <c r="AG61" s="59"/>
      <c r="AH61" s="59"/>
      <c r="AI61" s="59"/>
      <c r="AJ61" s="60"/>
      <c r="AK61" s="61"/>
      <c r="AL61" s="62"/>
      <c r="AM61" s="59"/>
      <c r="AN61" s="59"/>
      <c r="AO61" s="59"/>
      <c r="AP61" s="59"/>
      <c r="AQ61" s="59"/>
      <c r="AR61" s="60"/>
    </row>
    <row r="62" spans="1:44" ht="13.5" thickBo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</row>
    <row r="63" spans="1:44" ht="13.5" thickBot="1" x14ac:dyDescent="0.25">
      <c r="A63" s="53" t="s">
        <v>65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6" t="s">
        <v>153</v>
      </c>
      <c r="N63" s="57"/>
      <c r="O63" s="57"/>
      <c r="P63" s="57"/>
      <c r="Q63" s="57"/>
      <c r="R63" s="57"/>
      <c r="S63" s="57"/>
      <c r="T63" s="58"/>
      <c r="U63" s="56" t="s">
        <v>153</v>
      </c>
      <c r="V63" s="57"/>
      <c r="W63" s="57"/>
      <c r="X63" s="57"/>
      <c r="Y63" s="57"/>
      <c r="Z63" s="57"/>
      <c r="AA63" s="57"/>
      <c r="AB63" s="58"/>
      <c r="AC63" s="56" t="s">
        <v>153</v>
      </c>
      <c r="AD63" s="57"/>
      <c r="AE63" s="57"/>
      <c r="AF63" s="57"/>
      <c r="AG63" s="57"/>
      <c r="AH63" s="57"/>
      <c r="AI63" s="57"/>
      <c r="AJ63" s="58"/>
      <c r="AK63" s="56" t="s">
        <v>153</v>
      </c>
      <c r="AL63" s="57"/>
      <c r="AM63" s="57"/>
      <c r="AN63" s="57"/>
      <c r="AO63" s="57"/>
      <c r="AP63" s="57"/>
      <c r="AQ63" s="57"/>
      <c r="AR63" s="58"/>
    </row>
    <row r="64" spans="1:44" x14ac:dyDescent="0.2">
      <c r="A64" s="511"/>
      <c r="B64" s="511"/>
      <c r="C64" s="511"/>
      <c r="D64" s="511"/>
      <c r="E64" s="511"/>
      <c r="F64" s="511"/>
      <c r="G64" s="511"/>
      <c r="H64" s="511"/>
      <c r="I64" s="511"/>
      <c r="J64" s="511"/>
      <c r="K64" s="511"/>
      <c r="L64" s="511"/>
      <c r="M64" s="512"/>
      <c r="N64" s="512"/>
      <c r="O64" s="512"/>
      <c r="P64" s="512"/>
      <c r="Q64" s="512"/>
      <c r="R64" s="512"/>
      <c r="S64" s="512"/>
      <c r="T64" s="512"/>
      <c r="U64" s="512"/>
      <c r="V64" s="512"/>
      <c r="W64" s="512"/>
      <c r="X64" s="512"/>
      <c r="Y64" s="512"/>
      <c r="Z64" s="512"/>
      <c r="AA64" s="512"/>
      <c r="AB64" s="512"/>
      <c r="AC64" s="512"/>
      <c r="AD64" s="512"/>
      <c r="AE64" s="512"/>
      <c r="AF64" s="512"/>
      <c r="AG64" s="512"/>
      <c r="AH64" s="512"/>
      <c r="AI64" s="512"/>
      <c r="AJ64" s="512"/>
      <c r="AK64" s="512"/>
      <c r="AL64" s="512"/>
      <c r="AM64" s="512"/>
      <c r="AN64" s="512"/>
      <c r="AO64" s="512"/>
      <c r="AP64" s="512"/>
      <c r="AQ64" s="512"/>
      <c r="AR64" s="512"/>
    </row>
  </sheetData>
  <mergeCells count="716">
    <mergeCell ref="A64:L64"/>
    <mergeCell ref="M64:T64"/>
    <mergeCell ref="U64:AB64"/>
    <mergeCell ref="AC64:AJ64"/>
    <mergeCell ref="AK64:AR64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7"/>
  <sheetViews>
    <sheetView topLeftCell="A25" zoomScaleNormal="100" workbookViewId="0">
      <selection activeCell="M63" sqref="M63:T63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4" style="11" customWidth="1"/>
    <col min="15" max="21" width="3.28515625" style="11" customWidth="1"/>
    <col min="22" max="22" width="3.7109375" style="11" customWidth="1"/>
    <col min="23" max="29" width="3.28515625" style="11" customWidth="1"/>
    <col min="30" max="30" width="3.7109375" style="11" customWidth="1"/>
    <col min="31" max="36" width="3.28515625" style="11" customWidth="1"/>
    <col min="37" max="37" width="4.28515625" style="11" customWidth="1"/>
    <col min="38" max="38" width="5.42578125" style="11" customWidth="1"/>
    <col min="39" max="43" width="3.28515625" style="11" customWidth="1"/>
    <col min="44" max="44" width="5.85546875" style="11" customWidth="1"/>
    <col min="45" max="16384" width="9.140625" style="11"/>
  </cols>
  <sheetData>
    <row r="1" spans="1:44" ht="30" customHeight="1" x14ac:dyDescent="0.2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0.875</v>
      </c>
      <c r="N3" s="261"/>
      <c r="O3" s="261"/>
      <c r="P3" s="261"/>
      <c r="Q3" s="261"/>
      <c r="R3" s="261"/>
      <c r="S3" s="261"/>
      <c r="T3" s="261"/>
      <c r="U3" s="260">
        <v>0.91666666666666663</v>
      </c>
      <c r="V3" s="261"/>
      <c r="W3" s="261"/>
      <c r="X3" s="261"/>
      <c r="Y3" s="261"/>
      <c r="Z3" s="261"/>
      <c r="AA3" s="261"/>
      <c r="AB3" s="261"/>
      <c r="AC3" s="260">
        <v>0.95833333333333337</v>
      </c>
      <c r="AD3" s="261"/>
      <c r="AE3" s="261"/>
      <c r="AF3" s="261"/>
      <c r="AG3" s="261"/>
      <c r="AH3" s="261"/>
      <c r="AI3" s="261"/>
      <c r="AJ3" s="261"/>
      <c r="AK3" s="260">
        <v>1</v>
      </c>
      <c r="AL3" s="261"/>
      <c r="AM3" s="261"/>
      <c r="AN3" s="261"/>
      <c r="AO3" s="261"/>
      <c r="AP3" s="261"/>
      <c r="AQ3" s="261"/>
      <c r="AR3" s="261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ht="13.5" thickBot="1" x14ac:dyDescent="0.25">
      <c r="A6" s="49" t="s">
        <v>14</v>
      </c>
      <c r="B6" s="48">
        <v>40</v>
      </c>
      <c r="C6" s="47">
        <v>4.1999999433755875E-2</v>
      </c>
      <c r="D6" s="5">
        <v>0.13600000739097595</v>
      </c>
      <c r="E6" s="140">
        <v>110</v>
      </c>
      <c r="F6" s="141"/>
      <c r="G6" s="237" t="s">
        <v>15</v>
      </c>
      <c r="H6" s="237"/>
      <c r="I6" s="238">
        <v>0.15899999439716339</v>
      </c>
      <c r="J6" s="238"/>
      <c r="K6" s="238">
        <v>10.539999961853027</v>
      </c>
      <c r="L6" s="297"/>
      <c r="M6" s="363"/>
      <c r="N6" s="364"/>
      <c r="O6" s="365"/>
      <c r="P6" s="365"/>
      <c r="Q6" s="366"/>
      <c r="R6" s="366"/>
      <c r="S6" s="367"/>
      <c r="T6" s="368"/>
      <c r="U6" s="369"/>
      <c r="V6" s="370"/>
      <c r="W6" s="371"/>
      <c r="X6" s="371"/>
      <c r="Y6" s="371"/>
      <c r="Z6" s="371"/>
      <c r="AA6" s="372"/>
      <c r="AB6" s="373"/>
      <c r="AC6" s="369"/>
      <c r="AD6" s="370"/>
      <c r="AE6" s="371"/>
      <c r="AF6" s="371"/>
      <c r="AG6" s="371"/>
      <c r="AH6" s="371"/>
      <c r="AI6" s="372"/>
      <c r="AJ6" s="373"/>
      <c r="AK6" s="369"/>
      <c r="AL6" s="370"/>
      <c r="AM6" s="371"/>
      <c r="AN6" s="371"/>
      <c r="AO6" s="371"/>
      <c r="AP6" s="371"/>
      <c r="AQ6" s="372"/>
      <c r="AR6" s="373"/>
    </row>
    <row r="7" spans="1:44" x14ac:dyDescent="0.2">
      <c r="A7" s="379" t="s">
        <v>151</v>
      </c>
      <c r="B7" s="380"/>
      <c r="C7" s="380"/>
      <c r="D7" s="381"/>
      <c r="E7" s="302">
        <v>6</v>
      </c>
      <c r="F7" s="242"/>
      <c r="G7" s="243" t="s">
        <v>16</v>
      </c>
      <c r="H7" s="243"/>
      <c r="I7" s="244">
        <f>I6</f>
        <v>0.15899999439716339</v>
      </c>
      <c r="J7" s="244"/>
      <c r="K7" s="244">
        <f>K6</f>
        <v>10.539999961853027</v>
      </c>
      <c r="L7" s="303"/>
      <c r="M7" s="382">
        <v>650</v>
      </c>
      <c r="N7" s="383"/>
      <c r="O7" s="384">
        <v>5</v>
      </c>
      <c r="P7" s="384"/>
      <c r="Q7" s="385"/>
      <c r="R7" s="385"/>
      <c r="S7" s="386">
        <v>0.71</v>
      </c>
      <c r="T7" s="387"/>
      <c r="U7" s="388">
        <v>870</v>
      </c>
      <c r="V7" s="389"/>
      <c r="W7" s="390">
        <v>6.8</v>
      </c>
      <c r="X7" s="390"/>
      <c r="Y7" s="497"/>
      <c r="Z7" s="497"/>
      <c r="AA7" s="372">
        <v>0.71</v>
      </c>
      <c r="AB7" s="373"/>
      <c r="AC7" s="388">
        <v>990</v>
      </c>
      <c r="AD7" s="389"/>
      <c r="AE7" s="390">
        <v>7.7</v>
      </c>
      <c r="AF7" s="390"/>
      <c r="AG7" s="391"/>
      <c r="AH7" s="391"/>
      <c r="AI7" s="392">
        <v>0.71</v>
      </c>
      <c r="AJ7" s="393"/>
      <c r="AK7" s="388">
        <v>1010</v>
      </c>
      <c r="AL7" s="389"/>
      <c r="AM7" s="390">
        <v>7.8</v>
      </c>
      <c r="AN7" s="390"/>
      <c r="AO7" s="391"/>
      <c r="AP7" s="391"/>
      <c r="AQ7" s="394">
        <v>0.71</v>
      </c>
      <c r="AR7" s="395"/>
    </row>
    <row r="8" spans="1:44" x14ac:dyDescent="0.2">
      <c r="A8" s="379"/>
      <c r="B8" s="380"/>
      <c r="C8" s="380"/>
      <c r="D8" s="381"/>
      <c r="E8" s="302">
        <v>6</v>
      </c>
      <c r="F8" s="242"/>
      <c r="G8" s="243" t="s">
        <v>19</v>
      </c>
      <c r="H8" s="243"/>
      <c r="I8" s="244">
        <f>I6</f>
        <v>0.15899999439716339</v>
      </c>
      <c r="J8" s="244"/>
      <c r="K8" s="244">
        <f>K6</f>
        <v>10.539999961853027</v>
      </c>
      <c r="L8" s="303"/>
      <c r="M8" s="396">
        <v>560</v>
      </c>
      <c r="N8" s="397"/>
      <c r="O8" s="385">
        <v>4.3</v>
      </c>
      <c r="P8" s="385"/>
      <c r="Q8" s="385"/>
      <c r="R8" s="385"/>
      <c r="S8" s="386">
        <v>0.71</v>
      </c>
      <c r="T8" s="387"/>
      <c r="U8" s="398">
        <v>750</v>
      </c>
      <c r="V8" s="399"/>
      <c r="W8" s="391">
        <v>5.8</v>
      </c>
      <c r="X8" s="391"/>
      <c r="Y8" s="497"/>
      <c r="Z8" s="497"/>
      <c r="AA8" s="394">
        <v>0.71</v>
      </c>
      <c r="AB8" s="395"/>
      <c r="AC8" s="398">
        <v>820</v>
      </c>
      <c r="AD8" s="399"/>
      <c r="AE8" s="391">
        <v>6.4</v>
      </c>
      <c r="AF8" s="391"/>
      <c r="AG8" s="391"/>
      <c r="AH8" s="391"/>
      <c r="AI8" s="392">
        <v>0.71</v>
      </c>
      <c r="AJ8" s="393"/>
      <c r="AK8" s="398">
        <v>800</v>
      </c>
      <c r="AL8" s="399"/>
      <c r="AM8" s="391">
        <v>6.2</v>
      </c>
      <c r="AN8" s="391"/>
      <c r="AO8" s="391"/>
      <c r="AP8" s="391"/>
      <c r="AQ8" s="394">
        <v>0.71</v>
      </c>
      <c r="AR8" s="395"/>
    </row>
    <row r="9" spans="1:44" ht="13.5" thickBot="1" x14ac:dyDescent="0.25">
      <c r="A9" s="310"/>
      <c r="B9" s="311"/>
      <c r="C9" s="311"/>
      <c r="D9" s="311"/>
      <c r="E9" s="208" t="s">
        <v>17</v>
      </c>
      <c r="F9" s="209"/>
      <c r="G9" s="209"/>
      <c r="H9" s="209"/>
      <c r="I9" s="209"/>
      <c r="J9" s="209"/>
      <c r="K9" s="209"/>
      <c r="L9" s="313"/>
      <c r="M9" s="400">
        <v>11</v>
      </c>
      <c r="N9" s="401"/>
      <c r="O9" s="401"/>
      <c r="P9" s="401"/>
      <c r="Q9" s="401"/>
      <c r="R9" s="401"/>
      <c r="S9" s="401"/>
      <c r="T9" s="402"/>
      <c r="U9" s="498">
        <v>11</v>
      </c>
      <c r="V9" s="499"/>
      <c r="W9" s="499"/>
      <c r="X9" s="499"/>
      <c r="Y9" s="499"/>
      <c r="Z9" s="499"/>
      <c r="AA9" s="499"/>
      <c r="AB9" s="500"/>
      <c r="AC9" s="403">
        <v>11</v>
      </c>
      <c r="AD9" s="404"/>
      <c r="AE9" s="404"/>
      <c r="AF9" s="404"/>
      <c r="AG9" s="404"/>
      <c r="AH9" s="404"/>
      <c r="AI9" s="404"/>
      <c r="AJ9" s="405"/>
      <c r="AK9" s="403">
        <v>11</v>
      </c>
      <c r="AL9" s="404"/>
      <c r="AM9" s="404"/>
      <c r="AN9" s="404"/>
      <c r="AO9" s="404"/>
      <c r="AP9" s="404"/>
      <c r="AQ9" s="404"/>
      <c r="AR9" s="405"/>
    </row>
    <row r="10" spans="1:44" x14ac:dyDescent="0.2">
      <c r="A10" s="49" t="s">
        <v>18</v>
      </c>
      <c r="B10" s="48">
        <v>40</v>
      </c>
      <c r="C10" s="47">
        <v>4.3000001460313797E-2</v>
      </c>
      <c r="D10" s="5">
        <v>0.13600000739097595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10.670000076293945</v>
      </c>
      <c r="L10" s="297"/>
      <c r="M10" s="406"/>
      <c r="N10" s="407"/>
      <c r="O10" s="408"/>
      <c r="P10" s="408"/>
      <c r="Q10" s="408"/>
      <c r="R10" s="408"/>
      <c r="S10" s="409"/>
      <c r="T10" s="410"/>
      <c r="U10" s="411"/>
      <c r="V10" s="412"/>
      <c r="W10" s="501"/>
      <c r="X10" s="501"/>
      <c r="Y10" s="501"/>
      <c r="Z10" s="501"/>
      <c r="AA10" s="502"/>
      <c r="AB10" s="503"/>
      <c r="AC10" s="411"/>
      <c r="AD10" s="412"/>
      <c r="AE10" s="413"/>
      <c r="AF10" s="413"/>
      <c r="AG10" s="413"/>
      <c r="AH10" s="413"/>
      <c r="AI10" s="414"/>
      <c r="AJ10" s="415"/>
      <c r="AK10" s="411"/>
      <c r="AL10" s="412"/>
      <c r="AM10" s="413"/>
      <c r="AN10" s="413"/>
      <c r="AO10" s="413"/>
      <c r="AP10" s="413"/>
      <c r="AQ10" s="414"/>
      <c r="AR10" s="415"/>
    </row>
    <row r="11" spans="1:44" x14ac:dyDescent="0.2">
      <c r="A11" s="379" t="s">
        <v>126</v>
      </c>
      <c r="B11" s="380"/>
      <c r="C11" s="380"/>
      <c r="D11" s="38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10.670000076293945</v>
      </c>
      <c r="L11" s="303"/>
      <c r="M11" s="396">
        <v>210</v>
      </c>
      <c r="N11" s="397"/>
      <c r="O11" s="385">
        <v>1.6</v>
      </c>
      <c r="P11" s="385"/>
      <c r="Q11" s="385"/>
      <c r="R11" s="385"/>
      <c r="S11" s="416">
        <v>0.71</v>
      </c>
      <c r="T11" s="417"/>
      <c r="U11" s="398">
        <v>360</v>
      </c>
      <c r="V11" s="399"/>
      <c r="W11" s="391">
        <v>2.8</v>
      </c>
      <c r="X11" s="391"/>
      <c r="Y11" s="497"/>
      <c r="Z11" s="497"/>
      <c r="AA11" s="394">
        <v>0.71</v>
      </c>
      <c r="AB11" s="395"/>
      <c r="AC11" s="418">
        <v>360</v>
      </c>
      <c r="AD11" s="399"/>
      <c r="AE11" s="391">
        <v>2.8</v>
      </c>
      <c r="AF11" s="391"/>
      <c r="AG11" s="391"/>
      <c r="AH11" s="391"/>
      <c r="AI11" s="392">
        <v>0.71</v>
      </c>
      <c r="AJ11" s="393"/>
      <c r="AK11" s="418">
        <v>390</v>
      </c>
      <c r="AL11" s="399"/>
      <c r="AM11" s="391">
        <v>3</v>
      </c>
      <c r="AN11" s="391"/>
      <c r="AO11" s="391"/>
      <c r="AP11" s="391"/>
      <c r="AQ11" s="394">
        <v>0.71</v>
      </c>
      <c r="AR11" s="395"/>
    </row>
    <row r="12" spans="1:44" x14ac:dyDescent="0.2">
      <c r="A12" s="379"/>
      <c r="B12" s="380"/>
      <c r="C12" s="380"/>
      <c r="D12" s="381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10.670000076293945</v>
      </c>
      <c r="L12" s="303"/>
      <c r="M12" s="396">
        <v>510</v>
      </c>
      <c r="N12" s="397"/>
      <c r="O12" s="385">
        <v>4</v>
      </c>
      <c r="P12" s="385"/>
      <c r="Q12" s="385"/>
      <c r="R12" s="385"/>
      <c r="S12" s="416">
        <v>0.71</v>
      </c>
      <c r="T12" s="417"/>
      <c r="U12" s="398">
        <v>710</v>
      </c>
      <c r="V12" s="399"/>
      <c r="W12" s="391">
        <v>5.5</v>
      </c>
      <c r="X12" s="391"/>
      <c r="Y12" s="497"/>
      <c r="Z12" s="497"/>
      <c r="AA12" s="394">
        <v>0.71</v>
      </c>
      <c r="AB12" s="395"/>
      <c r="AC12" s="418">
        <v>800</v>
      </c>
      <c r="AD12" s="399"/>
      <c r="AE12" s="391">
        <v>6.2</v>
      </c>
      <c r="AF12" s="391"/>
      <c r="AG12" s="391"/>
      <c r="AH12" s="391"/>
      <c r="AI12" s="392">
        <v>0.71</v>
      </c>
      <c r="AJ12" s="393"/>
      <c r="AK12" s="418">
        <v>800</v>
      </c>
      <c r="AL12" s="399"/>
      <c r="AM12" s="391">
        <v>6.2</v>
      </c>
      <c r="AN12" s="391"/>
      <c r="AO12" s="391"/>
      <c r="AP12" s="391"/>
      <c r="AQ12" s="394">
        <v>0.71</v>
      </c>
      <c r="AR12" s="395"/>
    </row>
    <row r="13" spans="1:44" ht="13.5" thickBot="1" x14ac:dyDescent="0.25">
      <c r="A13" s="310"/>
      <c r="B13" s="311"/>
      <c r="C13" s="311"/>
      <c r="D13" s="311"/>
      <c r="E13" s="208" t="s">
        <v>17</v>
      </c>
      <c r="F13" s="209"/>
      <c r="G13" s="209"/>
      <c r="H13" s="209"/>
      <c r="I13" s="209"/>
      <c r="J13" s="209"/>
      <c r="K13" s="209"/>
      <c r="L13" s="313"/>
      <c r="M13" s="419">
        <v>9</v>
      </c>
      <c r="N13" s="420"/>
      <c r="O13" s="420"/>
      <c r="P13" s="401"/>
      <c r="Q13" s="401"/>
      <c r="R13" s="421"/>
      <c r="S13" s="421"/>
      <c r="T13" s="422"/>
      <c r="U13" s="208">
        <v>9</v>
      </c>
      <c r="V13" s="209"/>
      <c r="W13" s="209"/>
      <c r="X13" s="193"/>
      <c r="Y13" s="193"/>
      <c r="Z13" s="206"/>
      <c r="AA13" s="206"/>
      <c r="AB13" s="210"/>
      <c r="AC13" s="208">
        <v>9</v>
      </c>
      <c r="AD13" s="209"/>
      <c r="AE13" s="209"/>
      <c r="AF13" s="193"/>
      <c r="AG13" s="193"/>
      <c r="AH13" s="206"/>
      <c r="AI13" s="206"/>
      <c r="AJ13" s="210"/>
      <c r="AK13" s="208">
        <v>9</v>
      </c>
      <c r="AL13" s="209"/>
      <c r="AM13" s="209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423">
        <f>SUM(M6,M10)</f>
        <v>0</v>
      </c>
      <c r="N14" s="424"/>
      <c r="O14" s="425">
        <f>SUM(O6,O10)</f>
        <v>0</v>
      </c>
      <c r="P14" s="424"/>
      <c r="Q14" s="425">
        <f>SUM(Q6,Q10)</f>
        <v>0</v>
      </c>
      <c r="R14" s="424"/>
      <c r="S14" s="424"/>
      <c r="T14" s="426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427">
        <f t="shared" ref="M15" si="0">SUM(M7,M8,M11,M12)</f>
        <v>1930</v>
      </c>
      <c r="N15" s="428"/>
      <c r="O15" s="427">
        <f t="shared" ref="O15" si="1">SUM(O7,O8,O11,O12)</f>
        <v>14.9</v>
      </c>
      <c r="P15" s="428"/>
      <c r="Q15" s="427">
        <f t="shared" ref="Q15" si="2">SUM(Q7,Q8,Q11,Q12)</f>
        <v>0</v>
      </c>
      <c r="R15" s="428"/>
      <c r="S15" s="427">
        <f t="shared" ref="S15" si="3">SUM(S7,S8,S11,S12)</f>
        <v>2.84</v>
      </c>
      <c r="T15" s="428"/>
      <c r="U15" s="322">
        <f>SUM(U7,U8,U11,U12)</f>
        <v>2690</v>
      </c>
      <c r="V15" s="201"/>
      <c r="W15" s="90">
        <f>SUM(W7,W8,W11,W12)</f>
        <v>20.9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2970</v>
      </c>
      <c r="AD15" s="201"/>
      <c r="AE15" s="90">
        <f>SUM(AE7,AE8,AE11,AE12)</f>
        <v>23.1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3000</v>
      </c>
      <c r="AL15" s="201"/>
      <c r="AM15" s="90">
        <f>SUM(AM7,AM8,AM11,AM12)</f>
        <v>23.2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429">
        <f>I6*(POWER(O7+O8,2)+POWER(Q7+Q8,2))/POWER(B6,2)</f>
        <v>8.594943447131664E-3</v>
      </c>
      <c r="N16" s="429"/>
      <c r="O16" s="429"/>
      <c r="P16" s="430" t="s">
        <v>25</v>
      </c>
      <c r="Q16" s="430"/>
      <c r="R16" s="431">
        <f>K6*(POWER(O7+O8,2)+POWER(Q7+Q8,2))/(100*B6)</f>
        <v>0.22790114917516713</v>
      </c>
      <c r="S16" s="431"/>
      <c r="T16" s="432"/>
      <c r="U16" s="205">
        <f>I6*(POWER(W7+W8,2)+POWER(Y7+Y8,2))/POWER(B6,2)</f>
        <v>1.5776774444058537E-2</v>
      </c>
      <c r="V16" s="184"/>
      <c r="W16" s="184"/>
      <c r="X16" s="185" t="s">
        <v>25</v>
      </c>
      <c r="Y16" s="185"/>
      <c r="Z16" s="199">
        <f>K6*(POWER(W7+W8,2)+POWER(Y7+Y8,2))/(100*B6)</f>
        <v>0.41833259848594662</v>
      </c>
      <c r="AA16" s="199"/>
      <c r="AB16" s="204"/>
      <c r="AC16" s="205">
        <f>I6*(POWER(AE7+AE8,2)+POWER(AG7+AG8,2))/POWER(B6,2)</f>
        <v>1.9756743053812538E-2</v>
      </c>
      <c r="AD16" s="184"/>
      <c r="AE16" s="184"/>
      <c r="AF16" s="185" t="s">
        <v>25</v>
      </c>
      <c r="AG16" s="185"/>
      <c r="AH16" s="199">
        <f>K6*(POWER(AE7+AE8,2)+POWER(AG7+AG8,2))/(100*B6)</f>
        <v>0.52386434810400018</v>
      </c>
      <c r="AI16" s="199"/>
      <c r="AJ16" s="204"/>
      <c r="AK16" s="205">
        <f>I6*(POWER(AM7+AM8,2)+POWER(AO7+AO8,2))/POWER(B6,2)</f>
        <v>1.9477499313652516E-2</v>
      </c>
      <c r="AL16" s="184"/>
      <c r="AM16" s="184"/>
      <c r="AN16" s="185" t="s">
        <v>25</v>
      </c>
      <c r="AO16" s="185"/>
      <c r="AP16" s="199">
        <f>K6*(POWER(AM7+AM8,2)+POWER(AO7+AO8,2))/(100*B6)</f>
        <v>0.51645999813079835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433">
        <f>I10*(POWER(O11+O12,2)+POWER(Q11+Q12,2))/POWER(B10,2)</f>
        <v>3.2340001285076137E-3</v>
      </c>
      <c r="N17" s="433"/>
      <c r="O17" s="433"/>
      <c r="P17" s="434" t="s">
        <v>25</v>
      </c>
      <c r="Q17" s="434"/>
      <c r="R17" s="435">
        <f>K10*(POWER(O11+O12,2)+POWER(Q11+Q12,2))/(100*B10)</f>
        <v>8.3652800598144519E-2</v>
      </c>
      <c r="S17" s="435"/>
      <c r="T17" s="436"/>
      <c r="U17" s="325">
        <f>I10*(POWER(W11+W12,2)+POWER(Y11+Y12,2))/POWER(B10,2)</f>
        <v>7.104281532298775E-3</v>
      </c>
      <c r="V17" s="191"/>
      <c r="W17" s="191"/>
      <c r="X17" s="186" t="s">
        <v>25</v>
      </c>
      <c r="Y17" s="186"/>
      <c r="Z17" s="187">
        <f>K10*(POWER(W11+W12,2)+POWER(Y11+Y12,2))/(100*B10)</f>
        <v>0.18376407631397251</v>
      </c>
      <c r="AA17" s="187"/>
      <c r="AB17" s="188"/>
      <c r="AC17" s="325">
        <f>I10*(POWER(AE11+AE12,2)+POWER(AG11+AG12,2))/POWER(B10,2)</f>
        <v>8.353125331923365E-3</v>
      </c>
      <c r="AD17" s="191"/>
      <c r="AE17" s="191"/>
      <c r="AF17" s="186" t="s">
        <v>25</v>
      </c>
      <c r="AG17" s="186"/>
      <c r="AH17" s="187">
        <f>K10*(POWER(AE11+AE12,2)+POWER(AG11+AG12,2))/(100*B10)</f>
        <v>0.21606750154495238</v>
      </c>
      <c r="AI17" s="187"/>
      <c r="AJ17" s="188"/>
      <c r="AK17" s="325">
        <f>I10*(POWER(AM11+AM12,2)+POWER(AO11+AO12,2))/POWER(B10,2)</f>
        <v>8.7285003468394254E-3</v>
      </c>
      <c r="AL17" s="191"/>
      <c r="AM17" s="191"/>
      <c r="AN17" s="186" t="s">
        <v>25</v>
      </c>
      <c r="AO17" s="186"/>
      <c r="AP17" s="187">
        <f>K10*(POWER(AM11+AM12,2)+POWER(AO11+AO12,2))/(100*B10)</f>
        <v>0.22577720161437984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437">
        <f>SUM(O7:P8)+C6+M16</f>
        <v>9.350594942880889</v>
      </c>
      <c r="N18" s="437"/>
      <c r="O18" s="437"/>
      <c r="P18" s="438" t="s">
        <v>25</v>
      </c>
      <c r="Q18" s="438"/>
      <c r="R18" s="439">
        <f>SUM(Q7:R8)+D6+R16</f>
        <v>0.36390115656614308</v>
      </c>
      <c r="S18" s="439"/>
      <c r="T18" s="440"/>
      <c r="U18" s="178">
        <f>SUM(W7:X8)+C6+U16</f>
        <v>12.657776773877814</v>
      </c>
      <c r="V18" s="179"/>
      <c r="W18" s="179"/>
      <c r="X18" s="180" t="s">
        <v>25</v>
      </c>
      <c r="Y18" s="180"/>
      <c r="Z18" s="175">
        <f>SUM(Y7:Z8)+D6+Z16</f>
        <v>0.55433260587692257</v>
      </c>
      <c r="AA18" s="175"/>
      <c r="AB18" s="177"/>
      <c r="AC18" s="178">
        <f>SUM(AE7:AF8)+C6+AC16</f>
        <v>14.161756742487571</v>
      </c>
      <c r="AD18" s="179"/>
      <c r="AE18" s="179"/>
      <c r="AF18" s="180" t="s">
        <v>25</v>
      </c>
      <c r="AG18" s="180"/>
      <c r="AH18" s="175">
        <f>SUM(AG7:AH8)+D6+AH16</f>
        <v>0.65986435549497613</v>
      </c>
      <c r="AI18" s="175"/>
      <c r="AJ18" s="177"/>
      <c r="AK18" s="178">
        <f>SUM(AM7:AN8)+C6+AK16</f>
        <v>14.061477498747408</v>
      </c>
      <c r="AL18" s="179"/>
      <c r="AM18" s="179"/>
      <c r="AN18" s="180" t="s">
        <v>25</v>
      </c>
      <c r="AO18" s="180"/>
      <c r="AP18" s="175">
        <f>SUM(AO7:AP8)+D6+AP16</f>
        <v>0.6524600055217743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441">
        <f>SUM(O11:P12)+C10+M17</f>
        <v>5.6462340015888213</v>
      </c>
      <c r="N19" s="441"/>
      <c r="O19" s="441"/>
      <c r="P19" s="442" t="s">
        <v>25</v>
      </c>
      <c r="Q19" s="442"/>
      <c r="R19" s="443">
        <f>SUM(Q11:R12)+D10+R17</f>
        <v>0.21965280798912046</v>
      </c>
      <c r="S19" s="443"/>
      <c r="T19" s="444"/>
      <c r="U19" s="165">
        <f>SUM(W11:X12)+C10+U17</f>
        <v>8.3501042829926124</v>
      </c>
      <c r="V19" s="166"/>
      <c r="W19" s="166"/>
      <c r="X19" s="167" t="s">
        <v>25</v>
      </c>
      <c r="Y19" s="167"/>
      <c r="Z19" s="163">
        <f>SUM(Y11:Z12)+D10+Z17</f>
        <v>0.31976408370494847</v>
      </c>
      <c r="AA19" s="163"/>
      <c r="AB19" s="164"/>
      <c r="AC19" s="165">
        <f>SUM(AE11:AF12)+C10+AC17</f>
        <v>9.0513531267922378</v>
      </c>
      <c r="AD19" s="166"/>
      <c r="AE19" s="166"/>
      <c r="AF19" s="167" t="s">
        <v>25</v>
      </c>
      <c r="AG19" s="167"/>
      <c r="AH19" s="163">
        <f>SUM(AG11:AH12)+D10+AH17</f>
        <v>0.35206750893592831</v>
      </c>
      <c r="AI19" s="163"/>
      <c r="AJ19" s="164"/>
      <c r="AK19" s="165">
        <f>SUM(AM11:AN12)+C10+AK17</f>
        <v>9.2517285018071522</v>
      </c>
      <c r="AL19" s="166"/>
      <c r="AM19" s="166"/>
      <c r="AN19" s="167" t="s">
        <v>25</v>
      </c>
      <c r="AO19" s="167"/>
      <c r="AP19" s="163">
        <f>SUM(AO11:AP12)+D10+AP17</f>
        <v>0.36177720900535582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445">
        <f>SUM(M18,M19)</f>
        <v>14.99682894446971</v>
      </c>
      <c r="N20" s="445"/>
      <c r="O20" s="445"/>
      <c r="P20" s="446" t="s">
        <v>25</v>
      </c>
      <c r="Q20" s="446"/>
      <c r="R20" s="447">
        <f>SUM(R18,R19)</f>
        <v>0.58355396455526354</v>
      </c>
      <c r="S20" s="447"/>
      <c r="T20" s="448"/>
      <c r="U20" s="329">
        <f>SUM(U18,U19)</f>
        <v>21.007881056870424</v>
      </c>
      <c r="V20" s="161"/>
      <c r="W20" s="161"/>
      <c r="X20" s="162" t="s">
        <v>25</v>
      </c>
      <c r="Y20" s="162"/>
      <c r="Z20" s="147">
        <f>SUM(Z18,Z19)</f>
        <v>0.87409668958187103</v>
      </c>
      <c r="AA20" s="147"/>
      <c r="AB20" s="148"/>
      <c r="AC20" s="329">
        <f>SUM(AC18,AC19)</f>
        <v>23.213109869279808</v>
      </c>
      <c r="AD20" s="161"/>
      <c r="AE20" s="161"/>
      <c r="AF20" s="162" t="s">
        <v>25</v>
      </c>
      <c r="AG20" s="162"/>
      <c r="AH20" s="147">
        <f>SUM(AH18,AH19)</f>
        <v>1.0119318644309043</v>
      </c>
      <c r="AI20" s="147"/>
      <c r="AJ20" s="148"/>
      <c r="AK20" s="329">
        <f>SUM(AK18,AK19)</f>
        <v>23.313206000554558</v>
      </c>
      <c r="AL20" s="161"/>
      <c r="AM20" s="161"/>
      <c r="AN20" s="162" t="s">
        <v>25</v>
      </c>
      <c r="AO20" s="162"/>
      <c r="AP20" s="147">
        <f>SUM(AP18,AP19)</f>
        <v>1.0142372145271301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449">
        <v>6.2</v>
      </c>
      <c r="N23" s="450"/>
      <c r="O23" s="450"/>
      <c r="P23" s="450"/>
      <c r="Q23" s="450"/>
      <c r="R23" s="450"/>
      <c r="S23" s="450"/>
      <c r="T23" s="451"/>
      <c r="U23" s="283">
        <v>6.25</v>
      </c>
      <c r="V23" s="145"/>
      <c r="W23" s="145"/>
      <c r="X23" s="145"/>
      <c r="Y23" s="145"/>
      <c r="Z23" s="145"/>
      <c r="AA23" s="145"/>
      <c r="AB23" s="284"/>
      <c r="AC23" s="283">
        <v>6.3</v>
      </c>
      <c r="AD23" s="145"/>
      <c r="AE23" s="145"/>
      <c r="AF23" s="145"/>
      <c r="AG23" s="145"/>
      <c r="AH23" s="145"/>
      <c r="AI23" s="145"/>
      <c r="AJ23" s="284"/>
      <c r="AK23" s="283">
        <v>6.25</v>
      </c>
      <c r="AL23" s="145"/>
      <c r="AM23" s="145"/>
      <c r="AN23" s="145"/>
      <c r="AO23" s="145"/>
      <c r="AP23" s="145"/>
      <c r="AQ23" s="145"/>
      <c r="AR23" s="284"/>
    </row>
    <row r="24" spans="1:44" ht="13.5" thickBot="1" x14ac:dyDescent="0.25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452">
        <v>6.33</v>
      </c>
      <c r="N24" s="453"/>
      <c r="O24" s="453"/>
      <c r="P24" s="453"/>
      <c r="Q24" s="453"/>
      <c r="R24" s="453"/>
      <c r="S24" s="453"/>
      <c r="T24" s="454"/>
      <c r="U24" s="333">
        <v>6.3</v>
      </c>
      <c r="V24" s="334"/>
      <c r="W24" s="334"/>
      <c r="X24" s="334"/>
      <c r="Y24" s="334"/>
      <c r="Z24" s="334"/>
      <c r="AA24" s="334"/>
      <c r="AB24" s="335"/>
      <c r="AC24" s="333">
        <v>6.29</v>
      </c>
      <c r="AD24" s="334"/>
      <c r="AE24" s="334"/>
      <c r="AF24" s="334"/>
      <c r="AG24" s="334"/>
      <c r="AH24" s="334"/>
      <c r="AI24" s="334"/>
      <c r="AJ24" s="335"/>
      <c r="AK24" s="333">
        <v>6.25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449">
        <v>6.18</v>
      </c>
      <c r="N25" s="450"/>
      <c r="O25" s="450"/>
      <c r="P25" s="450"/>
      <c r="Q25" s="450"/>
      <c r="R25" s="450"/>
      <c r="S25" s="450"/>
      <c r="T25" s="451"/>
      <c r="U25" s="283">
        <v>6.13</v>
      </c>
      <c r="V25" s="145"/>
      <c r="W25" s="145"/>
      <c r="X25" s="145"/>
      <c r="Y25" s="145"/>
      <c r="Z25" s="145"/>
      <c r="AA25" s="145"/>
      <c r="AB25" s="284"/>
      <c r="AC25" s="283">
        <v>6.15</v>
      </c>
      <c r="AD25" s="145"/>
      <c r="AE25" s="145"/>
      <c r="AF25" s="145"/>
      <c r="AG25" s="145"/>
      <c r="AH25" s="145"/>
      <c r="AI25" s="145"/>
      <c r="AJ25" s="284"/>
      <c r="AK25" s="283">
        <v>6.11</v>
      </c>
      <c r="AL25" s="145"/>
      <c r="AM25" s="145"/>
      <c r="AN25" s="145"/>
      <c r="AO25" s="145"/>
      <c r="AP25" s="145"/>
      <c r="AQ25" s="145"/>
      <c r="AR25" s="284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452">
        <v>6.08</v>
      </c>
      <c r="N26" s="453"/>
      <c r="O26" s="453"/>
      <c r="P26" s="453"/>
      <c r="Q26" s="453"/>
      <c r="R26" s="453"/>
      <c r="S26" s="453"/>
      <c r="T26" s="454"/>
      <c r="U26" s="333">
        <v>6.1</v>
      </c>
      <c r="V26" s="334"/>
      <c r="W26" s="334"/>
      <c r="X26" s="334"/>
      <c r="Y26" s="334"/>
      <c r="Z26" s="334"/>
      <c r="AA26" s="334"/>
      <c r="AB26" s="335"/>
      <c r="AC26" s="333">
        <v>6.07</v>
      </c>
      <c r="AD26" s="334"/>
      <c r="AE26" s="334"/>
      <c r="AF26" s="334"/>
      <c r="AG26" s="334"/>
      <c r="AH26" s="334"/>
      <c r="AI26" s="334"/>
      <c r="AJ26" s="335"/>
      <c r="AK26" s="333">
        <v>6.02</v>
      </c>
      <c r="AL26" s="334"/>
      <c r="AM26" s="334"/>
      <c r="AN26" s="334"/>
      <c r="AO26" s="334"/>
      <c r="AP26" s="334"/>
      <c r="AQ26" s="334"/>
      <c r="AR26" s="335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455" t="s">
        <v>127</v>
      </c>
      <c r="B31" s="456"/>
      <c r="C31" s="456"/>
      <c r="D31" s="456"/>
      <c r="E31" s="457"/>
      <c r="F31" s="457"/>
      <c r="G31" s="457"/>
      <c r="H31" s="457"/>
      <c r="I31" s="457"/>
      <c r="J31" s="457"/>
      <c r="K31" s="457"/>
      <c r="L31" s="458"/>
      <c r="M31" s="459">
        <f>SUM(M32:N35)</f>
        <v>650</v>
      </c>
      <c r="N31" s="460"/>
      <c r="O31" s="461"/>
      <c r="P31" s="461"/>
      <c r="Q31" s="461"/>
      <c r="R31" s="461"/>
      <c r="S31" s="461"/>
      <c r="T31" s="462"/>
      <c r="U31" s="459">
        <f>SUM(U32:V35)</f>
        <v>870</v>
      </c>
      <c r="V31" s="460"/>
      <c r="W31" s="461"/>
      <c r="X31" s="461"/>
      <c r="Y31" s="461"/>
      <c r="Z31" s="461"/>
      <c r="AA31" s="461"/>
      <c r="AB31" s="462"/>
      <c r="AC31" s="459">
        <f>SUM(AC32:AD35)</f>
        <v>990</v>
      </c>
      <c r="AD31" s="460"/>
      <c r="AE31" s="461"/>
      <c r="AF31" s="461"/>
      <c r="AG31" s="461"/>
      <c r="AH31" s="461"/>
      <c r="AI31" s="461"/>
      <c r="AJ31" s="462"/>
      <c r="AK31" s="459">
        <f>SUM(AK32:AL35)</f>
        <v>1010</v>
      </c>
      <c r="AL31" s="460"/>
      <c r="AM31" s="461"/>
      <c r="AN31" s="461"/>
      <c r="AO31" s="461"/>
      <c r="AP31" s="461"/>
      <c r="AQ31" s="461"/>
      <c r="AR31" s="462"/>
    </row>
    <row r="32" spans="1:44" x14ac:dyDescent="0.2">
      <c r="A32" s="455" t="s">
        <v>128</v>
      </c>
      <c r="B32" s="456"/>
      <c r="C32" s="456"/>
      <c r="D32" s="456"/>
      <c r="E32" s="457"/>
      <c r="F32" s="457"/>
      <c r="G32" s="457"/>
      <c r="H32" s="457"/>
      <c r="I32" s="457"/>
      <c r="J32" s="457"/>
      <c r="K32" s="457"/>
      <c r="L32" s="458"/>
      <c r="M32" s="463">
        <v>200</v>
      </c>
      <c r="N32" s="397"/>
      <c r="O32" s="464"/>
      <c r="P32" s="464"/>
      <c r="Q32" s="464"/>
      <c r="R32" s="464"/>
      <c r="S32" s="464"/>
      <c r="T32" s="465"/>
      <c r="U32" s="463">
        <v>320</v>
      </c>
      <c r="V32" s="397"/>
      <c r="W32" s="464"/>
      <c r="X32" s="464"/>
      <c r="Y32" s="464"/>
      <c r="Z32" s="464"/>
      <c r="AA32" s="464"/>
      <c r="AB32" s="465"/>
      <c r="AC32" s="463">
        <v>400</v>
      </c>
      <c r="AD32" s="397"/>
      <c r="AE32" s="464"/>
      <c r="AF32" s="464"/>
      <c r="AG32" s="464"/>
      <c r="AH32" s="464"/>
      <c r="AI32" s="464"/>
      <c r="AJ32" s="465"/>
      <c r="AK32" s="463">
        <v>400</v>
      </c>
      <c r="AL32" s="397"/>
      <c r="AM32" s="464"/>
      <c r="AN32" s="464"/>
      <c r="AO32" s="464"/>
      <c r="AP32" s="464"/>
      <c r="AQ32" s="464"/>
      <c r="AR32" s="465"/>
    </row>
    <row r="33" spans="1:44" x14ac:dyDescent="0.2">
      <c r="A33" s="455" t="s">
        <v>129</v>
      </c>
      <c r="B33" s="456"/>
      <c r="C33" s="456"/>
      <c r="D33" s="456"/>
      <c r="E33" s="457">
        <v>48.5</v>
      </c>
      <c r="F33" s="457">
        <v>0.5</v>
      </c>
      <c r="G33" s="457">
        <v>48.5</v>
      </c>
      <c r="H33" s="457">
        <v>20</v>
      </c>
      <c r="I33" s="457"/>
      <c r="J33" s="457"/>
      <c r="K33" s="457"/>
      <c r="L33" s="458"/>
      <c r="M33" s="466" t="s">
        <v>77</v>
      </c>
      <c r="N33" s="396"/>
      <c r="O33" s="464"/>
      <c r="P33" s="464"/>
      <c r="Q33" s="464"/>
      <c r="R33" s="464"/>
      <c r="S33" s="464"/>
      <c r="T33" s="465"/>
      <c r="U33" s="466" t="s">
        <v>77</v>
      </c>
      <c r="V33" s="396"/>
      <c r="W33" s="464"/>
      <c r="X33" s="464"/>
      <c r="Y33" s="464"/>
      <c r="Z33" s="464"/>
      <c r="AA33" s="464"/>
      <c r="AB33" s="465"/>
      <c r="AC33" s="466" t="s">
        <v>77</v>
      </c>
      <c r="AD33" s="396"/>
      <c r="AE33" s="464"/>
      <c r="AF33" s="464"/>
      <c r="AG33" s="464"/>
      <c r="AH33" s="464"/>
      <c r="AI33" s="464"/>
      <c r="AJ33" s="465"/>
      <c r="AK33" s="466" t="s">
        <v>77</v>
      </c>
      <c r="AL33" s="396"/>
      <c r="AM33" s="464"/>
      <c r="AN33" s="464"/>
      <c r="AO33" s="464"/>
      <c r="AP33" s="464"/>
      <c r="AQ33" s="464"/>
      <c r="AR33" s="465"/>
    </row>
    <row r="34" spans="1:44" x14ac:dyDescent="0.2">
      <c r="A34" s="455" t="s">
        <v>130</v>
      </c>
      <c r="B34" s="456"/>
      <c r="C34" s="456"/>
      <c r="D34" s="456"/>
      <c r="E34" s="457">
        <v>48.5</v>
      </c>
      <c r="F34" s="457">
        <v>0.5</v>
      </c>
      <c r="G34" s="457">
        <v>48.5</v>
      </c>
      <c r="H34" s="457">
        <v>20</v>
      </c>
      <c r="I34" s="457"/>
      <c r="J34" s="457"/>
      <c r="K34" s="457"/>
      <c r="L34" s="458"/>
      <c r="M34" s="463">
        <v>200</v>
      </c>
      <c r="N34" s="397"/>
      <c r="O34" s="464"/>
      <c r="P34" s="464"/>
      <c r="Q34" s="464"/>
      <c r="R34" s="464"/>
      <c r="S34" s="464"/>
      <c r="T34" s="465"/>
      <c r="U34" s="463">
        <v>350</v>
      </c>
      <c r="V34" s="397"/>
      <c r="W34" s="464"/>
      <c r="X34" s="464"/>
      <c r="Y34" s="464"/>
      <c r="Z34" s="464"/>
      <c r="AA34" s="464"/>
      <c r="AB34" s="465"/>
      <c r="AC34" s="463">
        <v>350</v>
      </c>
      <c r="AD34" s="397"/>
      <c r="AE34" s="464"/>
      <c r="AF34" s="464"/>
      <c r="AG34" s="464"/>
      <c r="AH34" s="464"/>
      <c r="AI34" s="464"/>
      <c r="AJ34" s="465"/>
      <c r="AK34" s="463">
        <v>360</v>
      </c>
      <c r="AL34" s="397"/>
      <c r="AM34" s="464"/>
      <c r="AN34" s="464"/>
      <c r="AO34" s="464"/>
      <c r="AP34" s="464"/>
      <c r="AQ34" s="464"/>
      <c r="AR34" s="465"/>
    </row>
    <row r="35" spans="1:44" x14ac:dyDescent="0.2">
      <c r="A35" s="455" t="s">
        <v>131</v>
      </c>
      <c r="B35" s="456"/>
      <c r="C35" s="456"/>
      <c r="D35" s="456"/>
      <c r="E35" s="457"/>
      <c r="F35" s="457"/>
      <c r="G35" s="457"/>
      <c r="H35" s="457"/>
      <c r="I35" s="457"/>
      <c r="J35" s="457"/>
      <c r="K35" s="457"/>
      <c r="L35" s="458"/>
      <c r="M35" s="466">
        <v>250</v>
      </c>
      <c r="N35" s="396"/>
      <c r="O35" s="464"/>
      <c r="P35" s="464"/>
      <c r="Q35" s="464"/>
      <c r="R35" s="464"/>
      <c r="S35" s="464"/>
      <c r="T35" s="465"/>
      <c r="U35" s="466">
        <v>200</v>
      </c>
      <c r="V35" s="396"/>
      <c r="W35" s="464"/>
      <c r="X35" s="464"/>
      <c r="Y35" s="464"/>
      <c r="Z35" s="464"/>
      <c r="AA35" s="464"/>
      <c r="AB35" s="465"/>
      <c r="AC35" s="466">
        <v>240</v>
      </c>
      <c r="AD35" s="396"/>
      <c r="AE35" s="464"/>
      <c r="AF35" s="464"/>
      <c r="AG35" s="464"/>
      <c r="AH35" s="464"/>
      <c r="AI35" s="464"/>
      <c r="AJ35" s="465"/>
      <c r="AK35" s="466">
        <v>250</v>
      </c>
      <c r="AL35" s="396"/>
      <c r="AM35" s="464"/>
      <c r="AN35" s="464"/>
      <c r="AO35" s="464"/>
      <c r="AP35" s="464"/>
      <c r="AQ35" s="464"/>
      <c r="AR35" s="465"/>
    </row>
    <row r="36" spans="1:44" ht="13.5" thickBot="1" x14ac:dyDescent="0.25">
      <c r="A36" s="467" t="s">
        <v>53</v>
      </c>
      <c r="B36" s="468"/>
      <c r="C36" s="468"/>
      <c r="D36" s="468"/>
      <c r="E36" s="469"/>
      <c r="F36" s="469"/>
      <c r="G36" s="469"/>
      <c r="H36" s="469"/>
      <c r="I36" s="469"/>
      <c r="J36" s="469"/>
      <c r="K36" s="469"/>
      <c r="L36" s="470"/>
      <c r="M36" s="427"/>
      <c r="N36" s="471"/>
      <c r="O36" s="472"/>
      <c r="P36" s="472"/>
      <c r="Q36" s="472"/>
      <c r="R36" s="472"/>
      <c r="S36" s="472"/>
      <c r="T36" s="473"/>
      <c r="U36" s="427"/>
      <c r="V36" s="471"/>
      <c r="W36" s="472"/>
      <c r="X36" s="472"/>
      <c r="Y36" s="472"/>
      <c r="Z36" s="472"/>
      <c r="AA36" s="472"/>
      <c r="AB36" s="473"/>
      <c r="AC36" s="427"/>
      <c r="AD36" s="471"/>
      <c r="AE36" s="472"/>
      <c r="AF36" s="472"/>
      <c r="AG36" s="472"/>
      <c r="AH36" s="472"/>
      <c r="AI36" s="472"/>
      <c r="AJ36" s="473"/>
      <c r="AK36" s="427"/>
      <c r="AL36" s="471"/>
      <c r="AM36" s="472"/>
      <c r="AN36" s="472"/>
      <c r="AO36" s="472"/>
      <c r="AP36" s="472"/>
      <c r="AQ36" s="472"/>
      <c r="AR36" s="473"/>
    </row>
    <row r="37" spans="1:44" x14ac:dyDescent="0.2">
      <c r="A37" s="474" t="s">
        <v>54</v>
      </c>
      <c r="B37" s="475"/>
      <c r="C37" s="475"/>
      <c r="D37" s="475"/>
      <c r="E37" s="476"/>
      <c r="F37" s="476"/>
      <c r="G37" s="476"/>
      <c r="H37" s="476"/>
      <c r="I37" s="476"/>
      <c r="J37" s="476"/>
      <c r="K37" s="476"/>
      <c r="L37" s="477"/>
      <c r="M37" s="478"/>
      <c r="N37" s="479"/>
      <c r="O37" s="480"/>
      <c r="P37" s="480"/>
      <c r="Q37" s="480"/>
      <c r="R37" s="480"/>
      <c r="S37" s="480"/>
      <c r="T37" s="481"/>
      <c r="U37" s="478"/>
      <c r="V37" s="479"/>
      <c r="W37" s="480"/>
      <c r="X37" s="480"/>
      <c r="Y37" s="480"/>
      <c r="Z37" s="480"/>
      <c r="AA37" s="480"/>
      <c r="AB37" s="481"/>
      <c r="AC37" s="478"/>
      <c r="AD37" s="479"/>
      <c r="AE37" s="480"/>
      <c r="AF37" s="480"/>
      <c r="AG37" s="480"/>
      <c r="AH37" s="480"/>
      <c r="AI37" s="480"/>
      <c r="AJ37" s="481"/>
      <c r="AK37" s="478"/>
      <c r="AL37" s="479"/>
      <c r="AM37" s="480"/>
      <c r="AN37" s="480"/>
      <c r="AO37" s="480"/>
      <c r="AP37" s="480"/>
      <c r="AQ37" s="480"/>
      <c r="AR37" s="481"/>
    </row>
    <row r="38" spans="1:44" x14ac:dyDescent="0.2">
      <c r="A38" s="455" t="s">
        <v>55</v>
      </c>
      <c r="B38" s="456"/>
      <c r="C38" s="456"/>
      <c r="D38" s="456"/>
      <c r="E38" s="457"/>
      <c r="F38" s="457"/>
      <c r="G38" s="457"/>
      <c r="H38" s="457"/>
      <c r="I38" s="457"/>
      <c r="J38" s="457"/>
      <c r="K38" s="457"/>
      <c r="L38" s="458"/>
      <c r="M38" s="459">
        <f>SUM(M39:N44)</f>
        <v>560</v>
      </c>
      <c r="N38" s="460"/>
      <c r="O38" s="461"/>
      <c r="P38" s="461"/>
      <c r="Q38" s="461"/>
      <c r="R38" s="461"/>
      <c r="S38" s="461"/>
      <c r="T38" s="462"/>
      <c r="U38" s="459">
        <f>SUM(U39:V44)</f>
        <v>750</v>
      </c>
      <c r="V38" s="460"/>
      <c r="W38" s="461"/>
      <c r="X38" s="461"/>
      <c r="Y38" s="461"/>
      <c r="Z38" s="461"/>
      <c r="AA38" s="461"/>
      <c r="AB38" s="462"/>
      <c r="AC38" s="459">
        <f>SUM(AC39:AD44)</f>
        <v>820</v>
      </c>
      <c r="AD38" s="460"/>
      <c r="AE38" s="461"/>
      <c r="AF38" s="461"/>
      <c r="AG38" s="461"/>
      <c r="AH38" s="461"/>
      <c r="AI38" s="461"/>
      <c r="AJ38" s="462"/>
      <c r="AK38" s="459">
        <f>SUM(AK39:AL44)</f>
        <v>800</v>
      </c>
      <c r="AL38" s="460"/>
      <c r="AM38" s="461"/>
      <c r="AN38" s="461"/>
      <c r="AO38" s="461"/>
      <c r="AP38" s="461"/>
      <c r="AQ38" s="461"/>
      <c r="AR38" s="462"/>
    </row>
    <row r="39" spans="1:44" x14ac:dyDescent="0.2">
      <c r="A39" s="455" t="s">
        <v>132</v>
      </c>
      <c r="B39" s="456"/>
      <c r="C39" s="456"/>
      <c r="D39" s="456"/>
      <c r="E39" s="457"/>
      <c r="F39" s="457"/>
      <c r="G39" s="457"/>
      <c r="H39" s="457"/>
      <c r="I39" s="457"/>
      <c r="J39" s="457"/>
      <c r="K39" s="457"/>
      <c r="L39" s="458"/>
      <c r="M39" s="463">
        <v>160</v>
      </c>
      <c r="N39" s="397"/>
      <c r="O39" s="464"/>
      <c r="P39" s="464"/>
      <c r="Q39" s="464"/>
      <c r="R39" s="464"/>
      <c r="S39" s="464"/>
      <c r="T39" s="465"/>
      <c r="U39" s="463">
        <v>250</v>
      </c>
      <c r="V39" s="397"/>
      <c r="W39" s="464"/>
      <c r="X39" s="464"/>
      <c r="Y39" s="464"/>
      <c r="Z39" s="464"/>
      <c r="AA39" s="464"/>
      <c r="AB39" s="465"/>
      <c r="AC39" s="463">
        <v>300</v>
      </c>
      <c r="AD39" s="397"/>
      <c r="AE39" s="464"/>
      <c r="AF39" s="464"/>
      <c r="AG39" s="464"/>
      <c r="AH39" s="464"/>
      <c r="AI39" s="464"/>
      <c r="AJ39" s="465"/>
      <c r="AK39" s="463">
        <v>280</v>
      </c>
      <c r="AL39" s="397"/>
      <c r="AM39" s="464"/>
      <c r="AN39" s="464"/>
      <c r="AO39" s="464"/>
      <c r="AP39" s="464"/>
      <c r="AQ39" s="464"/>
      <c r="AR39" s="465"/>
    </row>
    <row r="40" spans="1:44" x14ac:dyDescent="0.2">
      <c r="A40" s="455" t="s">
        <v>133</v>
      </c>
      <c r="B40" s="456"/>
      <c r="C40" s="456"/>
      <c r="D40" s="456"/>
      <c r="E40" s="457"/>
      <c r="F40" s="457"/>
      <c r="G40" s="457"/>
      <c r="H40" s="457"/>
      <c r="I40" s="457"/>
      <c r="J40" s="457"/>
      <c r="K40" s="457"/>
      <c r="L40" s="458"/>
      <c r="M40" s="466" t="s">
        <v>77</v>
      </c>
      <c r="N40" s="396"/>
      <c r="O40" s="482"/>
      <c r="P40" s="483"/>
      <c r="Q40" s="484"/>
      <c r="R40" s="482"/>
      <c r="S40" s="483"/>
      <c r="T40" s="485"/>
      <c r="U40" s="466" t="s">
        <v>77</v>
      </c>
      <c r="V40" s="396"/>
      <c r="W40" s="482"/>
      <c r="X40" s="483"/>
      <c r="Y40" s="484"/>
      <c r="Z40" s="482"/>
      <c r="AA40" s="483"/>
      <c r="AB40" s="485"/>
      <c r="AC40" s="466" t="s">
        <v>77</v>
      </c>
      <c r="AD40" s="396"/>
      <c r="AE40" s="464"/>
      <c r="AF40" s="464"/>
      <c r="AG40" s="464"/>
      <c r="AH40" s="464"/>
      <c r="AI40" s="464"/>
      <c r="AJ40" s="465"/>
      <c r="AK40" s="466" t="s">
        <v>77</v>
      </c>
      <c r="AL40" s="396"/>
      <c r="AM40" s="464"/>
      <c r="AN40" s="464"/>
      <c r="AO40" s="464"/>
      <c r="AP40" s="464"/>
      <c r="AQ40" s="464"/>
      <c r="AR40" s="465"/>
    </row>
    <row r="41" spans="1:44" x14ac:dyDescent="0.2">
      <c r="A41" s="455" t="s">
        <v>134</v>
      </c>
      <c r="B41" s="456"/>
      <c r="C41" s="456"/>
      <c r="D41" s="456"/>
      <c r="E41" s="457">
        <v>48.5</v>
      </c>
      <c r="F41" s="457">
        <v>0.5</v>
      </c>
      <c r="G41" s="457">
        <v>48.5</v>
      </c>
      <c r="H41" s="457">
        <v>20</v>
      </c>
      <c r="I41" s="457"/>
      <c r="J41" s="457"/>
      <c r="K41" s="457"/>
      <c r="L41" s="458"/>
      <c r="M41" s="463">
        <v>200</v>
      </c>
      <c r="N41" s="397"/>
      <c r="O41" s="464"/>
      <c r="P41" s="464"/>
      <c r="Q41" s="464"/>
      <c r="R41" s="464"/>
      <c r="S41" s="464"/>
      <c r="T41" s="465"/>
      <c r="U41" s="463">
        <v>300</v>
      </c>
      <c r="V41" s="397"/>
      <c r="W41" s="464"/>
      <c r="X41" s="464"/>
      <c r="Y41" s="464"/>
      <c r="Z41" s="464"/>
      <c r="AA41" s="464"/>
      <c r="AB41" s="465"/>
      <c r="AC41" s="463">
        <v>300</v>
      </c>
      <c r="AD41" s="397"/>
      <c r="AE41" s="464"/>
      <c r="AF41" s="464"/>
      <c r="AG41" s="464"/>
      <c r="AH41" s="464"/>
      <c r="AI41" s="464"/>
      <c r="AJ41" s="465"/>
      <c r="AK41" s="463">
        <v>300</v>
      </c>
      <c r="AL41" s="397"/>
      <c r="AM41" s="464"/>
      <c r="AN41" s="464"/>
      <c r="AO41" s="464"/>
      <c r="AP41" s="464"/>
      <c r="AQ41" s="464"/>
      <c r="AR41" s="465"/>
    </row>
    <row r="42" spans="1:44" x14ac:dyDescent="0.2">
      <c r="A42" s="455" t="s">
        <v>135</v>
      </c>
      <c r="B42" s="456"/>
      <c r="C42" s="456"/>
      <c r="D42" s="456"/>
      <c r="E42" s="457">
        <v>48.5</v>
      </c>
      <c r="F42" s="457">
        <v>0.5</v>
      </c>
      <c r="G42" s="457">
        <v>48.5</v>
      </c>
      <c r="H42" s="457">
        <v>20</v>
      </c>
      <c r="I42" s="457"/>
      <c r="J42" s="457"/>
      <c r="K42" s="457"/>
      <c r="L42" s="458"/>
      <c r="M42" s="463">
        <v>50</v>
      </c>
      <c r="N42" s="397"/>
      <c r="O42" s="464"/>
      <c r="P42" s="464"/>
      <c r="Q42" s="464"/>
      <c r="R42" s="464"/>
      <c r="S42" s="464"/>
      <c r="T42" s="465"/>
      <c r="U42" s="463">
        <v>50</v>
      </c>
      <c r="V42" s="397"/>
      <c r="W42" s="464"/>
      <c r="X42" s="464"/>
      <c r="Y42" s="464"/>
      <c r="Z42" s="464"/>
      <c r="AA42" s="464"/>
      <c r="AB42" s="465"/>
      <c r="AC42" s="463">
        <v>50</v>
      </c>
      <c r="AD42" s="397"/>
      <c r="AE42" s="464"/>
      <c r="AF42" s="464"/>
      <c r="AG42" s="464"/>
      <c r="AH42" s="464"/>
      <c r="AI42" s="464"/>
      <c r="AJ42" s="465"/>
      <c r="AK42" s="463">
        <v>50</v>
      </c>
      <c r="AL42" s="397"/>
      <c r="AM42" s="464"/>
      <c r="AN42" s="464"/>
      <c r="AO42" s="464"/>
      <c r="AP42" s="464"/>
      <c r="AQ42" s="464"/>
      <c r="AR42" s="465"/>
    </row>
    <row r="43" spans="1:44" x14ac:dyDescent="0.2">
      <c r="A43" s="455" t="s">
        <v>136</v>
      </c>
      <c r="B43" s="456"/>
      <c r="C43" s="456"/>
      <c r="D43" s="456"/>
      <c r="E43" s="457"/>
      <c r="F43" s="457"/>
      <c r="G43" s="457"/>
      <c r="H43" s="457"/>
      <c r="I43" s="457"/>
      <c r="J43" s="457"/>
      <c r="K43" s="457"/>
      <c r="L43" s="458"/>
      <c r="M43" s="466">
        <v>140</v>
      </c>
      <c r="N43" s="396"/>
      <c r="O43" s="464"/>
      <c r="P43" s="464"/>
      <c r="Q43" s="464"/>
      <c r="R43" s="464"/>
      <c r="S43" s="464"/>
      <c r="T43" s="465"/>
      <c r="U43" s="466">
        <v>130</v>
      </c>
      <c r="V43" s="396"/>
      <c r="W43" s="464"/>
      <c r="X43" s="464"/>
      <c r="Y43" s="464"/>
      <c r="Z43" s="464"/>
      <c r="AA43" s="464"/>
      <c r="AB43" s="465"/>
      <c r="AC43" s="466">
        <v>150</v>
      </c>
      <c r="AD43" s="396"/>
      <c r="AE43" s="464"/>
      <c r="AF43" s="464"/>
      <c r="AG43" s="464"/>
      <c r="AH43" s="464"/>
      <c r="AI43" s="464"/>
      <c r="AJ43" s="465"/>
      <c r="AK43" s="466">
        <v>150</v>
      </c>
      <c r="AL43" s="396"/>
      <c r="AM43" s="464"/>
      <c r="AN43" s="464"/>
      <c r="AO43" s="464"/>
      <c r="AP43" s="464"/>
      <c r="AQ43" s="464"/>
      <c r="AR43" s="465"/>
    </row>
    <row r="44" spans="1:44" x14ac:dyDescent="0.2">
      <c r="A44" s="455" t="s">
        <v>137</v>
      </c>
      <c r="B44" s="456"/>
      <c r="C44" s="456"/>
      <c r="D44" s="456"/>
      <c r="E44" s="457"/>
      <c r="F44" s="457"/>
      <c r="G44" s="457"/>
      <c r="H44" s="457"/>
      <c r="I44" s="457"/>
      <c r="J44" s="457"/>
      <c r="K44" s="457"/>
      <c r="L44" s="458"/>
      <c r="M44" s="466">
        <v>10</v>
      </c>
      <c r="N44" s="396"/>
      <c r="O44" s="464"/>
      <c r="P44" s="464"/>
      <c r="Q44" s="464"/>
      <c r="R44" s="464"/>
      <c r="S44" s="464"/>
      <c r="T44" s="465"/>
      <c r="U44" s="466">
        <v>20</v>
      </c>
      <c r="V44" s="396"/>
      <c r="W44" s="464"/>
      <c r="X44" s="464"/>
      <c r="Y44" s="464"/>
      <c r="Z44" s="464"/>
      <c r="AA44" s="464"/>
      <c r="AB44" s="465"/>
      <c r="AC44" s="466">
        <v>20</v>
      </c>
      <c r="AD44" s="396"/>
      <c r="AE44" s="464"/>
      <c r="AF44" s="464"/>
      <c r="AG44" s="464"/>
      <c r="AH44" s="464"/>
      <c r="AI44" s="464"/>
      <c r="AJ44" s="465"/>
      <c r="AK44" s="466">
        <v>20</v>
      </c>
      <c r="AL44" s="396"/>
      <c r="AM44" s="464"/>
      <c r="AN44" s="464"/>
      <c r="AO44" s="464"/>
      <c r="AP44" s="464"/>
      <c r="AQ44" s="464"/>
      <c r="AR44" s="465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427"/>
      <c r="N45" s="471"/>
      <c r="O45" s="472"/>
      <c r="P45" s="472"/>
      <c r="Q45" s="472"/>
      <c r="R45" s="90"/>
      <c r="S45" s="90"/>
      <c r="T45" s="94"/>
      <c r="U45" s="322"/>
      <c r="V45" s="93"/>
      <c r="W45" s="90"/>
      <c r="X45" s="90"/>
      <c r="Y45" s="90"/>
      <c r="Z45" s="90"/>
      <c r="AA45" s="90"/>
      <c r="AB45" s="94"/>
      <c r="AC45" s="322"/>
      <c r="AD45" s="93"/>
      <c r="AE45" s="90"/>
      <c r="AF45" s="90"/>
      <c r="AG45" s="90"/>
      <c r="AH45" s="90"/>
      <c r="AI45" s="90"/>
      <c r="AJ45" s="94"/>
      <c r="AK45" s="322"/>
      <c r="AL45" s="9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52"/>
      <c r="F46" s="52"/>
      <c r="G46" s="52"/>
      <c r="H46" s="52"/>
      <c r="I46" s="52"/>
      <c r="J46" s="52"/>
      <c r="K46" s="52"/>
      <c r="L46" s="97"/>
      <c r="M46" s="98"/>
      <c r="N46" s="99"/>
      <c r="O46" s="100"/>
      <c r="P46" s="100"/>
      <c r="Q46" s="100"/>
      <c r="R46" s="100"/>
      <c r="S46" s="100"/>
      <c r="T46" s="101"/>
      <c r="U46" s="98"/>
      <c r="V46" s="99"/>
      <c r="W46" s="100"/>
      <c r="X46" s="100"/>
      <c r="Y46" s="100"/>
      <c r="Z46" s="100"/>
      <c r="AA46" s="100"/>
      <c r="AB46" s="101"/>
      <c r="AC46" s="98"/>
      <c r="AD46" s="99"/>
      <c r="AE46" s="100"/>
      <c r="AF46" s="100"/>
      <c r="AG46" s="100"/>
      <c r="AH46" s="100"/>
      <c r="AI46" s="100"/>
      <c r="AJ46" s="101"/>
      <c r="AK46" s="98"/>
      <c r="AL46" s="99"/>
      <c r="AM46" s="100"/>
      <c r="AN46" s="100"/>
      <c r="AO46" s="100"/>
      <c r="AP46" s="100"/>
      <c r="AQ46" s="100"/>
      <c r="AR46" s="101"/>
    </row>
    <row r="47" spans="1:44" x14ac:dyDescent="0.2">
      <c r="A47" s="81" t="s">
        <v>138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459">
        <f>SUM(M48:N51)</f>
        <v>210</v>
      </c>
      <c r="N47" s="460"/>
      <c r="O47" s="461"/>
      <c r="P47" s="461"/>
      <c r="Q47" s="461"/>
      <c r="R47" s="85"/>
      <c r="S47" s="85"/>
      <c r="T47" s="86"/>
      <c r="U47" s="459">
        <f>SUM(U48:V51)</f>
        <v>360</v>
      </c>
      <c r="V47" s="460"/>
      <c r="W47" s="85"/>
      <c r="X47" s="85"/>
      <c r="Y47" s="85"/>
      <c r="Z47" s="85"/>
      <c r="AA47" s="85"/>
      <c r="AB47" s="86"/>
      <c r="AC47" s="459">
        <f>SUM(AC48:AD51)</f>
        <v>360</v>
      </c>
      <c r="AD47" s="460"/>
      <c r="AE47" s="85"/>
      <c r="AF47" s="85"/>
      <c r="AG47" s="85"/>
      <c r="AH47" s="85"/>
      <c r="AI47" s="85"/>
      <c r="AJ47" s="86"/>
      <c r="AK47" s="348">
        <f>SUM(AK48:AL51)</f>
        <v>390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139</v>
      </c>
      <c r="B48" s="82"/>
      <c r="C48" s="82"/>
      <c r="D48" s="82"/>
      <c r="E48" s="46">
        <v>48.5</v>
      </c>
      <c r="F48" s="46">
        <v>0.5</v>
      </c>
      <c r="G48" s="46">
        <v>48.5</v>
      </c>
      <c r="H48" s="46">
        <v>20</v>
      </c>
      <c r="I48" s="46"/>
      <c r="J48" s="46"/>
      <c r="K48" s="46"/>
      <c r="L48" s="338"/>
      <c r="M48" s="463">
        <v>60</v>
      </c>
      <c r="N48" s="397"/>
      <c r="O48" s="464"/>
      <c r="P48" s="464"/>
      <c r="Q48" s="464"/>
      <c r="R48" s="76"/>
      <c r="S48" s="76"/>
      <c r="T48" s="80"/>
      <c r="U48" s="463">
        <v>150</v>
      </c>
      <c r="V48" s="397"/>
      <c r="W48" s="76"/>
      <c r="X48" s="76"/>
      <c r="Y48" s="76"/>
      <c r="Z48" s="76"/>
      <c r="AA48" s="76"/>
      <c r="AB48" s="80"/>
      <c r="AC48" s="463">
        <v>160</v>
      </c>
      <c r="AD48" s="397"/>
      <c r="AE48" s="76"/>
      <c r="AF48" s="76"/>
      <c r="AG48" s="76"/>
      <c r="AH48" s="76"/>
      <c r="AI48" s="76"/>
      <c r="AJ48" s="80"/>
      <c r="AK48" s="340">
        <v>150</v>
      </c>
      <c r="AL48" s="79"/>
      <c r="AM48" s="76"/>
      <c r="AN48" s="76"/>
      <c r="AO48" s="76"/>
      <c r="AP48" s="76"/>
      <c r="AQ48" s="76"/>
      <c r="AR48" s="80"/>
    </row>
    <row r="49" spans="1:44" x14ac:dyDescent="0.2">
      <c r="A49" s="81" t="s">
        <v>140</v>
      </c>
      <c r="B49" s="82"/>
      <c r="C49" s="82"/>
      <c r="D49" s="82"/>
      <c r="E49" s="46">
        <v>48.5</v>
      </c>
      <c r="F49" s="46">
        <v>0.5</v>
      </c>
      <c r="G49" s="46">
        <v>48.5</v>
      </c>
      <c r="H49" s="46">
        <v>20</v>
      </c>
      <c r="I49" s="46"/>
      <c r="J49" s="46"/>
      <c r="K49" s="46"/>
      <c r="L49" s="338"/>
      <c r="M49" s="463">
        <v>50</v>
      </c>
      <c r="N49" s="397"/>
      <c r="O49" s="464"/>
      <c r="P49" s="464"/>
      <c r="Q49" s="464"/>
      <c r="R49" s="76"/>
      <c r="S49" s="76"/>
      <c r="T49" s="80"/>
      <c r="U49" s="463">
        <v>50</v>
      </c>
      <c r="V49" s="397"/>
      <c r="W49" s="76"/>
      <c r="X49" s="76"/>
      <c r="Y49" s="76"/>
      <c r="Z49" s="76"/>
      <c r="AA49" s="76"/>
      <c r="AB49" s="80"/>
      <c r="AC49" s="463">
        <v>50</v>
      </c>
      <c r="AD49" s="397"/>
      <c r="AE49" s="76"/>
      <c r="AF49" s="76"/>
      <c r="AG49" s="76"/>
      <c r="AH49" s="76"/>
      <c r="AI49" s="76"/>
      <c r="AJ49" s="80"/>
      <c r="AK49" s="340">
        <v>50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141</v>
      </c>
      <c r="B50" s="82"/>
      <c r="C50" s="82"/>
      <c r="D50" s="82"/>
      <c r="E50" s="46">
        <v>48.5</v>
      </c>
      <c r="F50" s="46">
        <v>0.5</v>
      </c>
      <c r="G50" s="46">
        <v>48.5</v>
      </c>
      <c r="H50" s="46">
        <v>20</v>
      </c>
      <c r="I50" s="46"/>
      <c r="J50" s="46"/>
      <c r="K50" s="46"/>
      <c r="L50" s="338"/>
      <c r="M50" s="463">
        <v>100</v>
      </c>
      <c r="N50" s="397"/>
      <c r="O50" s="464"/>
      <c r="P50" s="464"/>
      <c r="Q50" s="464"/>
      <c r="R50" s="76"/>
      <c r="S50" s="76"/>
      <c r="T50" s="80"/>
      <c r="U50" s="463">
        <v>160</v>
      </c>
      <c r="V50" s="397"/>
      <c r="W50" s="76"/>
      <c r="X50" s="76"/>
      <c r="Y50" s="76"/>
      <c r="Z50" s="76"/>
      <c r="AA50" s="76"/>
      <c r="AB50" s="80"/>
      <c r="AC50" s="463">
        <v>150</v>
      </c>
      <c r="AD50" s="397"/>
      <c r="AE50" s="76"/>
      <c r="AF50" s="76"/>
      <c r="AG50" s="76"/>
      <c r="AH50" s="76"/>
      <c r="AI50" s="76"/>
      <c r="AJ50" s="80"/>
      <c r="AK50" s="340">
        <v>190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142</v>
      </c>
      <c r="B51" s="82"/>
      <c r="C51" s="82"/>
      <c r="D51" s="82"/>
      <c r="E51" s="46">
        <v>48.5</v>
      </c>
      <c r="F51" s="46">
        <v>0.5</v>
      </c>
      <c r="G51" s="46">
        <v>48.5</v>
      </c>
      <c r="H51" s="46">
        <v>20</v>
      </c>
      <c r="I51" s="46"/>
      <c r="J51" s="46"/>
      <c r="K51" s="46"/>
      <c r="L51" s="338"/>
      <c r="M51" s="466" t="s">
        <v>77</v>
      </c>
      <c r="N51" s="396"/>
      <c r="O51" s="464"/>
      <c r="P51" s="464"/>
      <c r="Q51" s="464"/>
      <c r="R51" s="76"/>
      <c r="S51" s="76"/>
      <c r="T51" s="80"/>
      <c r="U51" s="466" t="s">
        <v>77</v>
      </c>
      <c r="V51" s="396"/>
      <c r="W51" s="76"/>
      <c r="X51" s="76"/>
      <c r="Y51" s="76"/>
      <c r="Z51" s="76"/>
      <c r="AA51" s="76"/>
      <c r="AB51" s="80"/>
      <c r="AC51" s="466" t="s">
        <v>77</v>
      </c>
      <c r="AD51" s="396"/>
      <c r="AE51" s="76"/>
      <c r="AF51" s="76"/>
      <c r="AG51" s="76"/>
      <c r="AH51" s="76"/>
      <c r="AI51" s="76"/>
      <c r="AJ51" s="80"/>
      <c r="AK51" s="83" t="s">
        <v>77</v>
      </c>
      <c r="AL51" s="350"/>
      <c r="AM51" s="76"/>
      <c r="AN51" s="76"/>
      <c r="AO51" s="76"/>
      <c r="AP51" s="76"/>
      <c r="AQ51" s="76"/>
      <c r="AR51" s="80"/>
    </row>
    <row r="52" spans="1:44" ht="13.5" thickBot="1" x14ac:dyDescent="0.25">
      <c r="A52" s="103" t="s">
        <v>112</v>
      </c>
      <c r="B52" s="104"/>
      <c r="C52" s="104"/>
      <c r="D52" s="104"/>
      <c r="E52" s="105"/>
      <c r="F52" s="105"/>
      <c r="G52" s="105"/>
      <c r="H52" s="105"/>
      <c r="I52" s="105"/>
      <c r="J52" s="105"/>
      <c r="K52" s="105"/>
      <c r="L52" s="341"/>
      <c r="M52" s="427"/>
      <c r="N52" s="471"/>
      <c r="O52" s="472"/>
      <c r="P52" s="472"/>
      <c r="Q52" s="472"/>
      <c r="R52" s="90"/>
      <c r="S52" s="90"/>
      <c r="T52" s="94"/>
      <c r="U52" s="322"/>
      <c r="V52" s="93"/>
      <c r="W52" s="90"/>
      <c r="X52" s="90"/>
      <c r="Y52" s="90"/>
      <c r="Z52" s="90"/>
      <c r="AA52" s="90"/>
      <c r="AB52" s="94"/>
      <c r="AC52" s="427"/>
      <c r="AD52" s="471"/>
      <c r="AE52" s="90"/>
      <c r="AF52" s="90"/>
      <c r="AG52" s="90"/>
      <c r="AH52" s="90"/>
      <c r="AI52" s="90"/>
      <c r="AJ52" s="94"/>
      <c r="AK52" s="322"/>
      <c r="AL52" s="93"/>
      <c r="AM52" s="90"/>
      <c r="AN52" s="90"/>
      <c r="AO52" s="90"/>
      <c r="AP52" s="90"/>
      <c r="AQ52" s="90"/>
      <c r="AR52" s="94"/>
    </row>
    <row r="53" spans="1:44" x14ac:dyDescent="0.2">
      <c r="A53" s="337" t="s">
        <v>113</v>
      </c>
      <c r="B53" s="96"/>
      <c r="C53" s="96"/>
      <c r="D53" s="96"/>
      <c r="E53" s="52"/>
      <c r="F53" s="52"/>
      <c r="G53" s="52"/>
      <c r="H53" s="52"/>
      <c r="I53" s="52"/>
      <c r="J53" s="52"/>
      <c r="K53" s="52"/>
      <c r="L53" s="97"/>
      <c r="M53" s="98"/>
      <c r="N53" s="99"/>
      <c r="O53" s="100"/>
      <c r="P53" s="100"/>
      <c r="Q53" s="100"/>
      <c r="R53" s="100"/>
      <c r="S53" s="100"/>
      <c r="T53" s="101"/>
      <c r="U53" s="98"/>
      <c r="V53" s="99"/>
      <c r="W53" s="100"/>
      <c r="X53" s="100"/>
      <c r="Y53" s="100"/>
      <c r="Z53" s="100"/>
      <c r="AA53" s="100"/>
      <c r="AB53" s="101"/>
      <c r="AC53" s="98"/>
      <c r="AD53" s="99"/>
      <c r="AE53" s="100"/>
      <c r="AF53" s="100"/>
      <c r="AG53" s="100"/>
      <c r="AH53" s="100"/>
      <c r="AI53" s="100"/>
      <c r="AJ53" s="101"/>
      <c r="AK53" s="98"/>
      <c r="AL53" s="99"/>
      <c r="AM53" s="100"/>
      <c r="AN53" s="100"/>
      <c r="AO53" s="100"/>
      <c r="AP53" s="100"/>
      <c r="AQ53" s="100"/>
      <c r="AR53" s="101"/>
    </row>
    <row r="54" spans="1:44" x14ac:dyDescent="0.2">
      <c r="A54" s="81" t="s">
        <v>143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459">
        <f>SUM(M55:N59)</f>
        <v>510</v>
      </c>
      <c r="N54" s="460"/>
      <c r="O54" s="461"/>
      <c r="P54" s="461"/>
      <c r="Q54" s="461"/>
      <c r="R54" s="85"/>
      <c r="S54" s="85"/>
      <c r="T54" s="86"/>
      <c r="U54" s="459">
        <f>SUM(U55:V59)</f>
        <v>710</v>
      </c>
      <c r="V54" s="460"/>
      <c r="W54" s="85"/>
      <c r="X54" s="85"/>
      <c r="Y54" s="85"/>
      <c r="Z54" s="85"/>
      <c r="AA54" s="85"/>
      <c r="AB54" s="86"/>
      <c r="AC54" s="459">
        <f>SUM(AC55:AD59)</f>
        <v>800</v>
      </c>
      <c r="AD54" s="460"/>
      <c r="AE54" s="85"/>
      <c r="AF54" s="85"/>
      <c r="AG54" s="85"/>
      <c r="AH54" s="85"/>
      <c r="AI54" s="85"/>
      <c r="AJ54" s="86"/>
      <c r="AK54" s="348">
        <f>SUM(AK55:AL59)</f>
        <v>800</v>
      </c>
      <c r="AL54" s="349"/>
      <c r="AM54" s="85"/>
      <c r="AN54" s="85"/>
      <c r="AO54" s="85"/>
      <c r="AP54" s="85"/>
      <c r="AQ54" s="85"/>
      <c r="AR54" s="86"/>
    </row>
    <row r="55" spans="1:44" x14ac:dyDescent="0.2">
      <c r="A55" s="81" t="s">
        <v>144</v>
      </c>
      <c r="B55" s="82"/>
      <c r="C55" s="82"/>
      <c r="D55" s="82"/>
      <c r="E55" s="46">
        <v>48.5</v>
      </c>
      <c r="F55" s="46">
        <v>0.5</v>
      </c>
      <c r="G55" s="46">
        <v>48.5</v>
      </c>
      <c r="H55" s="46">
        <v>20</v>
      </c>
      <c r="I55" s="46"/>
      <c r="J55" s="46"/>
      <c r="K55" s="46"/>
      <c r="L55" s="338"/>
      <c r="M55" s="466">
        <v>100</v>
      </c>
      <c r="N55" s="396"/>
      <c r="O55" s="464"/>
      <c r="P55" s="464"/>
      <c r="Q55" s="464"/>
      <c r="R55" s="76"/>
      <c r="S55" s="76"/>
      <c r="T55" s="80"/>
      <c r="U55" s="466">
        <v>200</v>
      </c>
      <c r="V55" s="396"/>
      <c r="W55" s="76"/>
      <c r="X55" s="76"/>
      <c r="Y55" s="76"/>
      <c r="Z55" s="76"/>
      <c r="AA55" s="76"/>
      <c r="AB55" s="80"/>
      <c r="AC55" s="466">
        <v>200</v>
      </c>
      <c r="AD55" s="396"/>
      <c r="AE55" s="76"/>
      <c r="AF55" s="76"/>
      <c r="AG55" s="76"/>
      <c r="AH55" s="76"/>
      <c r="AI55" s="76"/>
      <c r="AJ55" s="80"/>
      <c r="AK55" s="83">
        <v>220</v>
      </c>
      <c r="AL55" s="350"/>
      <c r="AM55" s="76"/>
      <c r="AN55" s="76"/>
      <c r="AO55" s="76"/>
      <c r="AP55" s="76"/>
      <c r="AQ55" s="76"/>
      <c r="AR55" s="80"/>
    </row>
    <row r="56" spans="1:44" x14ac:dyDescent="0.2">
      <c r="A56" s="81" t="s">
        <v>145</v>
      </c>
      <c r="B56" s="82"/>
      <c r="C56" s="82"/>
      <c r="D56" s="82"/>
      <c r="E56" s="46">
        <v>48.5</v>
      </c>
      <c r="F56" s="46">
        <v>0.5</v>
      </c>
      <c r="G56" s="46">
        <v>48.5</v>
      </c>
      <c r="H56" s="46">
        <v>20</v>
      </c>
      <c r="I56" s="46"/>
      <c r="J56" s="46"/>
      <c r="K56" s="46"/>
      <c r="L56" s="338"/>
      <c r="M56" s="463">
        <v>130</v>
      </c>
      <c r="N56" s="397"/>
      <c r="O56" s="464"/>
      <c r="P56" s="464"/>
      <c r="Q56" s="464"/>
      <c r="R56" s="76"/>
      <c r="S56" s="76"/>
      <c r="T56" s="80"/>
      <c r="U56" s="463">
        <v>230</v>
      </c>
      <c r="V56" s="397"/>
      <c r="W56" s="76"/>
      <c r="X56" s="76"/>
      <c r="Y56" s="76"/>
      <c r="Z56" s="76"/>
      <c r="AA56" s="76"/>
      <c r="AB56" s="80"/>
      <c r="AC56" s="463">
        <v>250</v>
      </c>
      <c r="AD56" s="397"/>
      <c r="AE56" s="76"/>
      <c r="AF56" s="76"/>
      <c r="AG56" s="76"/>
      <c r="AH56" s="76"/>
      <c r="AI56" s="76"/>
      <c r="AJ56" s="80"/>
      <c r="AK56" s="340">
        <v>250</v>
      </c>
      <c r="AL56" s="79"/>
      <c r="AM56" s="76"/>
      <c r="AN56" s="76"/>
      <c r="AO56" s="76"/>
      <c r="AP56" s="76"/>
      <c r="AQ56" s="76"/>
      <c r="AR56" s="80"/>
    </row>
    <row r="57" spans="1:44" x14ac:dyDescent="0.2">
      <c r="A57" s="81" t="s">
        <v>146</v>
      </c>
      <c r="B57" s="82"/>
      <c r="C57" s="82"/>
      <c r="D57" s="82"/>
      <c r="E57" s="46">
        <v>48.5</v>
      </c>
      <c r="F57" s="46">
        <v>0.5</v>
      </c>
      <c r="G57" s="46">
        <v>48.5</v>
      </c>
      <c r="H57" s="46">
        <v>20</v>
      </c>
      <c r="I57" s="46"/>
      <c r="J57" s="46"/>
      <c r="K57" s="46"/>
      <c r="L57" s="338"/>
      <c r="M57" s="463">
        <v>250</v>
      </c>
      <c r="N57" s="397"/>
      <c r="O57" s="464"/>
      <c r="P57" s="464"/>
      <c r="Q57" s="464"/>
      <c r="R57" s="76"/>
      <c r="S57" s="76"/>
      <c r="T57" s="80"/>
      <c r="U57" s="463">
        <v>250</v>
      </c>
      <c r="V57" s="397"/>
      <c r="W57" s="76"/>
      <c r="X57" s="76"/>
      <c r="Y57" s="76"/>
      <c r="Z57" s="76"/>
      <c r="AA57" s="76"/>
      <c r="AB57" s="80"/>
      <c r="AC57" s="463">
        <v>320</v>
      </c>
      <c r="AD57" s="397"/>
      <c r="AE57" s="76"/>
      <c r="AF57" s="76"/>
      <c r="AG57" s="76"/>
      <c r="AH57" s="76"/>
      <c r="AI57" s="76"/>
      <c r="AJ57" s="80"/>
      <c r="AK57" s="340">
        <v>300</v>
      </c>
      <c r="AL57" s="79"/>
      <c r="AM57" s="76"/>
      <c r="AN57" s="76"/>
      <c r="AO57" s="76"/>
      <c r="AP57" s="76"/>
      <c r="AQ57" s="76"/>
      <c r="AR57" s="80"/>
    </row>
    <row r="58" spans="1:44" x14ac:dyDescent="0.2">
      <c r="A58" s="81" t="s">
        <v>147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466">
        <v>10</v>
      </c>
      <c r="N58" s="396"/>
      <c r="O58" s="464"/>
      <c r="P58" s="464"/>
      <c r="Q58" s="464"/>
      <c r="R58" s="76"/>
      <c r="S58" s="76"/>
      <c r="T58" s="80"/>
      <c r="U58" s="466">
        <v>10</v>
      </c>
      <c r="V58" s="396"/>
      <c r="W58" s="76"/>
      <c r="X58" s="76"/>
      <c r="Y58" s="76"/>
      <c r="Z58" s="76"/>
      <c r="AA58" s="76"/>
      <c r="AB58" s="80"/>
      <c r="AC58" s="466">
        <v>10</v>
      </c>
      <c r="AD58" s="396"/>
      <c r="AE58" s="76"/>
      <c r="AF58" s="76"/>
      <c r="AG58" s="76"/>
      <c r="AH58" s="76"/>
      <c r="AI58" s="76"/>
      <c r="AJ58" s="80"/>
      <c r="AK58" s="83">
        <v>10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148</v>
      </c>
      <c r="B59" s="82"/>
      <c r="C59" s="82"/>
      <c r="D59" s="82"/>
      <c r="E59" s="46">
        <v>48.5</v>
      </c>
      <c r="F59" s="46">
        <v>0.5</v>
      </c>
      <c r="G59" s="46">
        <v>48.5</v>
      </c>
      <c r="H59" s="46">
        <v>20</v>
      </c>
      <c r="I59" s="46"/>
      <c r="J59" s="46"/>
      <c r="K59" s="46"/>
      <c r="L59" s="338"/>
      <c r="M59" s="466">
        <v>20</v>
      </c>
      <c r="N59" s="396"/>
      <c r="O59" s="464"/>
      <c r="P59" s="464"/>
      <c r="Q59" s="464"/>
      <c r="R59" s="76"/>
      <c r="S59" s="76"/>
      <c r="T59" s="80"/>
      <c r="U59" s="466">
        <v>20</v>
      </c>
      <c r="V59" s="396"/>
      <c r="W59" s="76"/>
      <c r="X59" s="76"/>
      <c r="Y59" s="76"/>
      <c r="Z59" s="76"/>
      <c r="AA59" s="76"/>
      <c r="AB59" s="80"/>
      <c r="AC59" s="466">
        <v>20</v>
      </c>
      <c r="AD59" s="396"/>
      <c r="AE59" s="76"/>
      <c r="AF59" s="76"/>
      <c r="AG59" s="76"/>
      <c r="AH59" s="76"/>
      <c r="AI59" s="76"/>
      <c r="AJ59" s="80"/>
      <c r="AK59" s="83">
        <v>20</v>
      </c>
      <c r="AL59" s="350"/>
      <c r="AM59" s="76"/>
      <c r="AN59" s="76"/>
      <c r="AO59" s="76"/>
      <c r="AP59" s="76"/>
      <c r="AQ59" s="76"/>
      <c r="AR59" s="80"/>
    </row>
    <row r="60" spans="1:44" ht="13.5" thickBot="1" x14ac:dyDescent="0.25">
      <c r="A60" s="352" t="s">
        <v>118</v>
      </c>
      <c r="B60" s="68"/>
      <c r="C60" s="68"/>
      <c r="D60" s="68"/>
      <c r="E60" s="69"/>
      <c r="F60" s="69"/>
      <c r="G60" s="69"/>
      <c r="H60" s="69"/>
      <c r="I60" s="69"/>
      <c r="J60" s="69"/>
      <c r="K60" s="69"/>
      <c r="L60" s="70"/>
      <c r="M60" s="486"/>
      <c r="N60" s="487"/>
      <c r="O60" s="488"/>
      <c r="P60" s="488"/>
      <c r="Q60" s="488"/>
      <c r="R60" s="73"/>
      <c r="S60" s="73"/>
      <c r="T60" s="74"/>
      <c r="U60" s="71"/>
      <c r="V60" s="72"/>
      <c r="W60" s="73"/>
      <c r="X60" s="73"/>
      <c r="Y60" s="73"/>
      <c r="Z60" s="73"/>
      <c r="AA60" s="73"/>
      <c r="AB60" s="74"/>
      <c r="AC60" s="71"/>
      <c r="AD60" s="72"/>
      <c r="AE60" s="73"/>
      <c r="AF60" s="73"/>
      <c r="AG60" s="73"/>
      <c r="AH60" s="73"/>
      <c r="AI60" s="73"/>
      <c r="AJ60" s="74"/>
      <c r="AK60" s="71"/>
      <c r="AL60" s="72"/>
      <c r="AM60" s="73"/>
      <c r="AN60" s="73"/>
      <c r="AO60" s="73"/>
      <c r="AP60" s="73"/>
      <c r="AQ60" s="73"/>
      <c r="AR60" s="74"/>
    </row>
    <row r="61" spans="1:44" ht="13.5" thickBot="1" x14ac:dyDescent="0.25">
      <c r="A61" s="353" t="s">
        <v>64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5"/>
      <c r="M61" s="61"/>
      <c r="N61" s="62"/>
      <c r="O61" s="59"/>
      <c r="P61" s="59"/>
      <c r="Q61" s="59"/>
      <c r="R61" s="59"/>
      <c r="S61" s="59"/>
      <c r="T61" s="60"/>
      <c r="U61" s="61"/>
      <c r="V61" s="62"/>
      <c r="W61" s="59"/>
      <c r="X61" s="59"/>
      <c r="Y61" s="59"/>
      <c r="Z61" s="59"/>
      <c r="AA61" s="59"/>
      <c r="AB61" s="60"/>
      <c r="AC61" s="61"/>
      <c r="AD61" s="62"/>
      <c r="AE61" s="59"/>
      <c r="AF61" s="59"/>
      <c r="AG61" s="59"/>
      <c r="AH61" s="59"/>
      <c r="AI61" s="59"/>
      <c r="AJ61" s="60"/>
      <c r="AK61" s="61"/>
      <c r="AL61" s="62"/>
      <c r="AM61" s="59"/>
      <c r="AN61" s="59"/>
      <c r="AO61" s="59"/>
      <c r="AP61" s="59"/>
      <c r="AQ61" s="59"/>
      <c r="AR61" s="60"/>
    </row>
    <row r="62" spans="1:44" ht="15.75" customHeight="1" thickBo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</row>
    <row r="63" spans="1:44" ht="13.5" thickBot="1" x14ac:dyDescent="0.25">
      <c r="A63" s="53" t="s">
        <v>65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6" t="s">
        <v>158</v>
      </c>
      <c r="N63" s="57"/>
      <c r="O63" s="57"/>
      <c r="P63" s="57"/>
      <c r="Q63" s="57"/>
      <c r="R63" s="57"/>
      <c r="S63" s="57"/>
      <c r="T63" s="58"/>
      <c r="U63" s="56" t="s">
        <v>158</v>
      </c>
      <c r="V63" s="57"/>
      <c r="W63" s="57"/>
      <c r="X63" s="57"/>
      <c r="Y63" s="57"/>
      <c r="Z63" s="57"/>
      <c r="AA63" s="57"/>
      <c r="AB63" s="58"/>
      <c r="AC63" s="56" t="s">
        <v>158</v>
      </c>
      <c r="AD63" s="57"/>
      <c r="AE63" s="57"/>
      <c r="AF63" s="57"/>
      <c r="AG63" s="57"/>
      <c r="AH63" s="57"/>
      <c r="AI63" s="57"/>
      <c r="AJ63" s="58"/>
      <c r="AK63" s="56" t="s">
        <v>158</v>
      </c>
      <c r="AL63" s="57"/>
      <c r="AM63" s="57"/>
      <c r="AN63" s="57"/>
      <c r="AO63" s="57"/>
      <c r="AP63" s="57"/>
      <c r="AQ63" s="57"/>
      <c r="AR63" s="58"/>
    </row>
    <row r="67" spans="6:44" ht="18.75" x14ac:dyDescent="0.3">
      <c r="F67" s="513" t="s">
        <v>159</v>
      </c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3"/>
    </row>
  </sheetData>
  <mergeCells count="713">
    <mergeCell ref="F67:AR67"/>
    <mergeCell ref="AH61:AJ61"/>
    <mergeCell ref="AK61:AL61"/>
    <mergeCell ref="AM61:AO61"/>
    <mergeCell ref="AP61:AR61"/>
    <mergeCell ref="A62:AR62"/>
    <mergeCell ref="A63:L63"/>
    <mergeCell ref="M63:T63"/>
    <mergeCell ref="U63:AB63"/>
    <mergeCell ref="AC63:AJ63"/>
    <mergeCell ref="AK63:AR63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AE61:AG61"/>
    <mergeCell ref="Z60:AB60"/>
    <mergeCell ref="AC60:AD60"/>
    <mergeCell ref="AE60:AG60"/>
    <mergeCell ref="AH60:AJ60"/>
    <mergeCell ref="AK60:AL60"/>
    <mergeCell ref="AM60:AO60"/>
    <mergeCell ref="AH59:AJ59"/>
    <mergeCell ref="AK59:AL59"/>
    <mergeCell ref="AM59:AO59"/>
    <mergeCell ref="AP59:AR59"/>
    <mergeCell ref="A60:L60"/>
    <mergeCell ref="M60:N60"/>
    <mergeCell ref="O60:Q60"/>
    <mergeCell ref="R60:T60"/>
    <mergeCell ref="U60:V60"/>
    <mergeCell ref="W60:Y60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Z58:AB58"/>
    <mergeCell ref="AC58:AD58"/>
    <mergeCell ref="AE58:AG58"/>
    <mergeCell ref="AH58:AJ58"/>
    <mergeCell ref="AK58:AL58"/>
    <mergeCell ref="AM58:AO58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W58:Y58"/>
    <mergeCell ref="AP56:AR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Z56:AB56"/>
    <mergeCell ref="AC56:AD56"/>
    <mergeCell ref="AE56:AG56"/>
    <mergeCell ref="AH56:AJ56"/>
    <mergeCell ref="AK56:AL56"/>
    <mergeCell ref="AM56:AO56"/>
    <mergeCell ref="AH55:AJ55"/>
    <mergeCell ref="AK55:AL55"/>
    <mergeCell ref="AM55:AO55"/>
    <mergeCell ref="AP55:AR55"/>
    <mergeCell ref="A56:D56"/>
    <mergeCell ref="M56:N56"/>
    <mergeCell ref="O56:Q56"/>
    <mergeCell ref="R56:T56"/>
    <mergeCell ref="U56:V56"/>
    <mergeCell ref="W56:Y56"/>
    <mergeCell ref="AP54:AR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Z54:AB54"/>
    <mergeCell ref="AC54:AD54"/>
    <mergeCell ref="AE54:AG54"/>
    <mergeCell ref="AH54:AJ54"/>
    <mergeCell ref="AK54:AL54"/>
    <mergeCell ref="AM54:AO54"/>
    <mergeCell ref="A54:D54"/>
    <mergeCell ref="M54:N54"/>
    <mergeCell ref="O54:Q54"/>
    <mergeCell ref="R54:T54"/>
    <mergeCell ref="U54:V54"/>
    <mergeCell ref="W54:Y54"/>
    <mergeCell ref="AH52:AJ52"/>
    <mergeCell ref="AK52:AL52"/>
    <mergeCell ref="AM52:AO52"/>
    <mergeCell ref="AP52:AR52"/>
    <mergeCell ref="A53:D53"/>
    <mergeCell ref="E53:AR53"/>
    <mergeCell ref="AP51:AR51"/>
    <mergeCell ref="A52:L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H45:AJ45"/>
    <mergeCell ref="AK45:AL45"/>
    <mergeCell ref="AM45:AO45"/>
    <mergeCell ref="AP45:AR45"/>
    <mergeCell ref="A46:D46"/>
    <mergeCell ref="E46:AR46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AE45:AG45"/>
    <mergeCell ref="Z44:AB44"/>
    <mergeCell ref="AC44:AD44"/>
    <mergeCell ref="AE44:AG44"/>
    <mergeCell ref="AH44:AJ44"/>
    <mergeCell ref="AK44:AL44"/>
    <mergeCell ref="AM44:AO44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W44:Y44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Z42:AB42"/>
    <mergeCell ref="AC42:AD42"/>
    <mergeCell ref="AE42:AG42"/>
    <mergeCell ref="AH42:AJ42"/>
    <mergeCell ref="AK42:AL42"/>
    <mergeCell ref="AM42:AO42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W42:Y42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Z40:AB40"/>
    <mergeCell ref="AC40:AD40"/>
    <mergeCell ref="AE40:AG40"/>
    <mergeCell ref="AH40:AJ40"/>
    <mergeCell ref="AK40:AL40"/>
    <mergeCell ref="AM40:AO40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W40:Y40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Z38:AB38"/>
    <mergeCell ref="AC38:AD38"/>
    <mergeCell ref="AE38:AG38"/>
    <mergeCell ref="AH38:AJ38"/>
    <mergeCell ref="AK38:AL38"/>
    <mergeCell ref="AM38:AO38"/>
    <mergeCell ref="A38:D38"/>
    <mergeCell ref="M38:N38"/>
    <mergeCell ref="O38:Q38"/>
    <mergeCell ref="R38:T38"/>
    <mergeCell ref="U38:V38"/>
    <mergeCell ref="W38:Y38"/>
    <mergeCell ref="AH36:AJ36"/>
    <mergeCell ref="AK36:AL36"/>
    <mergeCell ref="AM36:AO36"/>
    <mergeCell ref="AP36:AR36"/>
    <mergeCell ref="A37:D37"/>
    <mergeCell ref="E37:AR37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1811023622047245" top="0.15748031496062992" bottom="0.15748031496062992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zoomScale="80" zoomScaleNormal="80" workbookViewId="0">
      <pane ySplit="3" topLeftCell="A19" activePane="bottomLeft" state="frozenSplit"/>
      <selection activeCell="AK59" sqref="AK59:AL60"/>
      <selection pane="bottomLeft" activeCell="AK59" sqref="AK59:AL60"/>
    </sheetView>
  </sheetViews>
  <sheetFormatPr defaultRowHeight="12.75" x14ac:dyDescent="0.2"/>
  <cols>
    <col min="1" max="4" width="7.140625" style="11" customWidth="1"/>
    <col min="5" max="11" width="5.28515625" style="11" customWidth="1"/>
    <col min="12" max="12" width="7.5703125" style="11" customWidth="1"/>
    <col min="13" max="13" width="3.28515625" style="11" customWidth="1"/>
    <col min="14" max="14" width="4.28515625" style="11" customWidth="1"/>
    <col min="15" max="21" width="3.28515625" style="11" customWidth="1"/>
    <col min="22" max="22" width="4" style="11" customWidth="1"/>
    <col min="23" max="29" width="3.28515625" style="11" customWidth="1"/>
    <col min="30" max="30" width="3.85546875" style="11" customWidth="1"/>
    <col min="31" max="37" width="3.28515625" style="11" customWidth="1"/>
    <col min="38" max="38" width="3.8554687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0">
        <v>4.1666666666666664E-2</v>
      </c>
      <c r="N3" s="261"/>
      <c r="O3" s="261"/>
      <c r="P3" s="261"/>
      <c r="Q3" s="261"/>
      <c r="R3" s="261"/>
      <c r="S3" s="261"/>
      <c r="T3" s="261"/>
      <c r="U3" s="262">
        <v>8.3333333333333329E-2</v>
      </c>
      <c r="V3" s="263"/>
      <c r="W3" s="263"/>
      <c r="X3" s="263"/>
      <c r="Y3" s="263"/>
      <c r="Z3" s="263"/>
      <c r="AA3" s="263"/>
      <c r="AB3" s="263"/>
      <c r="AC3" s="262">
        <v>0.125</v>
      </c>
      <c r="AD3" s="263"/>
      <c r="AE3" s="263"/>
      <c r="AF3" s="263"/>
      <c r="AG3" s="263"/>
      <c r="AH3" s="263"/>
      <c r="AI3" s="263"/>
      <c r="AJ3" s="263"/>
      <c r="AK3" s="262">
        <v>0.16666666666666666</v>
      </c>
      <c r="AL3" s="263"/>
      <c r="AM3" s="263"/>
      <c r="AN3" s="263"/>
      <c r="AO3" s="263"/>
      <c r="AP3" s="263"/>
      <c r="AQ3" s="263"/>
      <c r="AR3" s="263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x14ac:dyDescent="0.2">
      <c r="A6" s="49" t="s">
        <v>14</v>
      </c>
      <c r="B6" s="48">
        <v>32</v>
      </c>
      <c r="C6" s="47">
        <v>4.1000001132488251E-2</v>
      </c>
      <c r="D6" s="5">
        <v>0.16599999368190765</v>
      </c>
      <c r="E6" s="140">
        <v>110</v>
      </c>
      <c r="F6" s="141"/>
      <c r="G6" s="237" t="s">
        <v>15</v>
      </c>
      <c r="H6" s="237"/>
      <c r="I6" s="238">
        <v>0.15299999713897705</v>
      </c>
      <c r="J6" s="238"/>
      <c r="K6" s="238">
        <v>10.439999580383301</v>
      </c>
      <c r="L6" s="297"/>
      <c r="M6" s="227"/>
      <c r="N6" s="228"/>
      <c r="O6" s="229"/>
      <c r="P6" s="229"/>
      <c r="Q6" s="229"/>
      <c r="R6" s="229"/>
      <c r="S6" s="225"/>
      <c r="T6" s="240"/>
      <c r="U6" s="298"/>
      <c r="V6" s="228"/>
      <c r="W6" s="229"/>
      <c r="X6" s="229"/>
      <c r="Y6" s="229"/>
      <c r="Z6" s="229"/>
      <c r="AA6" s="225"/>
      <c r="AB6" s="240"/>
      <c r="AC6" s="298"/>
      <c r="AD6" s="228"/>
      <c r="AE6" s="229"/>
      <c r="AF6" s="229"/>
      <c r="AG6" s="229"/>
      <c r="AH6" s="229"/>
      <c r="AI6" s="225"/>
      <c r="AJ6" s="240"/>
      <c r="AK6" s="298"/>
      <c r="AL6" s="228"/>
      <c r="AM6" s="229"/>
      <c r="AN6" s="229"/>
      <c r="AO6" s="229"/>
      <c r="AP6" s="229"/>
      <c r="AQ6" s="225"/>
      <c r="AR6" s="240"/>
    </row>
    <row r="7" spans="1:44" x14ac:dyDescent="0.2">
      <c r="A7" s="299" t="s">
        <v>84</v>
      </c>
      <c r="B7" s="300"/>
      <c r="C7" s="300"/>
      <c r="D7" s="301"/>
      <c r="E7" s="302">
        <v>6</v>
      </c>
      <c r="F7" s="242"/>
      <c r="G7" s="243" t="s">
        <v>16</v>
      </c>
      <c r="H7" s="243"/>
      <c r="I7" s="244">
        <f>I6</f>
        <v>0.15299999713897705</v>
      </c>
      <c r="J7" s="244"/>
      <c r="K7" s="244">
        <f>K6</f>
        <v>10.439999580383301</v>
      </c>
      <c r="L7" s="303"/>
      <c r="M7" s="246">
        <v>330</v>
      </c>
      <c r="N7" s="221"/>
      <c r="O7" s="222">
        <v>3.2</v>
      </c>
      <c r="P7" s="222"/>
      <c r="Q7" s="222"/>
      <c r="R7" s="222"/>
      <c r="S7" s="222">
        <v>0.87</v>
      </c>
      <c r="T7" s="304"/>
      <c r="U7" s="305">
        <v>310</v>
      </c>
      <c r="V7" s="306"/>
      <c r="W7" s="222">
        <v>2.9</v>
      </c>
      <c r="X7" s="222"/>
      <c r="Y7" s="222"/>
      <c r="Z7" s="222"/>
      <c r="AA7" s="222">
        <v>0.87</v>
      </c>
      <c r="AB7" s="304"/>
      <c r="AC7" s="305">
        <v>330</v>
      </c>
      <c r="AD7" s="306"/>
      <c r="AE7" s="222">
        <v>3.2</v>
      </c>
      <c r="AF7" s="222"/>
      <c r="AG7" s="222"/>
      <c r="AH7" s="222"/>
      <c r="AI7" s="222">
        <v>0.87</v>
      </c>
      <c r="AJ7" s="304"/>
      <c r="AK7" s="305">
        <v>340</v>
      </c>
      <c r="AL7" s="306"/>
      <c r="AM7" s="222">
        <v>3.2</v>
      </c>
      <c r="AN7" s="222"/>
      <c r="AO7" s="222"/>
      <c r="AP7" s="222"/>
      <c r="AQ7" s="222">
        <v>0.87</v>
      </c>
      <c r="AR7" s="304"/>
    </row>
    <row r="8" spans="1:44" x14ac:dyDescent="0.2">
      <c r="A8" s="307"/>
      <c r="B8" s="308"/>
      <c r="C8" s="308"/>
      <c r="D8" s="309"/>
      <c r="E8" s="302">
        <v>6</v>
      </c>
      <c r="F8" s="242"/>
      <c r="G8" s="243" t="s">
        <v>19</v>
      </c>
      <c r="H8" s="243"/>
      <c r="I8" s="244">
        <f>I6</f>
        <v>0.15299999713897705</v>
      </c>
      <c r="J8" s="244"/>
      <c r="K8" s="244">
        <f>K6</f>
        <v>10.439999580383301</v>
      </c>
      <c r="L8" s="303"/>
      <c r="M8" s="246">
        <v>720</v>
      </c>
      <c r="N8" s="221"/>
      <c r="O8" s="222">
        <v>6.8</v>
      </c>
      <c r="P8" s="222"/>
      <c r="Q8" s="222"/>
      <c r="R8" s="222"/>
      <c r="S8" s="222">
        <v>0.87</v>
      </c>
      <c r="T8" s="304"/>
      <c r="U8" s="305">
        <v>700</v>
      </c>
      <c r="V8" s="306"/>
      <c r="W8" s="222">
        <v>6.6</v>
      </c>
      <c r="X8" s="222"/>
      <c r="Y8" s="222"/>
      <c r="Z8" s="222"/>
      <c r="AA8" s="222">
        <v>0.87</v>
      </c>
      <c r="AB8" s="304"/>
      <c r="AC8" s="305">
        <v>730</v>
      </c>
      <c r="AD8" s="306"/>
      <c r="AE8" s="222">
        <v>7</v>
      </c>
      <c r="AF8" s="222"/>
      <c r="AG8" s="222"/>
      <c r="AH8" s="222"/>
      <c r="AI8" s="222">
        <v>0.87</v>
      </c>
      <c r="AJ8" s="304"/>
      <c r="AK8" s="305">
        <v>720</v>
      </c>
      <c r="AL8" s="306"/>
      <c r="AM8" s="222">
        <v>6.8</v>
      </c>
      <c r="AN8" s="222"/>
      <c r="AO8" s="222"/>
      <c r="AP8" s="222"/>
      <c r="AQ8" s="222">
        <v>0.87</v>
      </c>
      <c r="AR8" s="304"/>
    </row>
    <row r="9" spans="1:44" ht="13.5" thickBot="1" x14ac:dyDescent="0.25">
      <c r="A9" s="310"/>
      <c r="B9" s="311"/>
      <c r="C9" s="311"/>
      <c r="D9" s="312"/>
      <c r="E9" s="208" t="s">
        <v>17</v>
      </c>
      <c r="F9" s="209"/>
      <c r="G9" s="209"/>
      <c r="H9" s="209"/>
      <c r="I9" s="209"/>
      <c r="J9" s="209"/>
      <c r="K9" s="209"/>
      <c r="L9" s="313"/>
      <c r="M9" s="314">
        <v>9</v>
      </c>
      <c r="N9" s="206"/>
      <c r="O9" s="206"/>
      <c r="P9" s="193"/>
      <c r="Q9" s="193"/>
      <c r="R9" s="206"/>
      <c r="S9" s="206"/>
      <c r="T9" s="210"/>
      <c r="U9" s="314">
        <v>9</v>
      </c>
      <c r="V9" s="206"/>
      <c r="W9" s="206"/>
      <c r="X9" s="193"/>
      <c r="Y9" s="193"/>
      <c r="Z9" s="206"/>
      <c r="AA9" s="206"/>
      <c r="AB9" s="210"/>
      <c r="AC9" s="314">
        <v>9</v>
      </c>
      <c r="AD9" s="206"/>
      <c r="AE9" s="206"/>
      <c r="AF9" s="193"/>
      <c r="AG9" s="193"/>
      <c r="AH9" s="206"/>
      <c r="AI9" s="206"/>
      <c r="AJ9" s="210"/>
      <c r="AK9" s="314">
        <v>9</v>
      </c>
      <c r="AL9" s="206"/>
      <c r="AM9" s="206"/>
      <c r="AN9" s="193"/>
      <c r="AO9" s="193"/>
      <c r="AP9" s="206"/>
      <c r="AQ9" s="206"/>
      <c r="AR9" s="210"/>
    </row>
    <row r="10" spans="1:44" x14ac:dyDescent="0.2">
      <c r="A10" s="49" t="s">
        <v>18</v>
      </c>
      <c r="B10" s="48">
        <v>40</v>
      </c>
      <c r="C10" s="47">
        <v>2.3000000044703484E-2</v>
      </c>
      <c r="D10" s="5">
        <v>8.7999999523162842E-2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10.609999656677246</v>
      </c>
      <c r="L10" s="297"/>
      <c r="M10" s="227"/>
      <c r="N10" s="228"/>
      <c r="O10" s="229"/>
      <c r="P10" s="229"/>
      <c r="Q10" s="229"/>
      <c r="R10" s="229"/>
      <c r="S10" s="225"/>
      <c r="T10" s="240"/>
      <c r="U10" s="227"/>
      <c r="V10" s="228"/>
      <c r="W10" s="229"/>
      <c r="X10" s="229"/>
      <c r="Y10" s="229"/>
      <c r="Z10" s="229"/>
      <c r="AA10" s="225"/>
      <c r="AB10" s="240"/>
      <c r="AC10" s="227"/>
      <c r="AD10" s="228"/>
      <c r="AE10" s="229"/>
      <c r="AF10" s="229"/>
      <c r="AG10" s="229"/>
      <c r="AH10" s="229"/>
      <c r="AI10" s="225"/>
      <c r="AJ10" s="240"/>
      <c r="AK10" s="227"/>
      <c r="AL10" s="228"/>
      <c r="AM10" s="229"/>
      <c r="AN10" s="229"/>
      <c r="AO10" s="229"/>
      <c r="AP10" s="229"/>
      <c r="AQ10" s="225"/>
      <c r="AR10" s="240"/>
    </row>
    <row r="11" spans="1:44" x14ac:dyDescent="0.2">
      <c r="A11" s="299" t="s">
        <v>85</v>
      </c>
      <c r="B11" s="300"/>
      <c r="C11" s="300"/>
      <c r="D11" s="30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10.609999656677246</v>
      </c>
      <c r="L11" s="303"/>
      <c r="M11" s="315">
        <v>500</v>
      </c>
      <c r="N11" s="246"/>
      <c r="O11" s="316">
        <v>4.7</v>
      </c>
      <c r="P11" s="317"/>
      <c r="Q11" s="222"/>
      <c r="R11" s="222"/>
      <c r="S11" s="222">
        <v>0.87</v>
      </c>
      <c r="T11" s="304"/>
      <c r="U11" s="315">
        <v>500</v>
      </c>
      <c r="V11" s="246"/>
      <c r="W11" s="316">
        <v>4.7</v>
      </c>
      <c r="X11" s="317"/>
      <c r="Y11" s="222"/>
      <c r="Z11" s="222"/>
      <c r="AA11" s="222">
        <v>0.87</v>
      </c>
      <c r="AB11" s="304"/>
      <c r="AC11" s="315">
        <v>510</v>
      </c>
      <c r="AD11" s="246"/>
      <c r="AE11" s="316">
        <v>4.8</v>
      </c>
      <c r="AF11" s="317"/>
      <c r="AG11" s="222"/>
      <c r="AH11" s="222"/>
      <c r="AI11" s="222">
        <v>0.87</v>
      </c>
      <c r="AJ11" s="304"/>
      <c r="AK11" s="315">
        <v>490</v>
      </c>
      <c r="AL11" s="246"/>
      <c r="AM11" s="316">
        <v>4.5999999999999996</v>
      </c>
      <c r="AN11" s="317"/>
      <c r="AO11" s="222"/>
      <c r="AP11" s="222"/>
      <c r="AQ11" s="222">
        <v>0.87</v>
      </c>
      <c r="AR11" s="304"/>
    </row>
    <row r="12" spans="1:44" x14ac:dyDescent="0.2">
      <c r="A12" s="307"/>
      <c r="B12" s="308"/>
      <c r="C12" s="308"/>
      <c r="D12" s="309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10.609999656677246</v>
      </c>
      <c r="L12" s="303"/>
      <c r="M12" s="315">
        <v>120</v>
      </c>
      <c r="N12" s="246"/>
      <c r="O12" s="316">
        <v>1.1000000000000001</v>
      </c>
      <c r="P12" s="317"/>
      <c r="Q12" s="222"/>
      <c r="R12" s="222"/>
      <c r="S12" s="222">
        <v>0.87</v>
      </c>
      <c r="T12" s="304"/>
      <c r="U12" s="315">
        <v>120</v>
      </c>
      <c r="V12" s="246"/>
      <c r="W12" s="316">
        <v>1.1000000000000001</v>
      </c>
      <c r="X12" s="317"/>
      <c r="Y12" s="222"/>
      <c r="Z12" s="222"/>
      <c r="AA12" s="222">
        <v>0.87</v>
      </c>
      <c r="AB12" s="304"/>
      <c r="AC12" s="315">
        <v>110</v>
      </c>
      <c r="AD12" s="246"/>
      <c r="AE12" s="316">
        <v>1</v>
      </c>
      <c r="AF12" s="317"/>
      <c r="AG12" s="222"/>
      <c r="AH12" s="222"/>
      <c r="AI12" s="222">
        <v>0.87</v>
      </c>
      <c r="AJ12" s="304"/>
      <c r="AK12" s="315">
        <v>110</v>
      </c>
      <c r="AL12" s="246"/>
      <c r="AM12" s="316">
        <v>1</v>
      </c>
      <c r="AN12" s="317"/>
      <c r="AO12" s="222"/>
      <c r="AP12" s="222"/>
      <c r="AQ12" s="222">
        <v>0.87</v>
      </c>
      <c r="AR12" s="304"/>
    </row>
    <row r="13" spans="1:44" ht="13.5" thickBot="1" x14ac:dyDescent="0.25">
      <c r="A13" s="310"/>
      <c r="B13" s="311"/>
      <c r="C13" s="311"/>
      <c r="D13" s="312"/>
      <c r="E13" s="208" t="s">
        <v>17</v>
      </c>
      <c r="F13" s="209"/>
      <c r="G13" s="209"/>
      <c r="H13" s="209"/>
      <c r="I13" s="209"/>
      <c r="J13" s="209"/>
      <c r="K13" s="209"/>
      <c r="L13" s="313"/>
      <c r="M13" s="314">
        <v>9</v>
      </c>
      <c r="N13" s="206"/>
      <c r="O13" s="206"/>
      <c r="P13" s="193"/>
      <c r="Q13" s="193"/>
      <c r="R13" s="206"/>
      <c r="S13" s="206"/>
      <c r="T13" s="210"/>
      <c r="U13" s="314">
        <v>9</v>
      </c>
      <c r="V13" s="206"/>
      <c r="W13" s="206"/>
      <c r="X13" s="193"/>
      <c r="Y13" s="193"/>
      <c r="Z13" s="206"/>
      <c r="AA13" s="206"/>
      <c r="AB13" s="210"/>
      <c r="AC13" s="314">
        <v>9</v>
      </c>
      <c r="AD13" s="206"/>
      <c r="AE13" s="206"/>
      <c r="AF13" s="193"/>
      <c r="AG13" s="193"/>
      <c r="AH13" s="206"/>
      <c r="AI13" s="206"/>
      <c r="AJ13" s="210"/>
      <c r="AK13" s="314">
        <v>9</v>
      </c>
      <c r="AL13" s="206"/>
      <c r="AM13" s="206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213">
        <f>SUM(M6,M10)</f>
        <v>0</v>
      </c>
      <c r="N14" s="196"/>
      <c r="O14" s="195">
        <f>SUM(O6,O10)</f>
        <v>0</v>
      </c>
      <c r="P14" s="196"/>
      <c r="Q14" s="195">
        <f>SUM(Q6,Q10)</f>
        <v>0</v>
      </c>
      <c r="R14" s="196"/>
      <c r="S14" s="196"/>
      <c r="T14" s="214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217">
        <f>SUM(M7,M8,M11,M12)</f>
        <v>1670</v>
      </c>
      <c r="N15" s="201"/>
      <c r="O15" s="90">
        <f>SUM(O7,O8,O11,O12)</f>
        <v>15.799999999999999</v>
      </c>
      <c r="P15" s="201"/>
      <c r="Q15" s="90">
        <f>SUM(Q7,Q8,Q11,Q12)</f>
        <v>0</v>
      </c>
      <c r="R15" s="201"/>
      <c r="S15" s="201"/>
      <c r="T15" s="202"/>
      <c r="U15" s="322">
        <f>SUM(U7,U8,U11,U12)</f>
        <v>1630</v>
      </c>
      <c r="V15" s="201"/>
      <c r="W15" s="90">
        <f>SUM(W7,W8,W11,W12)</f>
        <v>15.299999999999999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1680</v>
      </c>
      <c r="AD15" s="201"/>
      <c r="AE15" s="90">
        <f>SUM(AE7,AE8,AE11,AE12)</f>
        <v>16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1660</v>
      </c>
      <c r="AL15" s="201"/>
      <c r="AM15" s="90">
        <f>SUM(AM7,AM8,AM11,AM12)</f>
        <v>15.6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184">
        <f>I6*(POWER(O7+O8,2)+POWER(Q7+Q8,2))/POWER(B6,2)</f>
        <v>1.4941405970603228E-2</v>
      </c>
      <c r="N16" s="184"/>
      <c r="O16" s="184"/>
      <c r="P16" s="185" t="s">
        <v>25</v>
      </c>
      <c r="Q16" s="185"/>
      <c r="R16" s="199">
        <f>K6*(POWER(O7+O8,2)+POWER(Q7+Q8,2))/(100*B6)</f>
        <v>0.32624998688697815</v>
      </c>
      <c r="S16" s="199"/>
      <c r="T16" s="204"/>
      <c r="U16" s="205">
        <f>I6*(POWER(W7+W8,2)+POWER(Y7+Y8,2))/POWER(B6,2)</f>
        <v>1.3484618888469413E-2</v>
      </c>
      <c r="V16" s="184"/>
      <c r="W16" s="184"/>
      <c r="X16" s="185" t="s">
        <v>25</v>
      </c>
      <c r="Y16" s="185"/>
      <c r="Z16" s="199">
        <f>K6*(POWER(W7+W8,2)+POWER(Y7+Y8,2))/(100*B6)</f>
        <v>0.2944406131654978</v>
      </c>
      <c r="AA16" s="199"/>
      <c r="AB16" s="204"/>
      <c r="AC16" s="205">
        <f>I6*(POWER(AE7+AE8,2)+POWER(AG7+AG8,2))/POWER(B6,2)</f>
        <v>1.5545038771815596E-2</v>
      </c>
      <c r="AD16" s="184"/>
      <c r="AE16" s="184"/>
      <c r="AF16" s="185" t="s">
        <v>25</v>
      </c>
      <c r="AG16" s="185"/>
      <c r="AH16" s="199">
        <f>K6*(POWER(AE7+AE8,2)+POWER(AG7+AG8,2))/(100*B6)</f>
        <v>0.33943048635721207</v>
      </c>
      <c r="AI16" s="199"/>
      <c r="AJ16" s="204"/>
      <c r="AK16" s="205">
        <f>I6*(POWER(AM7+AM8,2)+POWER(AO7+AO8,2))/POWER(B6,2)</f>
        <v>1.4941405970603228E-2</v>
      </c>
      <c r="AL16" s="184"/>
      <c r="AM16" s="184"/>
      <c r="AN16" s="185" t="s">
        <v>25</v>
      </c>
      <c r="AO16" s="185"/>
      <c r="AP16" s="199">
        <f>K6*(POWER(AM7+AM8,2)+POWER(AO7+AO8,2))/(100*B6)</f>
        <v>0.32624998688697815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191">
        <f>I10*(POWER(O11+O12,2)+POWER(Q11+Q12,2))/POWER(B10,2)</f>
        <v>3.4691251378506432E-3</v>
      </c>
      <c r="N17" s="191"/>
      <c r="O17" s="191"/>
      <c r="P17" s="186" t="s">
        <v>25</v>
      </c>
      <c r="Q17" s="186"/>
      <c r="R17" s="187">
        <f>K10*(POWER(O11+O12,2)+POWER(Q11+Q12,2))/(100*B10)</f>
        <v>8.9230097112655657E-2</v>
      </c>
      <c r="S17" s="187"/>
      <c r="T17" s="188"/>
      <c r="U17" s="325">
        <f>I10*(POWER(W11+W12,2)+POWER(Y11+Y12,2))/POWER(B10,2)</f>
        <v>3.4691251378506432E-3</v>
      </c>
      <c r="V17" s="191"/>
      <c r="W17" s="191"/>
      <c r="X17" s="186" t="s">
        <v>25</v>
      </c>
      <c r="Y17" s="186"/>
      <c r="Z17" s="187">
        <f>K10*(POWER(W11+W12,2)+POWER(Y11+Y12,2))/(100*B10)</f>
        <v>8.9230097112655657E-2</v>
      </c>
      <c r="AA17" s="187"/>
      <c r="AB17" s="188"/>
      <c r="AC17" s="325">
        <f>I10*(POWER(AE11+AE12,2)+POWER(AG11+AG12,2))/POWER(B10,2)</f>
        <v>3.4691251378506423E-3</v>
      </c>
      <c r="AD17" s="191"/>
      <c r="AE17" s="191"/>
      <c r="AF17" s="186" t="s">
        <v>25</v>
      </c>
      <c r="AG17" s="186"/>
      <c r="AH17" s="187">
        <f>K10*(POWER(AE11+AE12,2)+POWER(AG11+AG12,2))/(100*B10)</f>
        <v>8.9230097112655643E-2</v>
      </c>
      <c r="AI17" s="187"/>
      <c r="AJ17" s="188"/>
      <c r="AK17" s="325">
        <f>I10*(POWER(AM11+AM12,2)+POWER(AO11+AO12,2))/POWER(B10,2)</f>
        <v>3.2340001285076137E-3</v>
      </c>
      <c r="AL17" s="191"/>
      <c r="AM17" s="191"/>
      <c r="AN17" s="186" t="s">
        <v>25</v>
      </c>
      <c r="AO17" s="186"/>
      <c r="AP17" s="187">
        <f>K10*(POWER(AM11+AM12,2)+POWER(AO11+AO12,2))/(100*B10)</f>
        <v>8.3182397308349587E-2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179">
        <f>SUM(O7:P8)+C6+M16</f>
        <v>10.055941407103091</v>
      </c>
      <c r="N18" s="179"/>
      <c r="O18" s="179"/>
      <c r="P18" s="180" t="s">
        <v>25</v>
      </c>
      <c r="Q18" s="180"/>
      <c r="R18" s="175">
        <f>SUM(Q7:R8)+D6+R16</f>
        <v>0.4922499805688858</v>
      </c>
      <c r="S18" s="175"/>
      <c r="T18" s="177"/>
      <c r="U18" s="178">
        <f>SUM(W7:X8)+C6+U16</f>
        <v>9.5544846200209577</v>
      </c>
      <c r="V18" s="179"/>
      <c r="W18" s="179"/>
      <c r="X18" s="180" t="s">
        <v>25</v>
      </c>
      <c r="Y18" s="180"/>
      <c r="Z18" s="175">
        <f>SUM(Y7:Z8)+D6+Z16</f>
        <v>0.46044060684740545</v>
      </c>
      <c r="AA18" s="175"/>
      <c r="AB18" s="177"/>
      <c r="AC18" s="178">
        <f>SUM(AE7:AF8)+C6+AC16</f>
        <v>10.256545039904303</v>
      </c>
      <c r="AD18" s="179"/>
      <c r="AE18" s="179"/>
      <c r="AF18" s="180" t="s">
        <v>25</v>
      </c>
      <c r="AG18" s="180"/>
      <c r="AH18" s="175">
        <f>SUM(AG7:AH8)+D6+AH16</f>
        <v>0.50543048003911972</v>
      </c>
      <c r="AI18" s="175"/>
      <c r="AJ18" s="177"/>
      <c r="AK18" s="178">
        <f>SUM(AM7:AN8)+C6+AK16</f>
        <v>10.055941407103091</v>
      </c>
      <c r="AL18" s="179"/>
      <c r="AM18" s="179"/>
      <c r="AN18" s="180" t="s">
        <v>25</v>
      </c>
      <c r="AO18" s="180"/>
      <c r="AP18" s="175">
        <f>SUM(AO7:AP8)+D6+AP16</f>
        <v>0.4922499805688858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166">
        <f>SUM(O11:P12)+C10+M17</f>
        <v>5.8264691251825544</v>
      </c>
      <c r="N19" s="166"/>
      <c r="O19" s="166"/>
      <c r="P19" s="167" t="s">
        <v>25</v>
      </c>
      <c r="Q19" s="167"/>
      <c r="R19" s="163">
        <f>SUM(Q11:R12)+D10+R17</f>
        <v>0.17723009663581851</v>
      </c>
      <c r="S19" s="163"/>
      <c r="T19" s="164"/>
      <c r="U19" s="165">
        <f>SUM(W11:X12)+C10+U17</f>
        <v>5.8264691251825544</v>
      </c>
      <c r="V19" s="166"/>
      <c r="W19" s="166"/>
      <c r="X19" s="167" t="s">
        <v>25</v>
      </c>
      <c r="Y19" s="167"/>
      <c r="Z19" s="163">
        <f>SUM(Y11:Z12)+D10+Z17</f>
        <v>0.17723009663581851</v>
      </c>
      <c r="AA19" s="163"/>
      <c r="AB19" s="164"/>
      <c r="AC19" s="165">
        <f>SUM(AE11:AF12)+C10+AC17</f>
        <v>5.8264691251825536</v>
      </c>
      <c r="AD19" s="166"/>
      <c r="AE19" s="166"/>
      <c r="AF19" s="167" t="s">
        <v>25</v>
      </c>
      <c r="AG19" s="167"/>
      <c r="AH19" s="163">
        <f>SUM(AG11:AH12)+D10+AH17</f>
        <v>0.17723009663581848</v>
      </c>
      <c r="AI19" s="163"/>
      <c r="AJ19" s="164"/>
      <c r="AK19" s="165">
        <f>SUM(AM11:AN12)+C10+AK17</f>
        <v>5.626234000173211</v>
      </c>
      <c r="AL19" s="166"/>
      <c r="AM19" s="166"/>
      <c r="AN19" s="167" t="s">
        <v>25</v>
      </c>
      <c r="AO19" s="167"/>
      <c r="AP19" s="163">
        <f>SUM(AO11:AP12)+D10+AP17</f>
        <v>0.17118239683151243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161">
        <f>SUM(M18,M19)</f>
        <v>15.882410532285647</v>
      </c>
      <c r="N20" s="161"/>
      <c r="O20" s="161"/>
      <c r="P20" s="162" t="s">
        <v>25</v>
      </c>
      <c r="Q20" s="162"/>
      <c r="R20" s="147">
        <f>SUM(R18,R19)</f>
        <v>0.66948007720470426</v>
      </c>
      <c r="S20" s="147"/>
      <c r="T20" s="148"/>
      <c r="U20" s="329">
        <f>SUM(U18,U19)</f>
        <v>15.380953745203513</v>
      </c>
      <c r="V20" s="161"/>
      <c r="W20" s="161"/>
      <c r="X20" s="162" t="s">
        <v>25</v>
      </c>
      <c r="Y20" s="162"/>
      <c r="Z20" s="147">
        <f>SUM(Z18,Z19)</f>
        <v>0.63767070348322397</v>
      </c>
      <c r="AA20" s="147"/>
      <c r="AB20" s="148"/>
      <c r="AC20" s="329">
        <f>SUM(AC18,AC19)</f>
        <v>16.083014165086858</v>
      </c>
      <c r="AD20" s="161"/>
      <c r="AE20" s="161"/>
      <c r="AF20" s="162" t="s">
        <v>25</v>
      </c>
      <c r="AG20" s="162"/>
      <c r="AH20" s="147">
        <f>SUM(AH18,AH19)</f>
        <v>0.68266057667493818</v>
      </c>
      <c r="AI20" s="147"/>
      <c r="AJ20" s="148"/>
      <c r="AK20" s="329">
        <f>SUM(AK18,AK19)</f>
        <v>15.682175407276302</v>
      </c>
      <c r="AL20" s="161"/>
      <c r="AM20" s="161"/>
      <c r="AN20" s="162" t="s">
        <v>25</v>
      </c>
      <c r="AO20" s="162"/>
      <c r="AP20" s="147">
        <f>SUM(AP18,AP19)</f>
        <v>0.66343237740039829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283">
        <v>6.12</v>
      </c>
      <c r="N23" s="145"/>
      <c r="O23" s="145"/>
      <c r="P23" s="145"/>
      <c r="Q23" s="145"/>
      <c r="R23" s="145"/>
      <c r="S23" s="145"/>
      <c r="T23" s="284"/>
      <c r="U23" s="283">
        <v>6.23</v>
      </c>
      <c r="V23" s="145"/>
      <c r="W23" s="145"/>
      <c r="X23" s="145"/>
      <c r="Y23" s="145"/>
      <c r="Z23" s="145"/>
      <c r="AA23" s="145"/>
      <c r="AB23" s="284"/>
      <c r="AC23" s="283">
        <v>6.22</v>
      </c>
      <c r="AD23" s="145"/>
      <c r="AE23" s="145"/>
      <c r="AF23" s="145"/>
      <c r="AG23" s="145"/>
      <c r="AH23" s="145"/>
      <c r="AI23" s="145"/>
      <c r="AJ23" s="284"/>
      <c r="AK23" s="283">
        <v>6.23</v>
      </c>
      <c r="AL23" s="145"/>
      <c r="AM23" s="145"/>
      <c r="AN23" s="145"/>
      <c r="AO23" s="145"/>
      <c r="AP23" s="145"/>
      <c r="AQ23" s="145"/>
      <c r="AR23" s="284"/>
    </row>
    <row r="24" spans="1:44" x14ac:dyDescent="0.2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333">
        <v>6.18</v>
      </c>
      <c r="N24" s="334"/>
      <c r="O24" s="334"/>
      <c r="P24" s="334"/>
      <c r="Q24" s="334"/>
      <c r="R24" s="334"/>
      <c r="S24" s="334"/>
      <c r="T24" s="335"/>
      <c r="U24" s="333">
        <v>6.19</v>
      </c>
      <c r="V24" s="334"/>
      <c r="W24" s="334"/>
      <c r="X24" s="334"/>
      <c r="Y24" s="334"/>
      <c r="Z24" s="334"/>
      <c r="AA24" s="334"/>
      <c r="AB24" s="335"/>
      <c r="AC24" s="333">
        <v>6.18</v>
      </c>
      <c r="AD24" s="334"/>
      <c r="AE24" s="334"/>
      <c r="AF24" s="334"/>
      <c r="AG24" s="334"/>
      <c r="AH24" s="334"/>
      <c r="AI24" s="334"/>
      <c r="AJ24" s="335"/>
      <c r="AK24" s="333">
        <v>6.18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333">
        <v>6.18</v>
      </c>
      <c r="N25" s="334"/>
      <c r="O25" s="334"/>
      <c r="P25" s="334"/>
      <c r="Q25" s="334"/>
      <c r="R25" s="334"/>
      <c r="S25" s="334"/>
      <c r="T25" s="335"/>
      <c r="U25" s="333">
        <v>6.17</v>
      </c>
      <c r="V25" s="334"/>
      <c r="W25" s="334"/>
      <c r="X25" s="334"/>
      <c r="Y25" s="334"/>
      <c r="Z25" s="334"/>
      <c r="AA25" s="334"/>
      <c r="AB25" s="335"/>
      <c r="AC25" s="333">
        <v>6.17</v>
      </c>
      <c r="AD25" s="334"/>
      <c r="AE25" s="334"/>
      <c r="AF25" s="334"/>
      <c r="AG25" s="334"/>
      <c r="AH25" s="334"/>
      <c r="AI25" s="334"/>
      <c r="AJ25" s="335"/>
      <c r="AK25" s="333">
        <v>6.19</v>
      </c>
      <c r="AL25" s="334"/>
      <c r="AM25" s="334"/>
      <c r="AN25" s="334"/>
      <c r="AO25" s="334"/>
      <c r="AP25" s="334"/>
      <c r="AQ25" s="334"/>
      <c r="AR25" s="335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124">
        <v>6.3</v>
      </c>
      <c r="N26" s="125"/>
      <c r="O26" s="125"/>
      <c r="P26" s="125"/>
      <c r="Q26" s="125"/>
      <c r="R26" s="125"/>
      <c r="S26" s="125"/>
      <c r="T26" s="126"/>
      <c r="U26" s="124">
        <v>6.29</v>
      </c>
      <c r="V26" s="125"/>
      <c r="W26" s="125"/>
      <c r="X26" s="125"/>
      <c r="Y26" s="125"/>
      <c r="Z26" s="125"/>
      <c r="AA26" s="125"/>
      <c r="AB26" s="126"/>
      <c r="AC26" s="124">
        <v>6.28</v>
      </c>
      <c r="AD26" s="125"/>
      <c r="AE26" s="125"/>
      <c r="AF26" s="125"/>
      <c r="AG26" s="125"/>
      <c r="AH26" s="125"/>
      <c r="AI26" s="125"/>
      <c r="AJ26" s="126"/>
      <c r="AK26" s="124">
        <v>6.3</v>
      </c>
      <c r="AL26" s="125"/>
      <c r="AM26" s="125"/>
      <c r="AN26" s="125"/>
      <c r="AO26" s="125"/>
      <c r="AP26" s="125"/>
      <c r="AQ26" s="125"/>
      <c r="AR26" s="126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81" t="s">
        <v>42</v>
      </c>
      <c r="B31" s="82"/>
      <c r="C31" s="82"/>
      <c r="D31" s="82"/>
      <c r="E31" s="46"/>
      <c r="F31" s="46"/>
      <c r="G31" s="46"/>
      <c r="H31" s="46"/>
      <c r="I31" s="46"/>
      <c r="J31" s="46"/>
      <c r="K31" s="46"/>
      <c r="L31" s="338"/>
      <c r="M31" s="339">
        <f>M32+M33+M34</f>
        <v>330</v>
      </c>
      <c r="N31" s="89"/>
      <c r="O31" s="85"/>
      <c r="P31" s="85"/>
      <c r="Q31" s="85"/>
      <c r="R31" s="85"/>
      <c r="S31" s="85"/>
      <c r="T31" s="86"/>
      <c r="U31" s="339">
        <f>U32+U33+U34</f>
        <v>310</v>
      </c>
      <c r="V31" s="89"/>
      <c r="W31" s="85"/>
      <c r="X31" s="85"/>
      <c r="Y31" s="85"/>
      <c r="Z31" s="85"/>
      <c r="AA31" s="85"/>
      <c r="AB31" s="86"/>
      <c r="AC31" s="339">
        <f>AC32+AC33+AC34</f>
        <v>330</v>
      </c>
      <c r="AD31" s="89"/>
      <c r="AE31" s="85"/>
      <c r="AF31" s="85"/>
      <c r="AG31" s="85"/>
      <c r="AH31" s="85"/>
      <c r="AI31" s="85"/>
      <c r="AJ31" s="86"/>
      <c r="AK31" s="339">
        <f>AK32+AK33+AK34</f>
        <v>340</v>
      </c>
      <c r="AL31" s="89"/>
      <c r="AM31" s="85"/>
      <c r="AN31" s="85"/>
      <c r="AO31" s="85"/>
      <c r="AP31" s="85"/>
      <c r="AQ31" s="85"/>
      <c r="AR31" s="86"/>
    </row>
    <row r="32" spans="1:44" x14ac:dyDescent="0.2">
      <c r="A32" s="81" t="s">
        <v>92</v>
      </c>
      <c r="B32" s="82"/>
      <c r="C32" s="82"/>
      <c r="D32" s="82"/>
      <c r="E32" s="46"/>
      <c r="F32" s="46"/>
      <c r="G32" s="46"/>
      <c r="H32" s="46"/>
      <c r="I32" s="46"/>
      <c r="J32" s="46"/>
      <c r="K32" s="46"/>
      <c r="L32" s="338"/>
      <c r="M32" s="340">
        <v>200</v>
      </c>
      <c r="N32" s="79"/>
      <c r="O32" s="76"/>
      <c r="P32" s="76"/>
      <c r="Q32" s="76"/>
      <c r="R32" s="76"/>
      <c r="S32" s="76"/>
      <c r="T32" s="80"/>
      <c r="U32" s="340">
        <v>190</v>
      </c>
      <c r="V32" s="79"/>
      <c r="W32" s="76"/>
      <c r="X32" s="76"/>
      <c r="Y32" s="76"/>
      <c r="Z32" s="76"/>
      <c r="AA32" s="76"/>
      <c r="AB32" s="80"/>
      <c r="AC32" s="340">
        <v>200</v>
      </c>
      <c r="AD32" s="79"/>
      <c r="AE32" s="76"/>
      <c r="AF32" s="76"/>
      <c r="AG32" s="76"/>
      <c r="AH32" s="76"/>
      <c r="AI32" s="76"/>
      <c r="AJ32" s="80"/>
      <c r="AK32" s="340">
        <v>210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93</v>
      </c>
      <c r="B33" s="82"/>
      <c r="C33" s="82"/>
      <c r="D33" s="82"/>
      <c r="E33" s="46">
        <v>47.8</v>
      </c>
      <c r="F33" s="46">
        <v>0.5</v>
      </c>
      <c r="G33" s="46">
        <v>48.9</v>
      </c>
      <c r="H33" s="46">
        <v>25</v>
      </c>
      <c r="I33" s="46"/>
      <c r="J33" s="46"/>
      <c r="K33" s="46"/>
      <c r="L33" s="338"/>
      <c r="M33" s="340">
        <v>90</v>
      </c>
      <c r="N33" s="79"/>
      <c r="O33" s="76"/>
      <c r="P33" s="76"/>
      <c r="Q33" s="76"/>
      <c r="R33" s="76"/>
      <c r="S33" s="76"/>
      <c r="T33" s="80"/>
      <c r="U33" s="340">
        <v>80</v>
      </c>
      <c r="V33" s="79"/>
      <c r="W33" s="76"/>
      <c r="X33" s="76"/>
      <c r="Y33" s="76"/>
      <c r="Z33" s="76"/>
      <c r="AA33" s="76"/>
      <c r="AB33" s="80"/>
      <c r="AC33" s="340">
        <v>90</v>
      </c>
      <c r="AD33" s="79"/>
      <c r="AE33" s="76"/>
      <c r="AF33" s="76"/>
      <c r="AG33" s="76"/>
      <c r="AH33" s="76"/>
      <c r="AI33" s="76"/>
      <c r="AJ33" s="80"/>
      <c r="AK33" s="340">
        <v>80</v>
      </c>
      <c r="AL33" s="79"/>
      <c r="AM33" s="76"/>
      <c r="AN33" s="76"/>
      <c r="AO33" s="76"/>
      <c r="AP33" s="76"/>
      <c r="AQ33" s="76"/>
      <c r="AR33" s="80"/>
    </row>
    <row r="34" spans="1:44" x14ac:dyDescent="0.2">
      <c r="A34" s="81" t="s">
        <v>94</v>
      </c>
      <c r="B34" s="82"/>
      <c r="C34" s="82"/>
      <c r="D34" s="82"/>
      <c r="E34" s="46">
        <v>47.8</v>
      </c>
      <c r="F34" s="46">
        <v>0.5</v>
      </c>
      <c r="G34" s="46">
        <v>48.9</v>
      </c>
      <c r="H34" s="46">
        <v>25</v>
      </c>
      <c r="I34" s="46"/>
      <c r="J34" s="46"/>
      <c r="K34" s="46"/>
      <c r="L34" s="338"/>
      <c r="M34" s="340">
        <v>40</v>
      </c>
      <c r="N34" s="79"/>
      <c r="O34" s="76"/>
      <c r="P34" s="76"/>
      <c r="Q34" s="76"/>
      <c r="R34" s="76"/>
      <c r="S34" s="76"/>
      <c r="T34" s="80"/>
      <c r="U34" s="340">
        <v>40</v>
      </c>
      <c r="V34" s="79"/>
      <c r="W34" s="76"/>
      <c r="X34" s="76"/>
      <c r="Y34" s="76"/>
      <c r="Z34" s="76"/>
      <c r="AA34" s="76"/>
      <c r="AB34" s="80"/>
      <c r="AC34" s="340">
        <v>40</v>
      </c>
      <c r="AD34" s="79"/>
      <c r="AE34" s="76"/>
      <c r="AF34" s="76"/>
      <c r="AG34" s="76"/>
      <c r="AH34" s="76"/>
      <c r="AI34" s="76"/>
      <c r="AJ34" s="80"/>
      <c r="AK34" s="340">
        <v>50</v>
      </c>
      <c r="AL34" s="79"/>
      <c r="AM34" s="76"/>
      <c r="AN34" s="76"/>
      <c r="AO34" s="76"/>
      <c r="AP34" s="76"/>
      <c r="AQ34" s="76"/>
      <c r="AR34" s="80"/>
    </row>
    <row r="35" spans="1:44" x14ac:dyDescent="0.2">
      <c r="A35" s="81" t="s">
        <v>95</v>
      </c>
      <c r="B35" s="82"/>
      <c r="C35" s="82"/>
      <c r="D35" s="82"/>
      <c r="E35" s="46"/>
      <c r="F35" s="46"/>
      <c r="G35" s="46"/>
      <c r="H35" s="46"/>
      <c r="I35" s="46"/>
      <c r="J35" s="46"/>
      <c r="K35" s="46"/>
      <c r="L35" s="338"/>
      <c r="M35" s="340" t="s">
        <v>77</v>
      </c>
      <c r="N35" s="79"/>
      <c r="O35" s="76"/>
      <c r="P35" s="76"/>
      <c r="Q35" s="76"/>
      <c r="R35" s="76"/>
      <c r="S35" s="76"/>
      <c r="T35" s="80"/>
      <c r="U35" s="340" t="s">
        <v>77</v>
      </c>
      <c r="V35" s="79"/>
      <c r="W35" s="76"/>
      <c r="X35" s="76"/>
      <c r="Y35" s="76"/>
      <c r="Z35" s="76"/>
      <c r="AA35" s="76"/>
      <c r="AB35" s="80"/>
      <c r="AC35" s="340" t="s">
        <v>77</v>
      </c>
      <c r="AD35" s="79"/>
      <c r="AE35" s="76"/>
      <c r="AF35" s="76"/>
      <c r="AG35" s="76"/>
      <c r="AH35" s="76"/>
      <c r="AI35" s="76"/>
      <c r="AJ35" s="80"/>
      <c r="AK35" s="340" t="s">
        <v>77</v>
      </c>
      <c r="AL35" s="79"/>
      <c r="AM35" s="76"/>
      <c r="AN35" s="76"/>
      <c r="AO35" s="76"/>
      <c r="AP35" s="76"/>
      <c r="AQ35" s="76"/>
      <c r="AR35" s="80"/>
    </row>
    <row r="36" spans="1:44" ht="13.5" thickBot="1" x14ac:dyDescent="0.25">
      <c r="A36" s="103" t="s">
        <v>53</v>
      </c>
      <c r="B36" s="104"/>
      <c r="C36" s="104"/>
      <c r="D36" s="104"/>
      <c r="E36" s="105"/>
      <c r="F36" s="105"/>
      <c r="G36" s="105"/>
      <c r="H36" s="105"/>
      <c r="I36" s="105"/>
      <c r="J36" s="105"/>
      <c r="K36" s="105"/>
      <c r="L36" s="341"/>
      <c r="M36" s="342"/>
      <c r="N36" s="343"/>
      <c r="O36" s="90"/>
      <c r="P36" s="90"/>
      <c r="Q36" s="90"/>
      <c r="R36" s="90"/>
      <c r="S36" s="90"/>
      <c r="T36" s="94"/>
      <c r="U36" s="342"/>
      <c r="V36" s="343"/>
      <c r="W36" s="90"/>
      <c r="X36" s="90"/>
      <c r="Y36" s="90"/>
      <c r="Z36" s="90"/>
      <c r="AA36" s="90"/>
      <c r="AB36" s="94"/>
      <c r="AC36" s="342"/>
      <c r="AD36" s="343"/>
      <c r="AE36" s="90"/>
      <c r="AF36" s="90"/>
      <c r="AG36" s="90"/>
      <c r="AH36" s="90"/>
      <c r="AI36" s="90"/>
      <c r="AJ36" s="94"/>
      <c r="AK36" s="342"/>
      <c r="AL36" s="343"/>
      <c r="AM36" s="90"/>
      <c r="AN36" s="90"/>
      <c r="AO36" s="90"/>
      <c r="AP36" s="90"/>
      <c r="AQ36" s="90"/>
      <c r="AR36" s="94"/>
    </row>
    <row r="37" spans="1:44" x14ac:dyDescent="0.2">
      <c r="A37" s="337" t="s">
        <v>54</v>
      </c>
      <c r="B37" s="96"/>
      <c r="C37" s="96"/>
      <c r="D37" s="96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6"/>
      <c r="S37" s="346"/>
      <c r="T37" s="346"/>
      <c r="U37" s="345"/>
      <c r="V37" s="345"/>
      <c r="W37" s="346"/>
      <c r="X37" s="346"/>
      <c r="Y37" s="346"/>
      <c r="Z37" s="346"/>
      <c r="AA37" s="346"/>
      <c r="AB37" s="346"/>
      <c r="AC37" s="345"/>
      <c r="AD37" s="345"/>
      <c r="AE37" s="346"/>
      <c r="AF37" s="346"/>
      <c r="AG37" s="346"/>
      <c r="AH37" s="346"/>
      <c r="AI37" s="346"/>
      <c r="AJ37" s="346"/>
      <c r="AK37" s="345"/>
      <c r="AL37" s="345"/>
      <c r="AM37" s="346"/>
      <c r="AN37" s="346"/>
      <c r="AO37" s="346"/>
      <c r="AP37" s="346"/>
      <c r="AQ37" s="346"/>
      <c r="AR37" s="347"/>
    </row>
    <row r="38" spans="1:44" x14ac:dyDescent="0.2">
      <c r="A38" s="81" t="s">
        <v>96</v>
      </c>
      <c r="B38" s="82"/>
      <c r="C38" s="82"/>
      <c r="D38" s="82"/>
      <c r="E38" s="46"/>
      <c r="F38" s="46"/>
      <c r="G38" s="46"/>
      <c r="H38" s="46"/>
      <c r="I38" s="46"/>
      <c r="J38" s="46"/>
      <c r="K38" s="46"/>
      <c r="L38" s="338"/>
      <c r="M38" s="348">
        <f>M39+M40+M41+M42+M43</f>
        <v>720</v>
      </c>
      <c r="N38" s="349"/>
      <c r="O38" s="85"/>
      <c r="P38" s="85"/>
      <c r="Q38" s="85"/>
      <c r="R38" s="85"/>
      <c r="S38" s="85"/>
      <c r="T38" s="86"/>
      <c r="U38" s="348">
        <f>U39+U40+U41+U42+U43</f>
        <v>700</v>
      </c>
      <c r="V38" s="349"/>
      <c r="W38" s="85"/>
      <c r="X38" s="85"/>
      <c r="Y38" s="85"/>
      <c r="Z38" s="85"/>
      <c r="AA38" s="85"/>
      <c r="AB38" s="86"/>
      <c r="AC38" s="348">
        <f>AC39+AC40+AC41+AC42+AC43</f>
        <v>730</v>
      </c>
      <c r="AD38" s="349"/>
      <c r="AE38" s="85"/>
      <c r="AF38" s="85"/>
      <c r="AG38" s="85"/>
      <c r="AH38" s="85"/>
      <c r="AI38" s="85"/>
      <c r="AJ38" s="86"/>
      <c r="AK38" s="348">
        <f>AK39+AK40+AK41+AK42+AK43</f>
        <v>720</v>
      </c>
      <c r="AL38" s="349"/>
      <c r="AM38" s="85"/>
      <c r="AN38" s="85"/>
      <c r="AO38" s="85"/>
      <c r="AP38" s="85"/>
      <c r="AQ38" s="85"/>
      <c r="AR38" s="86"/>
    </row>
    <row r="39" spans="1:44" x14ac:dyDescent="0.2">
      <c r="A39" s="81" t="s">
        <v>97</v>
      </c>
      <c r="B39" s="82"/>
      <c r="C39" s="82"/>
      <c r="D39" s="82"/>
      <c r="E39" s="46"/>
      <c r="F39" s="46"/>
      <c r="G39" s="46"/>
      <c r="H39" s="46"/>
      <c r="I39" s="46"/>
      <c r="J39" s="46"/>
      <c r="K39" s="46"/>
      <c r="L39" s="338"/>
      <c r="M39" s="340">
        <v>50</v>
      </c>
      <c r="N39" s="79"/>
      <c r="O39" s="76"/>
      <c r="P39" s="76"/>
      <c r="Q39" s="76"/>
      <c r="R39" s="76"/>
      <c r="S39" s="76"/>
      <c r="T39" s="80"/>
      <c r="U39" s="340">
        <v>50</v>
      </c>
      <c r="V39" s="79"/>
      <c r="W39" s="76"/>
      <c r="X39" s="76"/>
      <c r="Y39" s="76"/>
      <c r="Z39" s="76"/>
      <c r="AA39" s="76"/>
      <c r="AB39" s="80"/>
      <c r="AC39" s="340">
        <v>50</v>
      </c>
      <c r="AD39" s="79"/>
      <c r="AE39" s="76"/>
      <c r="AF39" s="76"/>
      <c r="AG39" s="76"/>
      <c r="AH39" s="76"/>
      <c r="AI39" s="76"/>
      <c r="AJ39" s="80"/>
      <c r="AK39" s="340">
        <v>50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98</v>
      </c>
      <c r="B40" s="82"/>
      <c r="C40" s="82"/>
      <c r="D40" s="82"/>
      <c r="E40" s="46"/>
      <c r="F40" s="46"/>
      <c r="G40" s="46"/>
      <c r="H40" s="46"/>
      <c r="I40" s="46"/>
      <c r="J40" s="46"/>
      <c r="K40" s="46"/>
      <c r="L40" s="338"/>
      <c r="M40" s="340">
        <v>50</v>
      </c>
      <c r="N40" s="79"/>
      <c r="O40" s="76"/>
      <c r="P40" s="76"/>
      <c r="Q40" s="76"/>
      <c r="R40" s="76"/>
      <c r="S40" s="76"/>
      <c r="T40" s="80"/>
      <c r="U40" s="340">
        <v>50</v>
      </c>
      <c r="V40" s="79"/>
      <c r="W40" s="76"/>
      <c r="X40" s="76"/>
      <c r="Y40" s="76"/>
      <c r="Z40" s="76"/>
      <c r="AA40" s="76"/>
      <c r="AB40" s="80"/>
      <c r="AC40" s="340">
        <v>50</v>
      </c>
      <c r="AD40" s="79"/>
      <c r="AE40" s="76"/>
      <c r="AF40" s="76"/>
      <c r="AG40" s="76"/>
      <c r="AH40" s="76"/>
      <c r="AI40" s="76"/>
      <c r="AJ40" s="80"/>
      <c r="AK40" s="340">
        <v>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99</v>
      </c>
      <c r="B41" s="82"/>
      <c r="C41" s="82"/>
      <c r="D41" s="82"/>
      <c r="E41" s="46">
        <v>47.8</v>
      </c>
      <c r="F41" s="46">
        <v>0.5</v>
      </c>
      <c r="G41" s="46">
        <v>48.9</v>
      </c>
      <c r="H41" s="46">
        <v>25</v>
      </c>
      <c r="I41" s="46"/>
      <c r="J41" s="46"/>
      <c r="K41" s="46"/>
      <c r="L41" s="338"/>
      <c r="M41" s="340">
        <v>285</v>
      </c>
      <c r="N41" s="79"/>
      <c r="O41" s="76"/>
      <c r="P41" s="76"/>
      <c r="Q41" s="76"/>
      <c r="R41" s="76"/>
      <c r="S41" s="76"/>
      <c r="T41" s="80"/>
      <c r="U41" s="340">
        <v>280</v>
      </c>
      <c r="V41" s="79"/>
      <c r="W41" s="76"/>
      <c r="X41" s="76"/>
      <c r="Y41" s="76"/>
      <c r="Z41" s="76"/>
      <c r="AA41" s="76"/>
      <c r="AB41" s="80"/>
      <c r="AC41" s="340">
        <v>290</v>
      </c>
      <c r="AD41" s="79"/>
      <c r="AE41" s="76"/>
      <c r="AF41" s="76"/>
      <c r="AG41" s="76"/>
      <c r="AH41" s="76"/>
      <c r="AI41" s="76"/>
      <c r="AJ41" s="80"/>
      <c r="AK41" s="340">
        <v>280</v>
      </c>
      <c r="AL41" s="79"/>
      <c r="AM41" s="76"/>
      <c r="AN41" s="76"/>
      <c r="AO41" s="76"/>
      <c r="AP41" s="76"/>
      <c r="AQ41" s="76"/>
      <c r="AR41" s="80"/>
    </row>
    <row r="42" spans="1:44" x14ac:dyDescent="0.2">
      <c r="A42" s="81" t="s">
        <v>100</v>
      </c>
      <c r="B42" s="82"/>
      <c r="C42" s="82"/>
      <c r="D42" s="82"/>
      <c r="E42" s="46"/>
      <c r="F42" s="46"/>
      <c r="G42" s="46"/>
      <c r="H42" s="46"/>
      <c r="I42" s="46"/>
      <c r="J42" s="46"/>
      <c r="K42" s="46"/>
      <c r="L42" s="338"/>
      <c r="M42" s="340">
        <v>295</v>
      </c>
      <c r="N42" s="79"/>
      <c r="O42" s="76"/>
      <c r="P42" s="76"/>
      <c r="Q42" s="76"/>
      <c r="R42" s="76"/>
      <c r="S42" s="76"/>
      <c r="T42" s="80"/>
      <c r="U42" s="340">
        <v>280</v>
      </c>
      <c r="V42" s="79"/>
      <c r="W42" s="76"/>
      <c r="X42" s="76"/>
      <c r="Y42" s="76"/>
      <c r="Z42" s="76"/>
      <c r="AA42" s="76"/>
      <c r="AB42" s="80"/>
      <c r="AC42" s="340">
        <v>300</v>
      </c>
      <c r="AD42" s="79"/>
      <c r="AE42" s="76"/>
      <c r="AF42" s="76"/>
      <c r="AG42" s="76"/>
      <c r="AH42" s="76"/>
      <c r="AI42" s="76"/>
      <c r="AJ42" s="80"/>
      <c r="AK42" s="340">
        <v>290</v>
      </c>
      <c r="AL42" s="79"/>
      <c r="AM42" s="76"/>
      <c r="AN42" s="76"/>
      <c r="AO42" s="76"/>
      <c r="AP42" s="76"/>
      <c r="AQ42" s="76"/>
      <c r="AR42" s="80"/>
    </row>
    <row r="43" spans="1:44" x14ac:dyDescent="0.2">
      <c r="A43" s="81" t="s">
        <v>101</v>
      </c>
      <c r="B43" s="82"/>
      <c r="C43" s="82"/>
      <c r="D43" s="82"/>
      <c r="E43" s="46">
        <v>47.8</v>
      </c>
      <c r="F43" s="46">
        <v>0.5</v>
      </c>
      <c r="G43" s="46">
        <v>48.9</v>
      </c>
      <c r="H43" s="46">
        <v>25</v>
      </c>
      <c r="I43" s="46"/>
      <c r="J43" s="46"/>
      <c r="K43" s="46"/>
      <c r="L43" s="338"/>
      <c r="M43" s="340">
        <v>40</v>
      </c>
      <c r="N43" s="79"/>
      <c r="O43" s="76"/>
      <c r="P43" s="76"/>
      <c r="Q43" s="76"/>
      <c r="R43" s="76"/>
      <c r="S43" s="76"/>
      <c r="T43" s="80"/>
      <c r="U43" s="340">
        <v>40</v>
      </c>
      <c r="V43" s="79"/>
      <c r="W43" s="76"/>
      <c r="X43" s="76"/>
      <c r="Y43" s="76"/>
      <c r="Z43" s="76"/>
      <c r="AA43" s="76"/>
      <c r="AB43" s="80"/>
      <c r="AC43" s="340">
        <v>40</v>
      </c>
      <c r="AD43" s="79"/>
      <c r="AE43" s="76"/>
      <c r="AF43" s="76"/>
      <c r="AG43" s="76"/>
      <c r="AH43" s="76"/>
      <c r="AI43" s="76"/>
      <c r="AJ43" s="80"/>
      <c r="AK43" s="340">
        <v>50</v>
      </c>
      <c r="AL43" s="79"/>
      <c r="AM43" s="76"/>
      <c r="AN43" s="76"/>
      <c r="AO43" s="76"/>
      <c r="AP43" s="76"/>
      <c r="AQ43" s="76"/>
      <c r="AR43" s="80"/>
    </row>
    <row r="44" spans="1:44" x14ac:dyDescent="0.2">
      <c r="A44" s="81" t="s">
        <v>102</v>
      </c>
      <c r="B44" s="82"/>
      <c r="C44" s="82"/>
      <c r="D44" s="82"/>
      <c r="E44" s="46">
        <v>47.8</v>
      </c>
      <c r="F44" s="46">
        <v>0.5</v>
      </c>
      <c r="G44" s="46">
        <v>48.9</v>
      </c>
      <c r="H44" s="46">
        <v>25</v>
      </c>
      <c r="I44" s="46"/>
      <c r="J44" s="46"/>
      <c r="K44" s="46"/>
      <c r="L44" s="338"/>
      <c r="M44" s="340" t="s">
        <v>77</v>
      </c>
      <c r="N44" s="79"/>
      <c r="O44" s="76"/>
      <c r="P44" s="76"/>
      <c r="Q44" s="76"/>
      <c r="R44" s="76"/>
      <c r="S44" s="76"/>
      <c r="T44" s="80"/>
      <c r="U44" s="340" t="s">
        <v>77</v>
      </c>
      <c r="V44" s="79"/>
      <c r="W44" s="76"/>
      <c r="X44" s="76"/>
      <c r="Y44" s="76"/>
      <c r="Z44" s="76"/>
      <c r="AA44" s="76"/>
      <c r="AB44" s="80"/>
      <c r="AC44" s="340" t="s">
        <v>77</v>
      </c>
      <c r="AD44" s="79"/>
      <c r="AE44" s="76"/>
      <c r="AF44" s="76"/>
      <c r="AG44" s="76"/>
      <c r="AH44" s="76"/>
      <c r="AI44" s="76"/>
      <c r="AJ44" s="80"/>
      <c r="AK44" s="340" t="s">
        <v>77</v>
      </c>
      <c r="AL44" s="79"/>
      <c r="AM44" s="76"/>
      <c r="AN44" s="76"/>
      <c r="AO44" s="76"/>
      <c r="AP44" s="76"/>
      <c r="AQ44" s="76"/>
      <c r="AR44" s="80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342"/>
      <c r="N45" s="343"/>
      <c r="O45" s="90"/>
      <c r="P45" s="90"/>
      <c r="Q45" s="90"/>
      <c r="R45" s="90"/>
      <c r="S45" s="90"/>
      <c r="T45" s="94"/>
      <c r="U45" s="342"/>
      <c r="V45" s="343"/>
      <c r="W45" s="90"/>
      <c r="X45" s="90"/>
      <c r="Y45" s="90"/>
      <c r="Z45" s="90"/>
      <c r="AA45" s="90"/>
      <c r="AB45" s="94"/>
      <c r="AC45" s="342"/>
      <c r="AD45" s="343"/>
      <c r="AE45" s="90"/>
      <c r="AF45" s="90"/>
      <c r="AG45" s="90"/>
      <c r="AH45" s="90"/>
      <c r="AI45" s="90"/>
      <c r="AJ45" s="94"/>
      <c r="AK45" s="342"/>
      <c r="AL45" s="34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6"/>
      <c r="P46" s="346"/>
      <c r="Q46" s="346"/>
      <c r="R46" s="346"/>
      <c r="S46" s="346"/>
      <c r="T46" s="346"/>
      <c r="U46" s="345"/>
      <c r="V46" s="345"/>
      <c r="W46" s="346"/>
      <c r="X46" s="346"/>
      <c r="Y46" s="346"/>
      <c r="Z46" s="346"/>
      <c r="AA46" s="346"/>
      <c r="AB46" s="346"/>
      <c r="AC46" s="345"/>
      <c r="AD46" s="345"/>
      <c r="AE46" s="346"/>
      <c r="AF46" s="346"/>
      <c r="AG46" s="346"/>
      <c r="AH46" s="346"/>
      <c r="AI46" s="346"/>
      <c r="AJ46" s="346"/>
      <c r="AK46" s="345"/>
      <c r="AL46" s="345"/>
      <c r="AM46" s="346"/>
      <c r="AN46" s="346"/>
      <c r="AO46" s="346"/>
      <c r="AP46" s="346"/>
      <c r="AQ46" s="346"/>
      <c r="AR46" s="347"/>
    </row>
    <row r="47" spans="1:44" x14ac:dyDescent="0.2">
      <c r="A47" s="81" t="s">
        <v>104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348">
        <f>M49+M50+M51+M52+M53+M54+M48</f>
        <v>500</v>
      </c>
      <c r="N47" s="349"/>
      <c r="O47" s="85"/>
      <c r="P47" s="85"/>
      <c r="Q47" s="85"/>
      <c r="R47" s="85"/>
      <c r="S47" s="85"/>
      <c r="T47" s="86"/>
      <c r="U47" s="348">
        <f>U49+U50+U51+U52+U53+U54+U48</f>
        <v>500</v>
      </c>
      <c r="V47" s="349"/>
      <c r="W47" s="85"/>
      <c r="X47" s="85"/>
      <c r="Y47" s="85"/>
      <c r="Z47" s="85"/>
      <c r="AA47" s="85"/>
      <c r="AB47" s="86"/>
      <c r="AC47" s="348">
        <f>AC49+AC50+AC51+AC52+AC53+AC54+AC48</f>
        <v>510</v>
      </c>
      <c r="AD47" s="349"/>
      <c r="AE47" s="85"/>
      <c r="AF47" s="85"/>
      <c r="AG47" s="85"/>
      <c r="AH47" s="85"/>
      <c r="AI47" s="85"/>
      <c r="AJ47" s="86"/>
      <c r="AK47" s="348">
        <f>AK49+AK50+AK51+AK52+AK53+AK54+AK48</f>
        <v>490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105</v>
      </c>
      <c r="B48" s="82"/>
      <c r="C48" s="82"/>
      <c r="D48" s="82"/>
      <c r="E48" s="46">
        <v>47.8</v>
      </c>
      <c r="F48" s="46">
        <v>0.5</v>
      </c>
      <c r="G48" s="46">
        <v>48.9</v>
      </c>
      <c r="H48" s="46">
        <v>25</v>
      </c>
      <c r="I48" s="46"/>
      <c r="J48" s="46"/>
      <c r="K48" s="46"/>
      <c r="L48" s="338"/>
      <c r="M48" s="83">
        <v>60</v>
      </c>
      <c r="N48" s="350"/>
      <c r="O48" s="110"/>
      <c r="P48" s="111"/>
      <c r="Q48" s="112"/>
      <c r="R48" s="110"/>
      <c r="S48" s="111"/>
      <c r="T48" s="113"/>
      <c r="U48" s="83">
        <v>60</v>
      </c>
      <c r="V48" s="350"/>
      <c r="W48" s="110"/>
      <c r="X48" s="111"/>
      <c r="Y48" s="112"/>
      <c r="Z48" s="110"/>
      <c r="AA48" s="111"/>
      <c r="AB48" s="113"/>
      <c r="AC48" s="83">
        <v>65</v>
      </c>
      <c r="AD48" s="350"/>
      <c r="AE48" s="110"/>
      <c r="AF48" s="111"/>
      <c r="AG48" s="112"/>
      <c r="AH48" s="110"/>
      <c r="AI48" s="111"/>
      <c r="AJ48" s="113"/>
      <c r="AK48" s="83">
        <v>60</v>
      </c>
      <c r="AL48" s="350"/>
      <c r="AM48" s="76"/>
      <c r="AN48" s="76"/>
      <c r="AO48" s="76"/>
      <c r="AP48" s="76"/>
      <c r="AQ48" s="76"/>
      <c r="AR48" s="80"/>
    </row>
    <row r="49" spans="1:44" x14ac:dyDescent="0.2">
      <c r="A49" s="81" t="s">
        <v>106</v>
      </c>
      <c r="B49" s="82"/>
      <c r="C49" s="82"/>
      <c r="D49" s="82"/>
      <c r="E49" s="46"/>
      <c r="F49" s="46"/>
      <c r="G49" s="46"/>
      <c r="H49" s="46"/>
      <c r="I49" s="46"/>
      <c r="J49" s="46"/>
      <c r="K49" s="46"/>
      <c r="L49" s="338"/>
      <c r="M49" s="340">
        <v>130</v>
      </c>
      <c r="N49" s="79"/>
      <c r="O49" s="76"/>
      <c r="P49" s="76"/>
      <c r="Q49" s="76"/>
      <c r="R49" s="76"/>
      <c r="S49" s="76"/>
      <c r="T49" s="80"/>
      <c r="U49" s="340">
        <v>130</v>
      </c>
      <c r="V49" s="79"/>
      <c r="W49" s="76"/>
      <c r="X49" s="76"/>
      <c r="Y49" s="76"/>
      <c r="Z49" s="76"/>
      <c r="AA49" s="76"/>
      <c r="AB49" s="80"/>
      <c r="AC49" s="340">
        <v>130</v>
      </c>
      <c r="AD49" s="79"/>
      <c r="AE49" s="76"/>
      <c r="AF49" s="76"/>
      <c r="AG49" s="76"/>
      <c r="AH49" s="76"/>
      <c r="AI49" s="76"/>
      <c r="AJ49" s="80"/>
      <c r="AK49" s="340">
        <v>120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107</v>
      </c>
      <c r="B50" s="82"/>
      <c r="C50" s="82"/>
      <c r="D50" s="82"/>
      <c r="E50" s="46">
        <v>47.8</v>
      </c>
      <c r="F50" s="46">
        <v>0.5</v>
      </c>
      <c r="G50" s="46">
        <v>48.9</v>
      </c>
      <c r="H50" s="46">
        <v>25</v>
      </c>
      <c r="I50" s="46"/>
      <c r="J50" s="46"/>
      <c r="K50" s="46"/>
      <c r="L50" s="338"/>
      <c r="M50" s="340">
        <v>10</v>
      </c>
      <c r="N50" s="79"/>
      <c r="O50" s="76"/>
      <c r="P50" s="76"/>
      <c r="Q50" s="76"/>
      <c r="R50" s="76"/>
      <c r="S50" s="76"/>
      <c r="T50" s="80"/>
      <c r="U50" s="340">
        <v>10</v>
      </c>
      <c r="V50" s="79"/>
      <c r="W50" s="76"/>
      <c r="X50" s="76"/>
      <c r="Y50" s="76"/>
      <c r="Z50" s="76"/>
      <c r="AA50" s="76"/>
      <c r="AB50" s="80"/>
      <c r="AC50" s="340">
        <v>10</v>
      </c>
      <c r="AD50" s="79"/>
      <c r="AE50" s="76"/>
      <c r="AF50" s="76"/>
      <c r="AG50" s="76"/>
      <c r="AH50" s="76"/>
      <c r="AI50" s="76"/>
      <c r="AJ50" s="80"/>
      <c r="AK50" s="340">
        <v>10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108</v>
      </c>
      <c r="B51" s="82"/>
      <c r="C51" s="82"/>
      <c r="D51" s="82"/>
      <c r="E51" s="46"/>
      <c r="F51" s="46"/>
      <c r="G51" s="46"/>
      <c r="H51" s="46"/>
      <c r="I51" s="46"/>
      <c r="J51" s="46"/>
      <c r="K51" s="46"/>
      <c r="L51" s="338"/>
      <c r="M51" s="340">
        <v>220</v>
      </c>
      <c r="N51" s="79"/>
      <c r="O51" s="76"/>
      <c r="P51" s="76"/>
      <c r="Q51" s="76"/>
      <c r="R51" s="76"/>
      <c r="S51" s="76"/>
      <c r="T51" s="80"/>
      <c r="U51" s="340">
        <v>220</v>
      </c>
      <c r="V51" s="79"/>
      <c r="W51" s="76"/>
      <c r="X51" s="76"/>
      <c r="Y51" s="76"/>
      <c r="Z51" s="76"/>
      <c r="AA51" s="76"/>
      <c r="AB51" s="80"/>
      <c r="AC51" s="340">
        <v>220</v>
      </c>
      <c r="AD51" s="79"/>
      <c r="AE51" s="76"/>
      <c r="AF51" s="76"/>
      <c r="AG51" s="76"/>
      <c r="AH51" s="76"/>
      <c r="AI51" s="76"/>
      <c r="AJ51" s="80"/>
      <c r="AK51" s="340">
        <v>220</v>
      </c>
      <c r="AL51" s="79"/>
      <c r="AM51" s="76"/>
      <c r="AN51" s="76"/>
      <c r="AO51" s="76"/>
      <c r="AP51" s="76"/>
      <c r="AQ51" s="76"/>
      <c r="AR51" s="80"/>
    </row>
    <row r="52" spans="1:44" x14ac:dyDescent="0.2">
      <c r="A52" s="81" t="s">
        <v>109</v>
      </c>
      <c r="B52" s="82"/>
      <c r="C52" s="82"/>
      <c r="D52" s="82"/>
      <c r="E52" s="46"/>
      <c r="F52" s="46"/>
      <c r="G52" s="46"/>
      <c r="H52" s="46"/>
      <c r="I52" s="46"/>
      <c r="J52" s="46"/>
      <c r="K52" s="46"/>
      <c r="L52" s="338"/>
      <c r="M52" s="340">
        <v>0</v>
      </c>
      <c r="N52" s="79"/>
      <c r="O52" s="76"/>
      <c r="P52" s="76"/>
      <c r="Q52" s="76"/>
      <c r="R52" s="76"/>
      <c r="S52" s="76"/>
      <c r="T52" s="80"/>
      <c r="U52" s="340">
        <v>0</v>
      </c>
      <c r="V52" s="79"/>
      <c r="W52" s="76"/>
      <c r="X52" s="76"/>
      <c r="Y52" s="76"/>
      <c r="Z52" s="76"/>
      <c r="AA52" s="76"/>
      <c r="AB52" s="80"/>
      <c r="AC52" s="340">
        <v>0</v>
      </c>
      <c r="AD52" s="79"/>
      <c r="AE52" s="76"/>
      <c r="AF52" s="76"/>
      <c r="AG52" s="76"/>
      <c r="AH52" s="76"/>
      <c r="AI52" s="76"/>
      <c r="AJ52" s="80"/>
      <c r="AK52" s="340">
        <v>0</v>
      </c>
      <c r="AL52" s="79"/>
      <c r="AM52" s="76"/>
      <c r="AN52" s="76"/>
      <c r="AO52" s="76"/>
      <c r="AP52" s="76"/>
      <c r="AQ52" s="76"/>
      <c r="AR52" s="80"/>
    </row>
    <row r="53" spans="1:44" x14ac:dyDescent="0.2">
      <c r="A53" s="81" t="s">
        <v>110</v>
      </c>
      <c r="B53" s="82"/>
      <c r="C53" s="82"/>
      <c r="D53" s="82"/>
      <c r="E53" s="46">
        <v>47.8</v>
      </c>
      <c r="F53" s="46">
        <v>0.5</v>
      </c>
      <c r="G53" s="46">
        <v>48.9</v>
      </c>
      <c r="H53" s="46">
        <v>25</v>
      </c>
      <c r="I53" s="46"/>
      <c r="J53" s="46"/>
      <c r="K53" s="46"/>
      <c r="L53" s="338"/>
      <c r="M53" s="340">
        <v>60</v>
      </c>
      <c r="N53" s="79"/>
      <c r="O53" s="76"/>
      <c r="P53" s="76"/>
      <c r="Q53" s="76"/>
      <c r="R53" s="76"/>
      <c r="S53" s="76"/>
      <c r="T53" s="80"/>
      <c r="U53" s="340">
        <v>60</v>
      </c>
      <c r="V53" s="79"/>
      <c r="W53" s="76"/>
      <c r="X53" s="76"/>
      <c r="Y53" s="76"/>
      <c r="Z53" s="76"/>
      <c r="AA53" s="76"/>
      <c r="AB53" s="80"/>
      <c r="AC53" s="340">
        <v>60</v>
      </c>
      <c r="AD53" s="79"/>
      <c r="AE53" s="76"/>
      <c r="AF53" s="76"/>
      <c r="AG53" s="76"/>
      <c r="AH53" s="76"/>
      <c r="AI53" s="76"/>
      <c r="AJ53" s="80"/>
      <c r="AK53" s="340">
        <v>60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111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83">
        <v>20</v>
      </c>
      <c r="N54" s="350"/>
      <c r="O54" s="76"/>
      <c r="P54" s="76"/>
      <c r="Q54" s="76"/>
      <c r="R54" s="76"/>
      <c r="S54" s="76"/>
      <c r="T54" s="80"/>
      <c r="U54" s="83">
        <v>20</v>
      </c>
      <c r="V54" s="350"/>
      <c r="W54" s="76"/>
      <c r="X54" s="76"/>
      <c r="Y54" s="76"/>
      <c r="Z54" s="76"/>
      <c r="AA54" s="76"/>
      <c r="AB54" s="80"/>
      <c r="AC54" s="83">
        <v>25</v>
      </c>
      <c r="AD54" s="350"/>
      <c r="AE54" s="76"/>
      <c r="AF54" s="76"/>
      <c r="AG54" s="76"/>
      <c r="AH54" s="76"/>
      <c r="AI54" s="76"/>
      <c r="AJ54" s="80"/>
      <c r="AK54" s="83">
        <v>20</v>
      </c>
      <c r="AL54" s="350"/>
      <c r="AM54" s="76"/>
      <c r="AN54" s="76"/>
      <c r="AO54" s="76"/>
      <c r="AP54" s="76"/>
      <c r="AQ54" s="76"/>
      <c r="AR54" s="80"/>
    </row>
    <row r="55" spans="1:44" ht="13.5" thickBot="1" x14ac:dyDescent="0.25">
      <c r="A55" s="103" t="s">
        <v>112</v>
      </c>
      <c r="B55" s="104"/>
      <c r="C55" s="104"/>
      <c r="D55" s="104"/>
      <c r="E55" s="105"/>
      <c r="F55" s="105"/>
      <c r="G55" s="105"/>
      <c r="H55" s="105"/>
      <c r="I55" s="105"/>
      <c r="J55" s="105"/>
      <c r="K55" s="105"/>
      <c r="L55" s="341"/>
      <c r="M55" s="342"/>
      <c r="N55" s="343"/>
      <c r="O55" s="90"/>
      <c r="P55" s="90"/>
      <c r="Q55" s="90"/>
      <c r="R55" s="90"/>
      <c r="S55" s="90"/>
      <c r="T55" s="94"/>
      <c r="U55" s="342"/>
      <c r="V55" s="343"/>
      <c r="W55" s="90"/>
      <c r="X55" s="90"/>
      <c r="Y55" s="90"/>
      <c r="Z55" s="90"/>
      <c r="AA55" s="90"/>
      <c r="AB55" s="94"/>
      <c r="AC55" s="342"/>
      <c r="AD55" s="343"/>
      <c r="AE55" s="90"/>
      <c r="AF55" s="90"/>
      <c r="AG55" s="90"/>
      <c r="AH55" s="90"/>
      <c r="AI55" s="90"/>
      <c r="AJ55" s="94"/>
      <c r="AK55" s="342"/>
      <c r="AL55" s="343"/>
      <c r="AM55" s="90"/>
      <c r="AN55" s="90"/>
      <c r="AO55" s="90"/>
      <c r="AP55" s="90"/>
      <c r="AQ55" s="90"/>
      <c r="AR55" s="94"/>
    </row>
    <row r="56" spans="1:44" x14ac:dyDescent="0.2">
      <c r="A56" s="337" t="s">
        <v>113</v>
      </c>
      <c r="B56" s="96"/>
      <c r="C56" s="96"/>
      <c r="D56" s="96"/>
      <c r="E56" s="344"/>
      <c r="F56" s="344"/>
      <c r="G56" s="344"/>
      <c r="H56" s="344"/>
      <c r="I56" s="344"/>
      <c r="J56" s="344"/>
      <c r="K56" s="344"/>
      <c r="L56" s="344"/>
      <c r="M56" s="345"/>
      <c r="N56" s="345"/>
      <c r="O56" s="346"/>
      <c r="P56" s="346"/>
      <c r="Q56" s="346"/>
      <c r="R56" s="346"/>
      <c r="S56" s="346"/>
      <c r="T56" s="346"/>
      <c r="U56" s="351"/>
      <c r="V56" s="351"/>
      <c r="W56" s="346"/>
      <c r="X56" s="346"/>
      <c r="Y56" s="346"/>
      <c r="Z56" s="346"/>
      <c r="AA56" s="346"/>
      <c r="AB56" s="346"/>
      <c r="AC56" s="351"/>
      <c r="AD56" s="351"/>
      <c r="AE56" s="346"/>
      <c r="AF56" s="346"/>
      <c r="AG56" s="346"/>
      <c r="AH56" s="346"/>
      <c r="AI56" s="346"/>
      <c r="AJ56" s="346"/>
      <c r="AK56" s="345"/>
      <c r="AL56" s="345"/>
      <c r="AM56" s="346"/>
      <c r="AN56" s="346"/>
      <c r="AO56" s="346"/>
      <c r="AP56" s="346"/>
      <c r="AQ56" s="346"/>
      <c r="AR56" s="347"/>
    </row>
    <row r="57" spans="1:44" x14ac:dyDescent="0.2">
      <c r="A57" s="81" t="s">
        <v>114</v>
      </c>
      <c r="B57" s="82"/>
      <c r="C57" s="82"/>
      <c r="D57" s="82"/>
      <c r="E57" s="46"/>
      <c r="F57" s="46"/>
      <c r="G57" s="46"/>
      <c r="H57" s="46"/>
      <c r="I57" s="46"/>
      <c r="J57" s="46"/>
      <c r="K57" s="46"/>
      <c r="L57" s="338"/>
      <c r="M57" s="348">
        <f>M59+M60</f>
        <v>120</v>
      </c>
      <c r="N57" s="349"/>
      <c r="O57" s="85"/>
      <c r="P57" s="85"/>
      <c r="Q57" s="85"/>
      <c r="R57" s="85"/>
      <c r="S57" s="85"/>
      <c r="T57" s="86"/>
      <c r="U57" s="339">
        <f>U59+U60</f>
        <v>120</v>
      </c>
      <c r="V57" s="89"/>
      <c r="W57" s="85"/>
      <c r="X57" s="85"/>
      <c r="Y57" s="85"/>
      <c r="Z57" s="85"/>
      <c r="AA57" s="85"/>
      <c r="AB57" s="86"/>
      <c r="AC57" s="339">
        <f>AC59+AC60</f>
        <v>110</v>
      </c>
      <c r="AD57" s="89"/>
      <c r="AE57" s="85"/>
      <c r="AF57" s="85"/>
      <c r="AG57" s="85"/>
      <c r="AH57" s="85"/>
      <c r="AI57" s="85"/>
      <c r="AJ57" s="86"/>
      <c r="AK57" s="348">
        <f>AK59+AK60</f>
        <v>110</v>
      </c>
      <c r="AL57" s="349"/>
      <c r="AM57" s="85"/>
      <c r="AN57" s="85"/>
      <c r="AO57" s="85"/>
      <c r="AP57" s="85"/>
      <c r="AQ57" s="85"/>
      <c r="AR57" s="86"/>
    </row>
    <row r="58" spans="1:44" x14ac:dyDescent="0.2">
      <c r="A58" s="81" t="s">
        <v>115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83" t="s">
        <v>77</v>
      </c>
      <c r="N58" s="350"/>
      <c r="O58" s="76"/>
      <c r="P58" s="76"/>
      <c r="Q58" s="76"/>
      <c r="R58" s="76"/>
      <c r="S58" s="76"/>
      <c r="T58" s="80"/>
      <c r="U58" s="83" t="s">
        <v>77</v>
      </c>
      <c r="V58" s="350"/>
      <c r="W58" s="76"/>
      <c r="X58" s="76"/>
      <c r="Y58" s="76"/>
      <c r="Z58" s="76"/>
      <c r="AA58" s="76"/>
      <c r="AB58" s="80"/>
      <c r="AC58" s="83" t="s">
        <v>77</v>
      </c>
      <c r="AD58" s="350"/>
      <c r="AE58" s="76"/>
      <c r="AF58" s="76"/>
      <c r="AG58" s="76"/>
      <c r="AH58" s="76"/>
      <c r="AI58" s="76"/>
      <c r="AJ58" s="80"/>
      <c r="AK58" s="83" t="s">
        <v>77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116</v>
      </c>
      <c r="B59" s="82"/>
      <c r="C59" s="82"/>
      <c r="D59" s="82"/>
      <c r="E59" s="46">
        <v>47.8</v>
      </c>
      <c r="F59" s="46">
        <v>0.5</v>
      </c>
      <c r="G59" s="46">
        <v>48.9</v>
      </c>
      <c r="H59" s="46">
        <v>25</v>
      </c>
      <c r="I59" s="46"/>
      <c r="J59" s="46"/>
      <c r="K59" s="46"/>
      <c r="L59" s="338"/>
      <c r="M59" s="340">
        <v>115</v>
      </c>
      <c r="N59" s="79"/>
      <c r="O59" s="76"/>
      <c r="P59" s="76"/>
      <c r="Q59" s="76"/>
      <c r="R59" s="76"/>
      <c r="S59" s="76"/>
      <c r="T59" s="80"/>
      <c r="U59" s="340">
        <v>115</v>
      </c>
      <c r="V59" s="79"/>
      <c r="W59" s="76"/>
      <c r="X59" s="76"/>
      <c r="Y59" s="76"/>
      <c r="Z59" s="76"/>
      <c r="AA59" s="76"/>
      <c r="AB59" s="80"/>
      <c r="AC59" s="340">
        <v>105</v>
      </c>
      <c r="AD59" s="79"/>
      <c r="AE59" s="76"/>
      <c r="AF59" s="76"/>
      <c r="AG59" s="76"/>
      <c r="AH59" s="76"/>
      <c r="AI59" s="76"/>
      <c r="AJ59" s="80"/>
      <c r="AK59" s="340">
        <v>105</v>
      </c>
      <c r="AL59" s="79"/>
      <c r="AM59" s="76"/>
      <c r="AN59" s="76"/>
      <c r="AO59" s="76"/>
      <c r="AP59" s="76"/>
      <c r="AQ59" s="76"/>
      <c r="AR59" s="80"/>
    </row>
    <row r="60" spans="1:44" x14ac:dyDescent="0.2">
      <c r="A60" s="81" t="s">
        <v>117</v>
      </c>
      <c r="B60" s="82"/>
      <c r="C60" s="82"/>
      <c r="D60" s="82"/>
      <c r="E60" s="46"/>
      <c r="F60" s="46"/>
      <c r="G60" s="46"/>
      <c r="H60" s="46"/>
      <c r="I60" s="46"/>
      <c r="J60" s="46"/>
      <c r="K60" s="46"/>
      <c r="L60" s="338"/>
      <c r="M60" s="83">
        <v>5</v>
      </c>
      <c r="N60" s="350"/>
      <c r="O60" s="76"/>
      <c r="P60" s="76"/>
      <c r="Q60" s="76"/>
      <c r="R60" s="76"/>
      <c r="S60" s="76"/>
      <c r="T60" s="80"/>
      <c r="U60" s="83">
        <v>5</v>
      </c>
      <c r="V60" s="350"/>
      <c r="W60" s="76"/>
      <c r="X60" s="76"/>
      <c r="Y60" s="76"/>
      <c r="Z60" s="76"/>
      <c r="AA60" s="76"/>
      <c r="AB60" s="80"/>
      <c r="AC60" s="83">
        <v>5</v>
      </c>
      <c r="AD60" s="350"/>
      <c r="AE60" s="76"/>
      <c r="AF60" s="76"/>
      <c r="AG60" s="76"/>
      <c r="AH60" s="76"/>
      <c r="AI60" s="76"/>
      <c r="AJ60" s="80"/>
      <c r="AK60" s="83">
        <v>5</v>
      </c>
      <c r="AL60" s="350"/>
      <c r="AM60" s="76"/>
      <c r="AN60" s="76"/>
      <c r="AO60" s="76"/>
      <c r="AP60" s="76"/>
      <c r="AQ60" s="76"/>
      <c r="AR60" s="80"/>
    </row>
    <row r="61" spans="1:44" ht="13.5" thickBot="1" x14ac:dyDescent="0.25">
      <c r="A61" s="352" t="s">
        <v>118</v>
      </c>
      <c r="B61" s="68"/>
      <c r="C61" s="68"/>
      <c r="D61" s="68"/>
      <c r="E61" s="69"/>
      <c r="F61" s="69"/>
      <c r="G61" s="69"/>
      <c r="H61" s="69"/>
      <c r="I61" s="69"/>
      <c r="J61" s="69"/>
      <c r="K61" s="69"/>
      <c r="L61" s="70"/>
      <c r="M61" s="71"/>
      <c r="N61" s="72"/>
      <c r="O61" s="73"/>
      <c r="P61" s="73"/>
      <c r="Q61" s="73"/>
      <c r="R61" s="73"/>
      <c r="S61" s="73"/>
      <c r="T61" s="74"/>
      <c r="U61" s="71"/>
      <c r="V61" s="72"/>
      <c r="W61" s="73"/>
      <c r="X61" s="73"/>
      <c r="Y61" s="73"/>
      <c r="Z61" s="73"/>
      <c r="AA61" s="73"/>
      <c r="AB61" s="74"/>
      <c r="AC61" s="71"/>
      <c r="AD61" s="72"/>
      <c r="AE61" s="73"/>
      <c r="AF61" s="73"/>
      <c r="AG61" s="73"/>
      <c r="AH61" s="73"/>
      <c r="AI61" s="73"/>
      <c r="AJ61" s="74"/>
      <c r="AK61" s="71"/>
      <c r="AL61" s="72"/>
      <c r="AM61" s="73"/>
      <c r="AN61" s="73"/>
      <c r="AO61" s="73"/>
      <c r="AP61" s="73"/>
      <c r="AQ61" s="73"/>
      <c r="AR61" s="74"/>
    </row>
    <row r="62" spans="1:44" ht="13.5" thickBot="1" x14ac:dyDescent="0.25">
      <c r="A62" s="353" t="s">
        <v>64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1"/>
      <c r="N62" s="62"/>
      <c r="O62" s="59"/>
      <c r="P62" s="59"/>
      <c r="Q62" s="59"/>
      <c r="R62" s="59"/>
      <c r="S62" s="59"/>
      <c r="T62" s="60"/>
      <c r="U62" s="61"/>
      <c r="V62" s="62"/>
      <c r="W62" s="59"/>
      <c r="X62" s="59"/>
      <c r="Y62" s="59"/>
      <c r="Z62" s="59"/>
      <c r="AA62" s="59"/>
      <c r="AB62" s="60"/>
      <c r="AC62" s="61"/>
      <c r="AD62" s="62"/>
      <c r="AE62" s="59"/>
      <c r="AF62" s="59"/>
      <c r="AG62" s="59"/>
      <c r="AH62" s="59"/>
      <c r="AI62" s="59"/>
      <c r="AJ62" s="60"/>
      <c r="AK62" s="61"/>
      <c r="AL62" s="62"/>
      <c r="AM62" s="59"/>
      <c r="AN62" s="59"/>
      <c r="AO62" s="59"/>
      <c r="AP62" s="59"/>
      <c r="AQ62" s="59"/>
      <c r="AR62" s="60"/>
    </row>
    <row r="63" spans="1:44" ht="13.5" thickBo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3.5" thickBot="1" x14ac:dyDescent="0.25">
      <c r="A64" s="53" t="s">
        <v>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6" t="s">
        <v>119</v>
      </c>
      <c r="N64" s="57"/>
      <c r="O64" s="57"/>
      <c r="P64" s="57"/>
      <c r="Q64" s="57"/>
      <c r="R64" s="57"/>
      <c r="S64" s="57"/>
      <c r="T64" s="58"/>
      <c r="U64" s="56" t="s">
        <v>119</v>
      </c>
      <c r="V64" s="57"/>
      <c r="W64" s="57"/>
      <c r="X64" s="57"/>
      <c r="Y64" s="57"/>
      <c r="Z64" s="57"/>
      <c r="AA64" s="57"/>
      <c r="AB64" s="58"/>
      <c r="AC64" s="56" t="s">
        <v>119</v>
      </c>
      <c r="AD64" s="57"/>
      <c r="AE64" s="57"/>
      <c r="AF64" s="57"/>
      <c r="AG64" s="57"/>
      <c r="AH64" s="57"/>
      <c r="AI64" s="57"/>
      <c r="AJ64" s="58"/>
      <c r="AK64" s="56" t="s">
        <v>119</v>
      </c>
      <c r="AL64" s="57"/>
      <c r="AM64" s="57"/>
      <c r="AN64" s="57"/>
      <c r="AO64" s="57"/>
      <c r="AP64" s="57"/>
      <c r="AQ64" s="57"/>
      <c r="AR64" s="58"/>
    </row>
    <row r="66" spans="12:14" x14ac:dyDescent="0.2">
      <c r="L66" s="354"/>
      <c r="N66" s="354"/>
    </row>
    <row r="67" spans="12:14" x14ac:dyDescent="0.2">
      <c r="L67" s="354"/>
      <c r="N67" s="354"/>
    </row>
    <row r="68" spans="12:14" x14ac:dyDescent="0.2">
      <c r="L68" s="354"/>
      <c r="N68" s="354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19" zoomScale="91" zoomScaleNormal="91" workbookViewId="0">
      <selection activeCell="AK59" sqref="AK59:AL60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3.85546875" style="11" customWidth="1"/>
    <col min="15" max="21" width="3.28515625" style="11" customWidth="1"/>
    <col min="22" max="22" width="3.85546875" style="11" customWidth="1"/>
    <col min="23" max="29" width="3.28515625" style="11" customWidth="1"/>
    <col min="30" max="30" width="4" style="11" customWidth="1"/>
    <col min="31" max="37" width="3.28515625" style="11" customWidth="1"/>
    <col min="38" max="38" width="3.8554687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355"/>
      <c r="M3" s="356">
        <v>0.20833333333333334</v>
      </c>
      <c r="N3" s="357"/>
      <c r="O3" s="357"/>
      <c r="P3" s="357"/>
      <c r="Q3" s="357"/>
      <c r="R3" s="357"/>
      <c r="S3" s="357"/>
      <c r="T3" s="358"/>
      <c r="U3" s="356">
        <v>0.25</v>
      </c>
      <c r="V3" s="357"/>
      <c r="W3" s="357"/>
      <c r="X3" s="357"/>
      <c r="Y3" s="357"/>
      <c r="Z3" s="357"/>
      <c r="AA3" s="357"/>
      <c r="AB3" s="358"/>
      <c r="AC3" s="356">
        <v>0.29166666666666669</v>
      </c>
      <c r="AD3" s="357"/>
      <c r="AE3" s="357"/>
      <c r="AF3" s="357"/>
      <c r="AG3" s="357"/>
      <c r="AH3" s="357"/>
      <c r="AI3" s="357"/>
      <c r="AJ3" s="358"/>
      <c r="AK3" s="356">
        <v>0.33333333333333331</v>
      </c>
      <c r="AL3" s="357"/>
      <c r="AM3" s="357"/>
      <c r="AN3" s="357"/>
      <c r="AO3" s="357"/>
      <c r="AP3" s="357"/>
      <c r="AQ3" s="357"/>
      <c r="AR3" s="358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x14ac:dyDescent="0.2">
      <c r="A6" s="49" t="s">
        <v>14</v>
      </c>
      <c r="B6" s="48">
        <v>32</v>
      </c>
      <c r="C6" s="47">
        <v>4.1000001132488251E-2</v>
      </c>
      <c r="D6" s="5">
        <v>0.16599999368190765</v>
      </c>
      <c r="E6" s="140">
        <v>110</v>
      </c>
      <c r="F6" s="141"/>
      <c r="G6" s="237" t="s">
        <v>15</v>
      </c>
      <c r="H6" s="237"/>
      <c r="I6" s="238">
        <v>0.15299999713897705</v>
      </c>
      <c r="J6" s="238"/>
      <c r="K6" s="238">
        <v>10.439999580383301</v>
      </c>
      <c r="L6" s="297"/>
      <c r="M6" s="227"/>
      <c r="N6" s="228"/>
      <c r="O6" s="229"/>
      <c r="P6" s="229"/>
      <c r="Q6" s="229"/>
      <c r="R6" s="229"/>
      <c r="S6" s="225"/>
      <c r="T6" s="240"/>
      <c r="U6" s="298"/>
      <c r="V6" s="228"/>
      <c r="W6" s="229"/>
      <c r="X6" s="229"/>
      <c r="Y6" s="229"/>
      <c r="Z6" s="229"/>
      <c r="AA6" s="225"/>
      <c r="AB6" s="240"/>
      <c r="AC6" s="298"/>
      <c r="AD6" s="228"/>
      <c r="AE6" s="229"/>
      <c r="AF6" s="229"/>
      <c r="AG6" s="229"/>
      <c r="AH6" s="229"/>
      <c r="AI6" s="225"/>
      <c r="AJ6" s="240"/>
      <c r="AK6" s="298"/>
      <c r="AL6" s="228"/>
      <c r="AM6" s="229"/>
      <c r="AN6" s="229"/>
      <c r="AO6" s="229"/>
      <c r="AP6" s="229"/>
      <c r="AQ6" s="225"/>
      <c r="AR6" s="240"/>
    </row>
    <row r="7" spans="1:44" x14ac:dyDescent="0.2">
      <c r="A7" s="299" t="s">
        <v>84</v>
      </c>
      <c r="B7" s="300"/>
      <c r="C7" s="300"/>
      <c r="D7" s="301"/>
      <c r="E7" s="302">
        <v>6</v>
      </c>
      <c r="F7" s="242"/>
      <c r="G7" s="243" t="s">
        <v>16</v>
      </c>
      <c r="H7" s="243"/>
      <c r="I7" s="244">
        <f>I6</f>
        <v>0.15299999713897705</v>
      </c>
      <c r="J7" s="244"/>
      <c r="K7" s="244">
        <f>K6</f>
        <v>10.439999580383301</v>
      </c>
      <c r="L7" s="303"/>
      <c r="M7" s="246">
        <v>340</v>
      </c>
      <c r="N7" s="221"/>
      <c r="O7" s="222">
        <v>3.2</v>
      </c>
      <c r="P7" s="222"/>
      <c r="Q7" s="222"/>
      <c r="R7" s="222"/>
      <c r="S7" s="222">
        <v>0.87</v>
      </c>
      <c r="T7" s="304"/>
      <c r="U7" s="305">
        <v>340</v>
      </c>
      <c r="V7" s="306"/>
      <c r="W7" s="222">
        <v>3.2</v>
      </c>
      <c r="X7" s="222"/>
      <c r="Y7" s="222"/>
      <c r="Z7" s="222"/>
      <c r="AA7" s="222">
        <v>0.87</v>
      </c>
      <c r="AB7" s="304"/>
      <c r="AC7" s="305">
        <v>340</v>
      </c>
      <c r="AD7" s="306"/>
      <c r="AE7" s="222">
        <v>3.2</v>
      </c>
      <c r="AF7" s="222"/>
      <c r="AG7" s="222"/>
      <c r="AH7" s="222"/>
      <c r="AI7" s="222">
        <v>0.87</v>
      </c>
      <c r="AJ7" s="304"/>
      <c r="AK7" s="305">
        <v>310</v>
      </c>
      <c r="AL7" s="306"/>
      <c r="AM7" s="222">
        <v>3</v>
      </c>
      <c r="AN7" s="222"/>
      <c r="AO7" s="222"/>
      <c r="AP7" s="222"/>
      <c r="AQ7" s="222">
        <v>0.87</v>
      </c>
      <c r="AR7" s="304"/>
    </row>
    <row r="8" spans="1:44" x14ac:dyDescent="0.2">
      <c r="A8" s="307"/>
      <c r="B8" s="308"/>
      <c r="C8" s="308"/>
      <c r="D8" s="309"/>
      <c r="E8" s="302">
        <v>6</v>
      </c>
      <c r="F8" s="242"/>
      <c r="G8" s="243" t="s">
        <v>19</v>
      </c>
      <c r="H8" s="243"/>
      <c r="I8" s="244">
        <f>I6</f>
        <v>0.15299999713897705</v>
      </c>
      <c r="J8" s="244"/>
      <c r="K8" s="244">
        <f>K6</f>
        <v>10.439999580383301</v>
      </c>
      <c r="L8" s="303"/>
      <c r="M8" s="246">
        <v>720</v>
      </c>
      <c r="N8" s="221"/>
      <c r="O8" s="222">
        <v>6.8</v>
      </c>
      <c r="P8" s="222"/>
      <c r="Q8" s="222"/>
      <c r="R8" s="222"/>
      <c r="S8" s="222">
        <v>0.87</v>
      </c>
      <c r="T8" s="304"/>
      <c r="U8" s="305">
        <v>720</v>
      </c>
      <c r="V8" s="306"/>
      <c r="W8" s="222">
        <v>6.8</v>
      </c>
      <c r="X8" s="222"/>
      <c r="Y8" s="222"/>
      <c r="Z8" s="222"/>
      <c r="AA8" s="222">
        <v>0.87</v>
      </c>
      <c r="AB8" s="304"/>
      <c r="AC8" s="305">
        <v>680</v>
      </c>
      <c r="AD8" s="306"/>
      <c r="AE8" s="222">
        <v>7.1</v>
      </c>
      <c r="AF8" s="222"/>
      <c r="AG8" s="222"/>
      <c r="AH8" s="222"/>
      <c r="AI8" s="222">
        <v>0.87</v>
      </c>
      <c r="AJ8" s="304"/>
      <c r="AK8" s="305">
        <v>700</v>
      </c>
      <c r="AL8" s="306"/>
      <c r="AM8" s="222">
        <v>6.6</v>
      </c>
      <c r="AN8" s="222"/>
      <c r="AO8" s="222"/>
      <c r="AP8" s="222"/>
      <c r="AQ8" s="222">
        <v>0.87</v>
      </c>
      <c r="AR8" s="304"/>
    </row>
    <row r="9" spans="1:44" ht="13.5" thickBot="1" x14ac:dyDescent="0.25">
      <c r="A9" s="310"/>
      <c r="B9" s="311"/>
      <c r="C9" s="311"/>
      <c r="D9" s="312"/>
      <c r="E9" s="208" t="s">
        <v>17</v>
      </c>
      <c r="F9" s="209"/>
      <c r="G9" s="209"/>
      <c r="H9" s="209"/>
      <c r="I9" s="209"/>
      <c r="J9" s="209"/>
      <c r="K9" s="209"/>
      <c r="L9" s="313"/>
      <c r="M9" s="314">
        <v>9</v>
      </c>
      <c r="N9" s="206"/>
      <c r="O9" s="206"/>
      <c r="P9" s="193"/>
      <c r="Q9" s="193"/>
      <c r="R9" s="206"/>
      <c r="S9" s="206"/>
      <c r="T9" s="210"/>
      <c r="U9" s="314">
        <v>9</v>
      </c>
      <c r="V9" s="206"/>
      <c r="W9" s="206"/>
      <c r="X9" s="193"/>
      <c r="Y9" s="193"/>
      <c r="Z9" s="206"/>
      <c r="AA9" s="206"/>
      <c r="AB9" s="210"/>
      <c r="AC9" s="314">
        <v>9</v>
      </c>
      <c r="AD9" s="206"/>
      <c r="AE9" s="206"/>
      <c r="AF9" s="193"/>
      <c r="AG9" s="193"/>
      <c r="AH9" s="206"/>
      <c r="AI9" s="206"/>
      <c r="AJ9" s="210"/>
      <c r="AK9" s="314">
        <v>9</v>
      </c>
      <c r="AL9" s="206"/>
      <c r="AM9" s="206"/>
      <c r="AN9" s="193"/>
      <c r="AO9" s="193"/>
      <c r="AP9" s="206"/>
      <c r="AQ9" s="206"/>
      <c r="AR9" s="210"/>
    </row>
    <row r="10" spans="1:44" x14ac:dyDescent="0.2">
      <c r="A10" s="49" t="s">
        <v>18</v>
      </c>
      <c r="B10" s="48">
        <v>40</v>
      </c>
      <c r="C10" s="47">
        <v>2.3000000044703484E-2</v>
      </c>
      <c r="D10" s="5">
        <v>8.7999999523162842E-2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10.609999656677246</v>
      </c>
      <c r="L10" s="297"/>
      <c r="M10" s="227"/>
      <c r="N10" s="228"/>
      <c r="O10" s="229"/>
      <c r="P10" s="229"/>
      <c r="Q10" s="229"/>
      <c r="R10" s="229"/>
      <c r="S10" s="225"/>
      <c r="T10" s="240"/>
      <c r="U10" s="227"/>
      <c r="V10" s="228"/>
      <c r="W10" s="229"/>
      <c r="X10" s="229"/>
      <c r="Y10" s="229"/>
      <c r="Z10" s="229"/>
      <c r="AA10" s="225"/>
      <c r="AB10" s="240"/>
      <c r="AC10" s="227"/>
      <c r="AD10" s="228"/>
      <c r="AE10" s="229"/>
      <c r="AF10" s="229"/>
      <c r="AG10" s="229"/>
      <c r="AH10" s="229"/>
      <c r="AI10" s="225"/>
      <c r="AJ10" s="240"/>
      <c r="AK10" s="227"/>
      <c r="AL10" s="228"/>
      <c r="AM10" s="229"/>
      <c r="AN10" s="229"/>
      <c r="AO10" s="229"/>
      <c r="AP10" s="229"/>
      <c r="AQ10" s="225"/>
      <c r="AR10" s="240"/>
    </row>
    <row r="11" spans="1:44" x14ac:dyDescent="0.2">
      <c r="A11" s="299" t="s">
        <v>85</v>
      </c>
      <c r="B11" s="300"/>
      <c r="C11" s="300"/>
      <c r="D11" s="30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10.609999656677246</v>
      </c>
      <c r="L11" s="303"/>
      <c r="M11" s="315">
        <v>500</v>
      </c>
      <c r="N11" s="246"/>
      <c r="O11" s="316">
        <v>4.5999999999999996</v>
      </c>
      <c r="P11" s="317"/>
      <c r="Q11" s="222"/>
      <c r="R11" s="222"/>
      <c r="S11" s="222">
        <v>0.87</v>
      </c>
      <c r="T11" s="304"/>
      <c r="U11" s="315">
        <v>500</v>
      </c>
      <c r="V11" s="246"/>
      <c r="W11" s="316">
        <v>4.8</v>
      </c>
      <c r="X11" s="317"/>
      <c r="Y11" s="222"/>
      <c r="Z11" s="222"/>
      <c r="AA11" s="222">
        <v>0.87</v>
      </c>
      <c r="AB11" s="304"/>
      <c r="AC11" s="315">
        <v>480</v>
      </c>
      <c r="AD11" s="246"/>
      <c r="AE11" s="316">
        <v>4.5999999999999996</v>
      </c>
      <c r="AF11" s="317"/>
      <c r="AG11" s="222"/>
      <c r="AH11" s="222"/>
      <c r="AI11" s="222">
        <v>0.87</v>
      </c>
      <c r="AJ11" s="304"/>
      <c r="AK11" s="315">
        <v>420</v>
      </c>
      <c r="AL11" s="246"/>
      <c r="AM11" s="316">
        <v>4</v>
      </c>
      <c r="AN11" s="317"/>
      <c r="AO11" s="222"/>
      <c r="AP11" s="222"/>
      <c r="AQ11" s="222">
        <v>0.87</v>
      </c>
      <c r="AR11" s="304"/>
    </row>
    <row r="12" spans="1:44" x14ac:dyDescent="0.2">
      <c r="A12" s="307"/>
      <c r="B12" s="308"/>
      <c r="C12" s="308"/>
      <c r="D12" s="309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10.609999656677246</v>
      </c>
      <c r="L12" s="303"/>
      <c r="M12" s="315">
        <v>110</v>
      </c>
      <c r="N12" s="246"/>
      <c r="O12" s="316">
        <v>1</v>
      </c>
      <c r="P12" s="317"/>
      <c r="Q12" s="222"/>
      <c r="R12" s="222"/>
      <c r="S12" s="222">
        <v>0.87</v>
      </c>
      <c r="T12" s="304"/>
      <c r="U12" s="315">
        <v>110</v>
      </c>
      <c r="V12" s="246"/>
      <c r="W12" s="316">
        <v>1</v>
      </c>
      <c r="X12" s="317"/>
      <c r="Y12" s="222"/>
      <c r="Z12" s="222"/>
      <c r="AA12" s="222">
        <v>0.87</v>
      </c>
      <c r="AB12" s="304"/>
      <c r="AC12" s="315">
        <v>110</v>
      </c>
      <c r="AD12" s="246"/>
      <c r="AE12" s="316">
        <v>1.1000000000000001</v>
      </c>
      <c r="AF12" s="317"/>
      <c r="AG12" s="222"/>
      <c r="AH12" s="222"/>
      <c r="AI12" s="222">
        <v>0.87</v>
      </c>
      <c r="AJ12" s="304"/>
      <c r="AK12" s="315">
        <v>110</v>
      </c>
      <c r="AL12" s="246"/>
      <c r="AM12" s="316">
        <v>1</v>
      </c>
      <c r="AN12" s="317"/>
      <c r="AO12" s="222"/>
      <c r="AP12" s="222"/>
      <c r="AQ12" s="222">
        <v>0.87</v>
      </c>
      <c r="AR12" s="304"/>
    </row>
    <row r="13" spans="1:44" ht="13.5" thickBot="1" x14ac:dyDescent="0.25">
      <c r="A13" s="310"/>
      <c r="B13" s="311"/>
      <c r="C13" s="311"/>
      <c r="D13" s="312"/>
      <c r="E13" s="208" t="s">
        <v>17</v>
      </c>
      <c r="F13" s="209"/>
      <c r="G13" s="209"/>
      <c r="H13" s="209"/>
      <c r="I13" s="209"/>
      <c r="J13" s="209"/>
      <c r="K13" s="209"/>
      <c r="L13" s="313"/>
      <c r="M13" s="314">
        <v>9</v>
      </c>
      <c r="N13" s="206"/>
      <c r="O13" s="206"/>
      <c r="P13" s="193"/>
      <c r="Q13" s="193"/>
      <c r="R13" s="206"/>
      <c r="S13" s="206"/>
      <c r="T13" s="210"/>
      <c r="U13" s="314">
        <v>9</v>
      </c>
      <c r="V13" s="206"/>
      <c r="W13" s="206"/>
      <c r="X13" s="193"/>
      <c r="Y13" s="193"/>
      <c r="Z13" s="206"/>
      <c r="AA13" s="206"/>
      <c r="AB13" s="210"/>
      <c r="AC13" s="314">
        <v>9</v>
      </c>
      <c r="AD13" s="206"/>
      <c r="AE13" s="206"/>
      <c r="AF13" s="193"/>
      <c r="AG13" s="193"/>
      <c r="AH13" s="206"/>
      <c r="AI13" s="206"/>
      <c r="AJ13" s="210"/>
      <c r="AK13" s="314">
        <v>9</v>
      </c>
      <c r="AL13" s="206"/>
      <c r="AM13" s="206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213">
        <f>SUM(M6,M10)</f>
        <v>0</v>
      </c>
      <c r="N14" s="196"/>
      <c r="O14" s="195">
        <f>SUM(O6,O10)</f>
        <v>0</v>
      </c>
      <c r="P14" s="196"/>
      <c r="Q14" s="195">
        <f>SUM(Q6,Q10)</f>
        <v>0</v>
      </c>
      <c r="R14" s="196"/>
      <c r="S14" s="196"/>
      <c r="T14" s="214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217">
        <f>SUM(M7,M8,M11,M12)</f>
        <v>1670</v>
      </c>
      <c r="N15" s="201"/>
      <c r="O15" s="90">
        <f>SUM(O7,O8,O11,O12)</f>
        <v>15.6</v>
      </c>
      <c r="P15" s="201"/>
      <c r="Q15" s="90">
        <f>SUM(Q7,Q8,Q11,Q12)</f>
        <v>0</v>
      </c>
      <c r="R15" s="201"/>
      <c r="S15" s="201"/>
      <c r="T15" s="202"/>
      <c r="U15" s="322">
        <f>SUM(U7,U8,U11,U12)</f>
        <v>1670</v>
      </c>
      <c r="V15" s="201"/>
      <c r="W15" s="90">
        <f>SUM(W7,W8,W11,W12)</f>
        <v>15.8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1610</v>
      </c>
      <c r="AD15" s="201"/>
      <c r="AE15" s="90">
        <f>SUM(AE7,AE8,AE11,AE12)</f>
        <v>16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1540</v>
      </c>
      <c r="AL15" s="201"/>
      <c r="AM15" s="90">
        <f>SUM(AM7,AM8,AM11,AM12)</f>
        <v>14.6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184">
        <f>I6*(POWER(O7+O8,2)+POWER(Q7+Q8,2))/POWER(B6,2)</f>
        <v>1.4941405970603228E-2</v>
      </c>
      <c r="N16" s="184"/>
      <c r="O16" s="184"/>
      <c r="P16" s="185" t="s">
        <v>25</v>
      </c>
      <c r="Q16" s="185"/>
      <c r="R16" s="199">
        <f>K6*(POWER(O7+O8,2)+POWER(Q7+Q8,2))/(100*B6)</f>
        <v>0.32624998688697815</v>
      </c>
      <c r="S16" s="199"/>
      <c r="T16" s="204"/>
      <c r="U16" s="205">
        <f>I6*(POWER(W7+W8,2)+POWER(Y7+Y8,2))/POWER(B6,2)</f>
        <v>1.4941405970603228E-2</v>
      </c>
      <c r="V16" s="184"/>
      <c r="W16" s="184"/>
      <c r="X16" s="185" t="s">
        <v>25</v>
      </c>
      <c r="Y16" s="185"/>
      <c r="Z16" s="199">
        <f>K6*(POWER(W7+W8,2)+POWER(Y7+Y8,2))/(100*B6)</f>
        <v>0.32624998688697815</v>
      </c>
      <c r="AA16" s="199"/>
      <c r="AB16" s="204"/>
      <c r="AC16" s="205">
        <f>I6*(POWER(AE7+AE8,2)+POWER(AG7+AG8,2))/POWER(B6,2)</f>
        <v>1.5851337594212967E-2</v>
      </c>
      <c r="AD16" s="184"/>
      <c r="AE16" s="184"/>
      <c r="AF16" s="185" t="s">
        <v>25</v>
      </c>
      <c r="AG16" s="185"/>
      <c r="AH16" s="199">
        <f>K6*(POWER(AE7+AE8,2)+POWER(AG7+AG8,2))/(100*B6)</f>
        <v>0.3461186110883952</v>
      </c>
      <c r="AI16" s="199"/>
      <c r="AJ16" s="204"/>
      <c r="AK16" s="205">
        <f>I6*(POWER(AM7+AM8,2)+POWER(AO7+AO8,2))/POWER(B6,2)</f>
        <v>1.3769999742507933E-2</v>
      </c>
      <c r="AL16" s="184"/>
      <c r="AM16" s="184"/>
      <c r="AN16" s="185" t="s">
        <v>25</v>
      </c>
      <c r="AO16" s="185"/>
      <c r="AP16" s="199">
        <f>K6*(POWER(AM7+AM8,2)+POWER(AO7+AO8,2))/(100*B6)</f>
        <v>0.30067198791503907</v>
      </c>
      <c r="AQ16" s="199"/>
      <c r="AR16" s="204"/>
    </row>
    <row r="17" spans="1:44" ht="12.75" customHeight="1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191">
        <f>I10*(POWER(O11+O12,2)+POWER(Q11+Q12,2))/POWER(B10,2)</f>
        <v>3.2340001285076137E-3</v>
      </c>
      <c r="N17" s="191"/>
      <c r="O17" s="191"/>
      <c r="P17" s="186" t="s">
        <v>25</v>
      </c>
      <c r="Q17" s="186"/>
      <c r="R17" s="187">
        <f>K10*(POWER(O11+O12,2)+POWER(Q11+Q12,2))/(100*B10)</f>
        <v>8.3182397308349587E-2</v>
      </c>
      <c r="S17" s="187"/>
      <c r="T17" s="188"/>
      <c r="U17" s="325">
        <f>I10*(POWER(W11+W12,2)+POWER(Y11+Y12,2))/POWER(B10,2)</f>
        <v>3.4691251378506423E-3</v>
      </c>
      <c r="V17" s="191"/>
      <c r="W17" s="191"/>
      <c r="X17" s="186" t="s">
        <v>25</v>
      </c>
      <c r="Y17" s="186"/>
      <c r="Z17" s="187">
        <f>K10*(POWER(W11+W12,2)+POWER(Y11+Y12,2))/(100*B10)</f>
        <v>8.9230097112655643E-2</v>
      </c>
      <c r="AA17" s="187"/>
      <c r="AB17" s="188"/>
      <c r="AC17" s="325">
        <f>I10*(POWER(AE11+AE12,2)+POWER(AG11+AG12,2))/POWER(B10,2)</f>
        <v>3.3505313831381496E-3</v>
      </c>
      <c r="AD17" s="191"/>
      <c r="AE17" s="191"/>
      <c r="AF17" s="186" t="s">
        <v>25</v>
      </c>
      <c r="AG17" s="186"/>
      <c r="AH17" s="187">
        <f>K10*(POWER(AE11+AE12,2)+POWER(AG11+AG12,2))/(100*B10)</f>
        <v>8.6179722211360915E-2</v>
      </c>
      <c r="AI17" s="187"/>
      <c r="AJ17" s="188"/>
      <c r="AK17" s="325">
        <f>I10*(POWER(AM11+AM12,2)+POWER(AO11+AO12,2))/POWER(B10,2)</f>
        <v>2.5781251024454832E-3</v>
      </c>
      <c r="AL17" s="191"/>
      <c r="AM17" s="191"/>
      <c r="AN17" s="186" t="s">
        <v>25</v>
      </c>
      <c r="AO17" s="186"/>
      <c r="AP17" s="187">
        <f>K10*(POWER(AM11+AM12,2)+POWER(AO11+AO12,2))/(100*B10)</f>
        <v>6.6312497854232794E-2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179">
        <f>SUM(O7:P8)+C6+M16</f>
        <v>10.055941407103091</v>
      </c>
      <c r="N18" s="179"/>
      <c r="O18" s="179"/>
      <c r="P18" s="180" t="s">
        <v>25</v>
      </c>
      <c r="Q18" s="180"/>
      <c r="R18" s="175">
        <f>SUM(Q7:R8)+D6+R16</f>
        <v>0.4922499805688858</v>
      </c>
      <c r="S18" s="175"/>
      <c r="T18" s="177"/>
      <c r="U18" s="178">
        <f>SUM(W7:X8)+C6+U16</f>
        <v>10.055941407103091</v>
      </c>
      <c r="V18" s="179"/>
      <c r="W18" s="179"/>
      <c r="X18" s="180" t="s">
        <v>25</v>
      </c>
      <c r="Y18" s="180"/>
      <c r="Z18" s="175">
        <f>SUM(Y7:Z8)+D6+Z16</f>
        <v>0.4922499805688858</v>
      </c>
      <c r="AA18" s="175"/>
      <c r="AB18" s="177"/>
      <c r="AC18" s="178">
        <f>SUM(AE7:AF8)+C6+AC16</f>
        <v>10.356851338726702</v>
      </c>
      <c r="AD18" s="179"/>
      <c r="AE18" s="179"/>
      <c r="AF18" s="180" t="s">
        <v>25</v>
      </c>
      <c r="AG18" s="180"/>
      <c r="AH18" s="175">
        <f>SUM(AG7:AH8)+D6+AH16</f>
        <v>0.5121186047703028</v>
      </c>
      <c r="AI18" s="175"/>
      <c r="AJ18" s="177"/>
      <c r="AK18" s="178">
        <f>SUM(AM7:AN8)+C6+AK16</f>
        <v>9.6547700008749953</v>
      </c>
      <c r="AL18" s="179"/>
      <c r="AM18" s="179"/>
      <c r="AN18" s="180" t="s">
        <v>25</v>
      </c>
      <c r="AO18" s="180"/>
      <c r="AP18" s="175">
        <f>SUM(AO7:AP8)+D6+AP16</f>
        <v>0.46667198159694673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166">
        <f>SUM(O11:P12)+C10+M17</f>
        <v>5.626234000173211</v>
      </c>
      <c r="N19" s="166"/>
      <c r="O19" s="166"/>
      <c r="P19" s="167" t="s">
        <v>25</v>
      </c>
      <c r="Q19" s="167"/>
      <c r="R19" s="163">
        <f>SUM(Q11:R12)+D10+R17</f>
        <v>0.17118239683151243</v>
      </c>
      <c r="S19" s="163"/>
      <c r="T19" s="164"/>
      <c r="U19" s="165">
        <f>SUM(W11:X12)+C10+U17</f>
        <v>5.8264691251825536</v>
      </c>
      <c r="V19" s="166"/>
      <c r="W19" s="166"/>
      <c r="X19" s="167" t="s">
        <v>25</v>
      </c>
      <c r="Y19" s="167"/>
      <c r="Z19" s="163">
        <f>SUM(Y11:Z12)+D10+Z17</f>
        <v>0.17723009663581848</v>
      </c>
      <c r="AA19" s="163"/>
      <c r="AB19" s="164"/>
      <c r="AC19" s="165">
        <f>SUM(AE11:AF12)+C10+AC17</f>
        <v>5.7263505314278413</v>
      </c>
      <c r="AD19" s="166"/>
      <c r="AE19" s="166"/>
      <c r="AF19" s="167" t="s">
        <v>25</v>
      </c>
      <c r="AG19" s="167"/>
      <c r="AH19" s="163">
        <f>SUM(AG11:AH12)+D10+AH17</f>
        <v>0.17417972173452376</v>
      </c>
      <c r="AI19" s="163"/>
      <c r="AJ19" s="164"/>
      <c r="AK19" s="165">
        <f>SUM(AM11:AN12)+C10+AK17</f>
        <v>5.025578125147149</v>
      </c>
      <c r="AL19" s="166"/>
      <c r="AM19" s="166"/>
      <c r="AN19" s="167" t="s">
        <v>25</v>
      </c>
      <c r="AO19" s="167"/>
      <c r="AP19" s="163">
        <f>SUM(AO11:AP12)+D10+AP17</f>
        <v>0.15431249737739564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161">
        <f>SUM(M18,M19)</f>
        <v>15.682175407276302</v>
      </c>
      <c r="N20" s="161"/>
      <c r="O20" s="161"/>
      <c r="P20" s="162" t="s">
        <v>25</v>
      </c>
      <c r="Q20" s="162"/>
      <c r="R20" s="147">
        <f>SUM(R18,R19)</f>
        <v>0.66343237740039829</v>
      </c>
      <c r="S20" s="147"/>
      <c r="T20" s="148"/>
      <c r="U20" s="329">
        <f>SUM(U18,U19)</f>
        <v>15.882410532285645</v>
      </c>
      <c r="V20" s="161"/>
      <c r="W20" s="161"/>
      <c r="X20" s="162" t="s">
        <v>25</v>
      </c>
      <c r="Y20" s="162"/>
      <c r="Z20" s="147">
        <f>SUM(Z18,Z19)</f>
        <v>0.66948007720470426</v>
      </c>
      <c r="AA20" s="147"/>
      <c r="AB20" s="148"/>
      <c r="AC20" s="329">
        <f>SUM(AC18,AC19)</f>
        <v>16.083201870154543</v>
      </c>
      <c r="AD20" s="161"/>
      <c r="AE20" s="161"/>
      <c r="AF20" s="162" t="s">
        <v>25</v>
      </c>
      <c r="AG20" s="162"/>
      <c r="AH20" s="147">
        <f>SUM(AH18,AH19)</f>
        <v>0.68629832650482658</v>
      </c>
      <c r="AI20" s="147"/>
      <c r="AJ20" s="148"/>
      <c r="AK20" s="329">
        <f>SUM(AK18,AK19)</f>
        <v>14.680348126022144</v>
      </c>
      <c r="AL20" s="161"/>
      <c r="AM20" s="161"/>
      <c r="AN20" s="162" t="s">
        <v>25</v>
      </c>
      <c r="AO20" s="162"/>
      <c r="AP20" s="147">
        <f>SUM(AP18,AP19)</f>
        <v>0.62098447897434239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283">
        <v>6.22</v>
      </c>
      <c r="N23" s="145"/>
      <c r="O23" s="145"/>
      <c r="P23" s="145"/>
      <c r="Q23" s="145"/>
      <c r="R23" s="145"/>
      <c r="S23" s="145"/>
      <c r="T23" s="284"/>
      <c r="U23" s="283">
        <v>6.23</v>
      </c>
      <c r="V23" s="145"/>
      <c r="W23" s="145"/>
      <c r="X23" s="145"/>
      <c r="Y23" s="145"/>
      <c r="Z23" s="145"/>
      <c r="AA23" s="145"/>
      <c r="AB23" s="284"/>
      <c r="AC23" s="283">
        <v>6.19</v>
      </c>
      <c r="AD23" s="145"/>
      <c r="AE23" s="145"/>
      <c r="AF23" s="145"/>
      <c r="AG23" s="145"/>
      <c r="AH23" s="145"/>
      <c r="AI23" s="145"/>
      <c r="AJ23" s="284"/>
      <c r="AK23" s="283">
        <v>6.2</v>
      </c>
      <c r="AL23" s="145"/>
      <c r="AM23" s="145"/>
      <c r="AN23" s="145"/>
      <c r="AO23" s="145"/>
      <c r="AP23" s="145"/>
      <c r="AQ23" s="145"/>
      <c r="AR23" s="284"/>
    </row>
    <row r="24" spans="1:44" x14ac:dyDescent="0.2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333">
        <v>6.19</v>
      </c>
      <c r="N24" s="334"/>
      <c r="O24" s="334"/>
      <c r="P24" s="334"/>
      <c r="Q24" s="334"/>
      <c r="R24" s="334"/>
      <c r="S24" s="334"/>
      <c r="T24" s="335"/>
      <c r="U24" s="333">
        <v>6.19</v>
      </c>
      <c r="V24" s="334"/>
      <c r="W24" s="334"/>
      <c r="X24" s="334"/>
      <c r="Y24" s="334"/>
      <c r="Z24" s="334"/>
      <c r="AA24" s="334"/>
      <c r="AB24" s="335"/>
      <c r="AC24" s="333">
        <v>6.18</v>
      </c>
      <c r="AD24" s="334"/>
      <c r="AE24" s="334"/>
      <c r="AF24" s="334"/>
      <c r="AG24" s="334"/>
      <c r="AH24" s="334"/>
      <c r="AI24" s="334"/>
      <c r="AJ24" s="335"/>
      <c r="AK24" s="333">
        <v>6.18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333">
        <v>6.22</v>
      </c>
      <c r="N25" s="334"/>
      <c r="O25" s="334"/>
      <c r="P25" s="334"/>
      <c r="Q25" s="334"/>
      <c r="R25" s="334"/>
      <c r="S25" s="334"/>
      <c r="T25" s="335"/>
      <c r="U25" s="333">
        <v>6.2</v>
      </c>
      <c r="V25" s="334"/>
      <c r="W25" s="334"/>
      <c r="X25" s="334"/>
      <c r="Y25" s="334"/>
      <c r="Z25" s="334"/>
      <c r="AA25" s="334"/>
      <c r="AB25" s="335"/>
      <c r="AC25" s="333">
        <v>6.2</v>
      </c>
      <c r="AD25" s="334"/>
      <c r="AE25" s="334"/>
      <c r="AF25" s="334"/>
      <c r="AG25" s="334"/>
      <c r="AH25" s="334"/>
      <c r="AI25" s="334"/>
      <c r="AJ25" s="335"/>
      <c r="AK25" s="333">
        <v>6.21</v>
      </c>
      <c r="AL25" s="334"/>
      <c r="AM25" s="334"/>
      <c r="AN25" s="334"/>
      <c r="AO25" s="334"/>
      <c r="AP25" s="334"/>
      <c r="AQ25" s="334"/>
      <c r="AR25" s="335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124">
        <v>6.31</v>
      </c>
      <c r="N26" s="125"/>
      <c r="O26" s="125"/>
      <c r="P26" s="125"/>
      <c r="Q26" s="125"/>
      <c r="R26" s="125"/>
      <c r="S26" s="125"/>
      <c r="T26" s="126"/>
      <c r="U26" s="124">
        <v>6.3</v>
      </c>
      <c r="V26" s="125"/>
      <c r="W26" s="125"/>
      <c r="X26" s="125"/>
      <c r="Y26" s="125"/>
      <c r="Z26" s="125"/>
      <c r="AA26" s="125"/>
      <c r="AB26" s="126"/>
      <c r="AC26" s="124">
        <v>6.31</v>
      </c>
      <c r="AD26" s="125"/>
      <c r="AE26" s="125"/>
      <c r="AF26" s="125"/>
      <c r="AG26" s="125"/>
      <c r="AH26" s="125"/>
      <c r="AI26" s="125"/>
      <c r="AJ26" s="126"/>
      <c r="AK26" s="124">
        <v>6.31</v>
      </c>
      <c r="AL26" s="125"/>
      <c r="AM26" s="125"/>
      <c r="AN26" s="125"/>
      <c r="AO26" s="125"/>
      <c r="AP26" s="125"/>
      <c r="AQ26" s="125"/>
      <c r="AR26" s="126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81" t="s">
        <v>42</v>
      </c>
      <c r="B31" s="82"/>
      <c r="C31" s="82"/>
      <c r="D31" s="82"/>
      <c r="E31" s="46"/>
      <c r="F31" s="46"/>
      <c r="G31" s="46"/>
      <c r="H31" s="46"/>
      <c r="I31" s="46"/>
      <c r="J31" s="46"/>
      <c r="K31" s="46"/>
      <c r="L31" s="338"/>
      <c r="M31" s="339">
        <f>M32+M33+M34</f>
        <v>340</v>
      </c>
      <c r="N31" s="89"/>
      <c r="O31" s="85"/>
      <c r="P31" s="85"/>
      <c r="Q31" s="85"/>
      <c r="R31" s="85"/>
      <c r="S31" s="85"/>
      <c r="T31" s="86"/>
      <c r="U31" s="339">
        <f>U32+U33+U34</f>
        <v>340</v>
      </c>
      <c r="V31" s="89"/>
      <c r="W31" s="85"/>
      <c r="X31" s="85"/>
      <c r="Y31" s="85"/>
      <c r="Z31" s="85"/>
      <c r="AA31" s="85"/>
      <c r="AB31" s="86"/>
      <c r="AC31" s="339">
        <f>AC32+AC33+AC34</f>
        <v>340</v>
      </c>
      <c r="AD31" s="89"/>
      <c r="AE31" s="85"/>
      <c r="AF31" s="85"/>
      <c r="AG31" s="85"/>
      <c r="AH31" s="85"/>
      <c r="AI31" s="85"/>
      <c r="AJ31" s="86"/>
      <c r="AK31" s="339">
        <f>AK32+AK33+AK34</f>
        <v>310</v>
      </c>
      <c r="AL31" s="89"/>
      <c r="AM31" s="85"/>
      <c r="AN31" s="85"/>
      <c r="AO31" s="85"/>
      <c r="AP31" s="85"/>
      <c r="AQ31" s="85"/>
      <c r="AR31" s="86"/>
    </row>
    <row r="32" spans="1:44" x14ac:dyDescent="0.2">
      <c r="A32" s="81" t="s">
        <v>92</v>
      </c>
      <c r="B32" s="82"/>
      <c r="C32" s="82"/>
      <c r="D32" s="82"/>
      <c r="E32" s="46"/>
      <c r="F32" s="46"/>
      <c r="G32" s="46"/>
      <c r="H32" s="46"/>
      <c r="I32" s="46"/>
      <c r="J32" s="46"/>
      <c r="K32" s="46"/>
      <c r="L32" s="338"/>
      <c r="M32" s="340">
        <v>210</v>
      </c>
      <c r="N32" s="79"/>
      <c r="O32" s="76"/>
      <c r="P32" s="76"/>
      <c r="Q32" s="76"/>
      <c r="R32" s="76"/>
      <c r="S32" s="76"/>
      <c r="T32" s="80"/>
      <c r="U32" s="340">
        <v>210</v>
      </c>
      <c r="V32" s="79"/>
      <c r="W32" s="76"/>
      <c r="X32" s="76"/>
      <c r="Y32" s="76"/>
      <c r="Z32" s="76"/>
      <c r="AA32" s="76"/>
      <c r="AB32" s="80"/>
      <c r="AC32" s="340">
        <v>210</v>
      </c>
      <c r="AD32" s="79"/>
      <c r="AE32" s="76"/>
      <c r="AF32" s="76"/>
      <c r="AG32" s="76"/>
      <c r="AH32" s="76"/>
      <c r="AI32" s="76"/>
      <c r="AJ32" s="80"/>
      <c r="AK32" s="340">
        <v>210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93</v>
      </c>
      <c r="B33" s="82"/>
      <c r="C33" s="82"/>
      <c r="D33" s="82"/>
      <c r="E33" s="46">
        <v>47.8</v>
      </c>
      <c r="F33" s="46">
        <v>0.5</v>
      </c>
      <c r="G33" s="46">
        <v>48.9</v>
      </c>
      <c r="H33" s="46">
        <v>25</v>
      </c>
      <c r="I33" s="46"/>
      <c r="J33" s="46"/>
      <c r="K33" s="46"/>
      <c r="L33" s="338"/>
      <c r="M33" s="340">
        <v>80</v>
      </c>
      <c r="N33" s="79"/>
      <c r="O33" s="76"/>
      <c r="P33" s="76"/>
      <c r="Q33" s="76"/>
      <c r="R33" s="76"/>
      <c r="S33" s="76"/>
      <c r="T33" s="80"/>
      <c r="U33" s="340">
        <v>80</v>
      </c>
      <c r="V33" s="79"/>
      <c r="W33" s="76"/>
      <c r="X33" s="76"/>
      <c r="Y33" s="76"/>
      <c r="Z33" s="76"/>
      <c r="AA33" s="76"/>
      <c r="AB33" s="80"/>
      <c r="AC33" s="340">
        <v>80</v>
      </c>
      <c r="AD33" s="79"/>
      <c r="AE33" s="76"/>
      <c r="AF33" s="76"/>
      <c r="AG33" s="76"/>
      <c r="AH33" s="76"/>
      <c r="AI33" s="76"/>
      <c r="AJ33" s="80"/>
      <c r="AK33" s="340">
        <v>70</v>
      </c>
      <c r="AL33" s="79"/>
      <c r="AM33" s="76"/>
      <c r="AN33" s="76"/>
      <c r="AO33" s="76"/>
      <c r="AP33" s="76"/>
      <c r="AQ33" s="76"/>
      <c r="AR33" s="80"/>
    </row>
    <row r="34" spans="1:44" x14ac:dyDescent="0.2">
      <c r="A34" s="81" t="s">
        <v>94</v>
      </c>
      <c r="B34" s="82"/>
      <c r="C34" s="82"/>
      <c r="D34" s="82"/>
      <c r="E34" s="46">
        <v>47.8</v>
      </c>
      <c r="F34" s="46">
        <v>0.5</v>
      </c>
      <c r="G34" s="46">
        <v>48.9</v>
      </c>
      <c r="H34" s="46">
        <v>25</v>
      </c>
      <c r="I34" s="46"/>
      <c r="J34" s="46"/>
      <c r="K34" s="46"/>
      <c r="L34" s="338"/>
      <c r="M34" s="340">
        <v>50</v>
      </c>
      <c r="N34" s="79"/>
      <c r="O34" s="76"/>
      <c r="P34" s="76"/>
      <c r="Q34" s="76"/>
      <c r="R34" s="76"/>
      <c r="S34" s="76"/>
      <c r="T34" s="80"/>
      <c r="U34" s="340">
        <v>50</v>
      </c>
      <c r="V34" s="79"/>
      <c r="W34" s="76"/>
      <c r="X34" s="76"/>
      <c r="Y34" s="76"/>
      <c r="Z34" s="76"/>
      <c r="AA34" s="76"/>
      <c r="AB34" s="80"/>
      <c r="AC34" s="340">
        <v>50</v>
      </c>
      <c r="AD34" s="79"/>
      <c r="AE34" s="76"/>
      <c r="AF34" s="76"/>
      <c r="AG34" s="76"/>
      <c r="AH34" s="76"/>
      <c r="AI34" s="76"/>
      <c r="AJ34" s="80"/>
      <c r="AK34" s="340">
        <v>30</v>
      </c>
      <c r="AL34" s="79"/>
      <c r="AM34" s="76"/>
      <c r="AN34" s="76"/>
      <c r="AO34" s="76"/>
      <c r="AP34" s="76"/>
      <c r="AQ34" s="76"/>
      <c r="AR34" s="80"/>
    </row>
    <row r="35" spans="1:44" x14ac:dyDescent="0.2">
      <c r="A35" s="81" t="s">
        <v>95</v>
      </c>
      <c r="B35" s="82"/>
      <c r="C35" s="82"/>
      <c r="D35" s="82"/>
      <c r="E35" s="46"/>
      <c r="F35" s="46"/>
      <c r="G35" s="46"/>
      <c r="H35" s="46"/>
      <c r="I35" s="46"/>
      <c r="J35" s="46"/>
      <c r="K35" s="46"/>
      <c r="L35" s="338"/>
      <c r="M35" s="340" t="s">
        <v>77</v>
      </c>
      <c r="N35" s="79"/>
      <c r="O35" s="76"/>
      <c r="P35" s="76"/>
      <c r="Q35" s="76"/>
      <c r="R35" s="76"/>
      <c r="S35" s="76"/>
      <c r="T35" s="80"/>
      <c r="U35" s="340" t="s">
        <v>77</v>
      </c>
      <c r="V35" s="79"/>
      <c r="W35" s="76"/>
      <c r="X35" s="76"/>
      <c r="Y35" s="76"/>
      <c r="Z35" s="76"/>
      <c r="AA35" s="76"/>
      <c r="AB35" s="80"/>
      <c r="AC35" s="340" t="s">
        <v>77</v>
      </c>
      <c r="AD35" s="79"/>
      <c r="AE35" s="76"/>
      <c r="AF35" s="76"/>
      <c r="AG35" s="76"/>
      <c r="AH35" s="76"/>
      <c r="AI35" s="76"/>
      <c r="AJ35" s="80"/>
      <c r="AK35" s="340" t="s">
        <v>77</v>
      </c>
      <c r="AL35" s="79"/>
      <c r="AM35" s="76"/>
      <c r="AN35" s="76"/>
      <c r="AO35" s="76"/>
      <c r="AP35" s="76"/>
      <c r="AQ35" s="76"/>
      <c r="AR35" s="80"/>
    </row>
    <row r="36" spans="1:44" ht="13.5" thickBot="1" x14ac:dyDescent="0.25">
      <c r="A36" s="103" t="s">
        <v>53</v>
      </c>
      <c r="B36" s="104"/>
      <c r="C36" s="104"/>
      <c r="D36" s="104"/>
      <c r="E36" s="105"/>
      <c r="F36" s="105"/>
      <c r="G36" s="105"/>
      <c r="H36" s="105"/>
      <c r="I36" s="105"/>
      <c r="J36" s="105"/>
      <c r="K36" s="105"/>
      <c r="L36" s="341"/>
      <c r="M36" s="342"/>
      <c r="N36" s="343"/>
      <c r="O36" s="90"/>
      <c r="P36" s="90"/>
      <c r="Q36" s="90"/>
      <c r="R36" s="90"/>
      <c r="S36" s="90"/>
      <c r="T36" s="94"/>
      <c r="U36" s="342"/>
      <c r="V36" s="343"/>
      <c r="W36" s="90"/>
      <c r="X36" s="90"/>
      <c r="Y36" s="90"/>
      <c r="Z36" s="90"/>
      <c r="AA36" s="90"/>
      <c r="AB36" s="94"/>
      <c r="AC36" s="342"/>
      <c r="AD36" s="343"/>
      <c r="AE36" s="90"/>
      <c r="AF36" s="90"/>
      <c r="AG36" s="90"/>
      <c r="AH36" s="90"/>
      <c r="AI36" s="90"/>
      <c r="AJ36" s="94"/>
      <c r="AK36" s="342"/>
      <c r="AL36" s="343"/>
      <c r="AM36" s="90"/>
      <c r="AN36" s="90"/>
      <c r="AO36" s="90"/>
      <c r="AP36" s="90"/>
      <c r="AQ36" s="90"/>
      <c r="AR36" s="94"/>
    </row>
    <row r="37" spans="1:44" x14ac:dyDescent="0.2">
      <c r="A37" s="337" t="s">
        <v>54</v>
      </c>
      <c r="B37" s="96"/>
      <c r="C37" s="96"/>
      <c r="D37" s="96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6"/>
      <c r="S37" s="346"/>
      <c r="T37" s="346"/>
      <c r="U37" s="345"/>
      <c r="V37" s="345"/>
      <c r="W37" s="346"/>
      <c r="X37" s="346"/>
      <c r="Y37" s="346"/>
      <c r="Z37" s="346"/>
      <c r="AA37" s="346"/>
      <c r="AB37" s="346"/>
      <c r="AC37" s="345"/>
      <c r="AD37" s="345"/>
      <c r="AE37" s="346"/>
      <c r="AF37" s="346"/>
      <c r="AG37" s="346"/>
      <c r="AH37" s="346"/>
      <c r="AI37" s="346"/>
      <c r="AJ37" s="346"/>
      <c r="AK37" s="345"/>
      <c r="AL37" s="345"/>
      <c r="AM37" s="346"/>
      <c r="AN37" s="346"/>
      <c r="AO37" s="346"/>
      <c r="AP37" s="346"/>
      <c r="AQ37" s="346"/>
      <c r="AR37" s="347"/>
    </row>
    <row r="38" spans="1:44" x14ac:dyDescent="0.2">
      <c r="A38" s="81" t="s">
        <v>96</v>
      </c>
      <c r="B38" s="82"/>
      <c r="C38" s="82"/>
      <c r="D38" s="82"/>
      <c r="E38" s="46"/>
      <c r="F38" s="46"/>
      <c r="G38" s="46"/>
      <c r="H38" s="46"/>
      <c r="I38" s="46"/>
      <c r="J38" s="46"/>
      <c r="K38" s="46"/>
      <c r="L38" s="338"/>
      <c r="M38" s="348">
        <f>M39+M40+M41+M42+M43</f>
        <v>720</v>
      </c>
      <c r="N38" s="349"/>
      <c r="O38" s="85"/>
      <c r="P38" s="85"/>
      <c r="Q38" s="85"/>
      <c r="R38" s="85"/>
      <c r="S38" s="85"/>
      <c r="T38" s="86"/>
      <c r="U38" s="348">
        <f>U39+U40+U41+U42+U43</f>
        <v>720</v>
      </c>
      <c r="V38" s="349"/>
      <c r="W38" s="85"/>
      <c r="X38" s="85"/>
      <c r="Y38" s="85"/>
      <c r="Z38" s="85"/>
      <c r="AA38" s="85"/>
      <c r="AB38" s="86"/>
      <c r="AC38" s="348">
        <f>AC39+AC40+AC41+AC42+AC43</f>
        <v>680</v>
      </c>
      <c r="AD38" s="349"/>
      <c r="AE38" s="85"/>
      <c r="AF38" s="85"/>
      <c r="AG38" s="85"/>
      <c r="AH38" s="85"/>
      <c r="AI38" s="85"/>
      <c r="AJ38" s="86"/>
      <c r="AK38" s="348">
        <f>AK39+AK40+AK41+AK42+AK43</f>
        <v>700</v>
      </c>
      <c r="AL38" s="349"/>
      <c r="AM38" s="85"/>
      <c r="AN38" s="85"/>
      <c r="AO38" s="85"/>
      <c r="AP38" s="85"/>
      <c r="AQ38" s="85"/>
      <c r="AR38" s="86"/>
    </row>
    <row r="39" spans="1:44" x14ac:dyDescent="0.2">
      <c r="A39" s="81" t="s">
        <v>97</v>
      </c>
      <c r="B39" s="82"/>
      <c r="C39" s="82"/>
      <c r="D39" s="82"/>
      <c r="E39" s="46"/>
      <c r="F39" s="46"/>
      <c r="G39" s="46"/>
      <c r="H39" s="46"/>
      <c r="I39" s="46"/>
      <c r="J39" s="46"/>
      <c r="K39" s="46"/>
      <c r="L39" s="338"/>
      <c r="M39" s="340">
        <v>50</v>
      </c>
      <c r="N39" s="79"/>
      <c r="O39" s="76"/>
      <c r="P39" s="76"/>
      <c r="Q39" s="76"/>
      <c r="R39" s="76"/>
      <c r="S39" s="76"/>
      <c r="T39" s="80"/>
      <c r="U39" s="340">
        <v>50</v>
      </c>
      <c r="V39" s="79"/>
      <c r="W39" s="76"/>
      <c r="X39" s="76"/>
      <c r="Y39" s="76"/>
      <c r="Z39" s="76"/>
      <c r="AA39" s="76"/>
      <c r="AB39" s="80"/>
      <c r="AC39" s="340">
        <v>40</v>
      </c>
      <c r="AD39" s="79"/>
      <c r="AE39" s="76"/>
      <c r="AF39" s="76"/>
      <c r="AG39" s="76"/>
      <c r="AH39" s="76"/>
      <c r="AI39" s="76"/>
      <c r="AJ39" s="80"/>
      <c r="AK39" s="340">
        <v>40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98</v>
      </c>
      <c r="B40" s="82"/>
      <c r="C40" s="82"/>
      <c r="D40" s="82"/>
      <c r="E40" s="46"/>
      <c r="F40" s="46"/>
      <c r="G40" s="46"/>
      <c r="H40" s="46"/>
      <c r="I40" s="46"/>
      <c r="J40" s="46"/>
      <c r="K40" s="46"/>
      <c r="L40" s="338"/>
      <c r="M40" s="340">
        <v>50</v>
      </c>
      <c r="N40" s="79"/>
      <c r="O40" s="76"/>
      <c r="P40" s="76"/>
      <c r="Q40" s="76"/>
      <c r="R40" s="76"/>
      <c r="S40" s="76"/>
      <c r="T40" s="80"/>
      <c r="U40" s="340">
        <v>50</v>
      </c>
      <c r="V40" s="79"/>
      <c r="W40" s="76"/>
      <c r="X40" s="76"/>
      <c r="Y40" s="76"/>
      <c r="Z40" s="76"/>
      <c r="AA40" s="76"/>
      <c r="AB40" s="80"/>
      <c r="AC40" s="340">
        <v>40</v>
      </c>
      <c r="AD40" s="79"/>
      <c r="AE40" s="76"/>
      <c r="AF40" s="76"/>
      <c r="AG40" s="76"/>
      <c r="AH40" s="76"/>
      <c r="AI40" s="76"/>
      <c r="AJ40" s="80"/>
      <c r="AK40" s="340">
        <v>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99</v>
      </c>
      <c r="B41" s="82"/>
      <c r="C41" s="82"/>
      <c r="D41" s="82"/>
      <c r="E41" s="46">
        <v>47.8</v>
      </c>
      <c r="F41" s="46">
        <v>0.5</v>
      </c>
      <c r="G41" s="46">
        <v>48.9</v>
      </c>
      <c r="H41" s="46">
        <v>25</v>
      </c>
      <c r="I41" s="46"/>
      <c r="J41" s="46"/>
      <c r="K41" s="46"/>
      <c r="L41" s="338"/>
      <c r="M41" s="340">
        <v>285</v>
      </c>
      <c r="N41" s="79"/>
      <c r="O41" s="76"/>
      <c r="P41" s="76"/>
      <c r="Q41" s="76"/>
      <c r="R41" s="76"/>
      <c r="S41" s="76"/>
      <c r="T41" s="80"/>
      <c r="U41" s="340">
        <v>285</v>
      </c>
      <c r="V41" s="79"/>
      <c r="W41" s="76"/>
      <c r="X41" s="76"/>
      <c r="Y41" s="76"/>
      <c r="Z41" s="76"/>
      <c r="AA41" s="76"/>
      <c r="AB41" s="80"/>
      <c r="AC41" s="340">
        <v>275</v>
      </c>
      <c r="AD41" s="79"/>
      <c r="AE41" s="76"/>
      <c r="AF41" s="76"/>
      <c r="AG41" s="76"/>
      <c r="AH41" s="76"/>
      <c r="AI41" s="76"/>
      <c r="AJ41" s="80"/>
      <c r="AK41" s="340">
        <v>285</v>
      </c>
      <c r="AL41" s="79"/>
      <c r="AM41" s="76"/>
      <c r="AN41" s="76"/>
      <c r="AO41" s="76"/>
      <c r="AP41" s="76"/>
      <c r="AQ41" s="76"/>
      <c r="AR41" s="80"/>
    </row>
    <row r="42" spans="1:44" x14ac:dyDescent="0.2">
      <c r="A42" s="81" t="s">
        <v>100</v>
      </c>
      <c r="B42" s="82"/>
      <c r="C42" s="82"/>
      <c r="D42" s="82"/>
      <c r="E42" s="46"/>
      <c r="F42" s="46"/>
      <c r="G42" s="46"/>
      <c r="H42" s="46"/>
      <c r="I42" s="46"/>
      <c r="J42" s="46"/>
      <c r="K42" s="46"/>
      <c r="L42" s="338"/>
      <c r="M42" s="340">
        <v>295</v>
      </c>
      <c r="N42" s="79"/>
      <c r="O42" s="76"/>
      <c r="P42" s="76"/>
      <c r="Q42" s="76"/>
      <c r="R42" s="76"/>
      <c r="S42" s="76"/>
      <c r="T42" s="80"/>
      <c r="U42" s="340">
        <v>295</v>
      </c>
      <c r="V42" s="79"/>
      <c r="W42" s="76"/>
      <c r="X42" s="76"/>
      <c r="Y42" s="76"/>
      <c r="Z42" s="76"/>
      <c r="AA42" s="76"/>
      <c r="AB42" s="80"/>
      <c r="AC42" s="340">
        <v>290</v>
      </c>
      <c r="AD42" s="79"/>
      <c r="AE42" s="76"/>
      <c r="AF42" s="76"/>
      <c r="AG42" s="76"/>
      <c r="AH42" s="76"/>
      <c r="AI42" s="76"/>
      <c r="AJ42" s="80"/>
      <c r="AK42" s="340">
        <v>290</v>
      </c>
      <c r="AL42" s="79"/>
      <c r="AM42" s="76"/>
      <c r="AN42" s="76"/>
      <c r="AO42" s="76"/>
      <c r="AP42" s="76"/>
      <c r="AQ42" s="76"/>
      <c r="AR42" s="80"/>
    </row>
    <row r="43" spans="1:44" x14ac:dyDescent="0.2">
      <c r="A43" s="81" t="s">
        <v>101</v>
      </c>
      <c r="B43" s="82"/>
      <c r="C43" s="82"/>
      <c r="D43" s="82"/>
      <c r="E43" s="46">
        <v>47.8</v>
      </c>
      <c r="F43" s="46">
        <v>0.5</v>
      </c>
      <c r="G43" s="46">
        <v>48.9</v>
      </c>
      <c r="H43" s="46">
        <v>25</v>
      </c>
      <c r="I43" s="46"/>
      <c r="J43" s="46"/>
      <c r="K43" s="46"/>
      <c r="L43" s="338"/>
      <c r="M43" s="340">
        <v>40</v>
      </c>
      <c r="N43" s="79"/>
      <c r="O43" s="76"/>
      <c r="P43" s="76"/>
      <c r="Q43" s="76"/>
      <c r="R43" s="76"/>
      <c r="S43" s="76"/>
      <c r="T43" s="80"/>
      <c r="U43" s="340">
        <v>40</v>
      </c>
      <c r="V43" s="79"/>
      <c r="W43" s="76"/>
      <c r="X43" s="76"/>
      <c r="Y43" s="76"/>
      <c r="Z43" s="76"/>
      <c r="AA43" s="76"/>
      <c r="AB43" s="80"/>
      <c r="AC43" s="340">
        <v>35</v>
      </c>
      <c r="AD43" s="79"/>
      <c r="AE43" s="76"/>
      <c r="AF43" s="76"/>
      <c r="AG43" s="76"/>
      <c r="AH43" s="76"/>
      <c r="AI43" s="76"/>
      <c r="AJ43" s="80"/>
      <c r="AK43" s="340">
        <v>35</v>
      </c>
      <c r="AL43" s="79"/>
      <c r="AM43" s="76"/>
      <c r="AN43" s="76"/>
      <c r="AO43" s="76"/>
      <c r="AP43" s="76"/>
      <c r="AQ43" s="76"/>
      <c r="AR43" s="80"/>
    </row>
    <row r="44" spans="1:44" x14ac:dyDescent="0.2">
      <c r="A44" s="81" t="s">
        <v>102</v>
      </c>
      <c r="B44" s="82"/>
      <c r="C44" s="82"/>
      <c r="D44" s="82"/>
      <c r="E44" s="46">
        <v>47.8</v>
      </c>
      <c r="F44" s="46">
        <v>0.5</v>
      </c>
      <c r="G44" s="46">
        <v>48.9</v>
      </c>
      <c r="H44" s="46">
        <v>25</v>
      </c>
      <c r="I44" s="46"/>
      <c r="J44" s="46"/>
      <c r="K44" s="46"/>
      <c r="L44" s="338"/>
      <c r="M44" s="340" t="s">
        <v>77</v>
      </c>
      <c r="N44" s="79"/>
      <c r="O44" s="76"/>
      <c r="P44" s="76"/>
      <c r="Q44" s="76"/>
      <c r="R44" s="76"/>
      <c r="S44" s="76"/>
      <c r="T44" s="80"/>
      <c r="U44" s="340" t="s">
        <v>77</v>
      </c>
      <c r="V44" s="79"/>
      <c r="W44" s="76"/>
      <c r="X44" s="76"/>
      <c r="Y44" s="76"/>
      <c r="Z44" s="76"/>
      <c r="AA44" s="76"/>
      <c r="AB44" s="80"/>
      <c r="AC44" s="340" t="s">
        <v>77</v>
      </c>
      <c r="AD44" s="79"/>
      <c r="AE44" s="76"/>
      <c r="AF44" s="76"/>
      <c r="AG44" s="76"/>
      <c r="AH44" s="76"/>
      <c r="AI44" s="76"/>
      <c r="AJ44" s="80"/>
      <c r="AK44" s="340" t="s">
        <v>77</v>
      </c>
      <c r="AL44" s="79"/>
      <c r="AM44" s="76"/>
      <c r="AN44" s="76"/>
      <c r="AO44" s="76"/>
      <c r="AP44" s="76"/>
      <c r="AQ44" s="76"/>
      <c r="AR44" s="80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342"/>
      <c r="N45" s="343"/>
      <c r="O45" s="90"/>
      <c r="P45" s="90"/>
      <c r="Q45" s="90"/>
      <c r="R45" s="90"/>
      <c r="S45" s="90"/>
      <c r="T45" s="94"/>
      <c r="U45" s="342"/>
      <c r="V45" s="343"/>
      <c r="W45" s="90"/>
      <c r="X45" s="90"/>
      <c r="Y45" s="90"/>
      <c r="Z45" s="90"/>
      <c r="AA45" s="90"/>
      <c r="AB45" s="94"/>
      <c r="AC45" s="342"/>
      <c r="AD45" s="343"/>
      <c r="AE45" s="90"/>
      <c r="AF45" s="90"/>
      <c r="AG45" s="90"/>
      <c r="AH45" s="90"/>
      <c r="AI45" s="90"/>
      <c r="AJ45" s="94"/>
      <c r="AK45" s="342"/>
      <c r="AL45" s="34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6"/>
      <c r="P46" s="346"/>
      <c r="Q46" s="346"/>
      <c r="R46" s="346"/>
      <c r="S46" s="346"/>
      <c r="T46" s="346"/>
      <c r="U46" s="345"/>
      <c r="V46" s="345"/>
      <c r="W46" s="346"/>
      <c r="X46" s="346"/>
      <c r="Y46" s="346"/>
      <c r="Z46" s="346"/>
      <c r="AA46" s="346"/>
      <c r="AB46" s="346"/>
      <c r="AC46" s="345"/>
      <c r="AD46" s="345"/>
      <c r="AE46" s="346"/>
      <c r="AF46" s="346"/>
      <c r="AG46" s="346"/>
      <c r="AH46" s="346"/>
      <c r="AI46" s="346"/>
      <c r="AJ46" s="346"/>
      <c r="AK46" s="345"/>
      <c r="AL46" s="345"/>
      <c r="AM46" s="346"/>
      <c r="AN46" s="346"/>
      <c r="AO46" s="346"/>
      <c r="AP46" s="346"/>
      <c r="AQ46" s="346"/>
      <c r="AR46" s="347"/>
    </row>
    <row r="47" spans="1:44" x14ac:dyDescent="0.2">
      <c r="A47" s="81" t="s">
        <v>104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348">
        <f>M49+M50+M51+M52+M53+M54+M48</f>
        <v>500</v>
      </c>
      <c r="N47" s="349"/>
      <c r="O47" s="85"/>
      <c r="P47" s="85"/>
      <c r="Q47" s="85"/>
      <c r="R47" s="85"/>
      <c r="S47" s="85"/>
      <c r="T47" s="86"/>
      <c r="U47" s="348">
        <f>U49+U50+U51+U52+U53+U54+U48</f>
        <v>500</v>
      </c>
      <c r="V47" s="349"/>
      <c r="W47" s="85"/>
      <c r="X47" s="85"/>
      <c r="Y47" s="85"/>
      <c r="Z47" s="85"/>
      <c r="AA47" s="85"/>
      <c r="AB47" s="86"/>
      <c r="AC47" s="348">
        <f>AC49+AC50+AC51+AC52+AC53+AC54+AC48</f>
        <v>480</v>
      </c>
      <c r="AD47" s="349"/>
      <c r="AE47" s="85"/>
      <c r="AF47" s="85"/>
      <c r="AG47" s="85"/>
      <c r="AH47" s="85"/>
      <c r="AI47" s="85"/>
      <c r="AJ47" s="86"/>
      <c r="AK47" s="348">
        <f>AK49+AK50+AK51+AK52+AK53+AK54+AK48</f>
        <v>420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105</v>
      </c>
      <c r="B48" s="82"/>
      <c r="C48" s="82"/>
      <c r="D48" s="82"/>
      <c r="E48" s="46">
        <v>47.8</v>
      </c>
      <c r="F48" s="46">
        <v>0.5</v>
      </c>
      <c r="G48" s="46">
        <v>48.9</v>
      </c>
      <c r="H48" s="46">
        <v>25</v>
      </c>
      <c r="I48" s="46"/>
      <c r="J48" s="46"/>
      <c r="K48" s="46"/>
      <c r="L48" s="338"/>
      <c r="M48" s="83">
        <v>70</v>
      </c>
      <c r="N48" s="350"/>
      <c r="O48" s="110"/>
      <c r="P48" s="111"/>
      <c r="Q48" s="112"/>
      <c r="R48" s="110"/>
      <c r="S48" s="111"/>
      <c r="T48" s="113"/>
      <c r="U48" s="83">
        <v>70</v>
      </c>
      <c r="V48" s="350"/>
      <c r="W48" s="110"/>
      <c r="X48" s="111"/>
      <c r="Y48" s="112"/>
      <c r="Z48" s="110"/>
      <c r="AA48" s="111"/>
      <c r="AB48" s="113"/>
      <c r="AC48" s="83">
        <v>75</v>
      </c>
      <c r="AD48" s="350"/>
      <c r="AE48" s="110"/>
      <c r="AF48" s="111"/>
      <c r="AG48" s="112"/>
      <c r="AH48" s="110"/>
      <c r="AI48" s="111"/>
      <c r="AJ48" s="113"/>
      <c r="AK48" s="83">
        <v>70</v>
      </c>
      <c r="AL48" s="350"/>
      <c r="AM48" s="76"/>
      <c r="AN48" s="76"/>
      <c r="AO48" s="76"/>
      <c r="AP48" s="76"/>
      <c r="AQ48" s="76"/>
      <c r="AR48" s="80"/>
    </row>
    <row r="49" spans="1:44" x14ac:dyDescent="0.2">
      <c r="A49" s="81" t="s">
        <v>106</v>
      </c>
      <c r="B49" s="82"/>
      <c r="C49" s="82"/>
      <c r="D49" s="82"/>
      <c r="E49" s="46"/>
      <c r="F49" s="46"/>
      <c r="G49" s="46"/>
      <c r="H49" s="46"/>
      <c r="I49" s="46"/>
      <c r="J49" s="46"/>
      <c r="K49" s="46"/>
      <c r="L49" s="338"/>
      <c r="M49" s="340">
        <v>120</v>
      </c>
      <c r="N49" s="79"/>
      <c r="O49" s="76"/>
      <c r="P49" s="76"/>
      <c r="Q49" s="76"/>
      <c r="R49" s="76"/>
      <c r="S49" s="76"/>
      <c r="T49" s="80"/>
      <c r="U49" s="340">
        <v>120</v>
      </c>
      <c r="V49" s="79"/>
      <c r="W49" s="76"/>
      <c r="X49" s="76"/>
      <c r="Y49" s="76"/>
      <c r="Z49" s="76"/>
      <c r="AA49" s="76"/>
      <c r="AB49" s="80"/>
      <c r="AC49" s="340">
        <v>110</v>
      </c>
      <c r="AD49" s="79"/>
      <c r="AE49" s="76"/>
      <c r="AF49" s="76"/>
      <c r="AG49" s="76"/>
      <c r="AH49" s="76"/>
      <c r="AI49" s="76"/>
      <c r="AJ49" s="80"/>
      <c r="AK49" s="340">
        <v>95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107</v>
      </c>
      <c r="B50" s="82"/>
      <c r="C50" s="82"/>
      <c r="D50" s="82"/>
      <c r="E50" s="46">
        <v>47.8</v>
      </c>
      <c r="F50" s="46">
        <v>0.5</v>
      </c>
      <c r="G50" s="46">
        <v>48.9</v>
      </c>
      <c r="H50" s="46">
        <v>25</v>
      </c>
      <c r="I50" s="46"/>
      <c r="J50" s="46"/>
      <c r="K50" s="46"/>
      <c r="L50" s="338"/>
      <c r="M50" s="340">
        <v>10</v>
      </c>
      <c r="N50" s="79"/>
      <c r="O50" s="76"/>
      <c r="P50" s="76"/>
      <c r="Q50" s="76"/>
      <c r="R50" s="76"/>
      <c r="S50" s="76"/>
      <c r="T50" s="80"/>
      <c r="U50" s="340">
        <v>10</v>
      </c>
      <c r="V50" s="79"/>
      <c r="W50" s="76"/>
      <c r="X50" s="76"/>
      <c r="Y50" s="76"/>
      <c r="Z50" s="76"/>
      <c r="AA50" s="76"/>
      <c r="AB50" s="80"/>
      <c r="AC50" s="340">
        <v>5</v>
      </c>
      <c r="AD50" s="79"/>
      <c r="AE50" s="76"/>
      <c r="AF50" s="76"/>
      <c r="AG50" s="76"/>
      <c r="AH50" s="76"/>
      <c r="AI50" s="76"/>
      <c r="AJ50" s="80"/>
      <c r="AK50" s="340">
        <v>5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108</v>
      </c>
      <c r="B51" s="82"/>
      <c r="C51" s="82"/>
      <c r="D51" s="82"/>
      <c r="E51" s="46"/>
      <c r="F51" s="46"/>
      <c r="G51" s="46"/>
      <c r="H51" s="46"/>
      <c r="I51" s="46"/>
      <c r="J51" s="46"/>
      <c r="K51" s="46"/>
      <c r="L51" s="338"/>
      <c r="M51" s="340">
        <v>220</v>
      </c>
      <c r="N51" s="79"/>
      <c r="O51" s="76"/>
      <c r="P51" s="76"/>
      <c r="Q51" s="76"/>
      <c r="R51" s="76"/>
      <c r="S51" s="76"/>
      <c r="T51" s="80"/>
      <c r="U51" s="340">
        <v>220</v>
      </c>
      <c r="V51" s="79"/>
      <c r="W51" s="76"/>
      <c r="X51" s="76"/>
      <c r="Y51" s="76"/>
      <c r="Z51" s="76"/>
      <c r="AA51" s="76"/>
      <c r="AB51" s="80"/>
      <c r="AC51" s="340">
        <v>210</v>
      </c>
      <c r="AD51" s="79"/>
      <c r="AE51" s="76"/>
      <c r="AF51" s="76"/>
      <c r="AG51" s="76"/>
      <c r="AH51" s="76"/>
      <c r="AI51" s="76"/>
      <c r="AJ51" s="80"/>
      <c r="AK51" s="340">
        <v>170</v>
      </c>
      <c r="AL51" s="79"/>
      <c r="AM51" s="76"/>
      <c r="AN51" s="76"/>
      <c r="AO51" s="76"/>
      <c r="AP51" s="76"/>
      <c r="AQ51" s="76"/>
      <c r="AR51" s="80"/>
    </row>
    <row r="52" spans="1:44" x14ac:dyDescent="0.2">
      <c r="A52" s="81" t="s">
        <v>109</v>
      </c>
      <c r="B52" s="82"/>
      <c r="C52" s="82"/>
      <c r="D52" s="82"/>
      <c r="E52" s="46"/>
      <c r="F52" s="46"/>
      <c r="G52" s="46"/>
      <c r="H52" s="46"/>
      <c r="I52" s="46"/>
      <c r="J52" s="46"/>
      <c r="K52" s="46"/>
      <c r="L52" s="338"/>
      <c r="M52" s="340">
        <v>0</v>
      </c>
      <c r="N52" s="79"/>
      <c r="O52" s="76"/>
      <c r="P52" s="76"/>
      <c r="Q52" s="76"/>
      <c r="R52" s="76"/>
      <c r="S52" s="76"/>
      <c r="T52" s="80"/>
      <c r="U52" s="340">
        <v>0</v>
      </c>
      <c r="V52" s="79"/>
      <c r="W52" s="76"/>
      <c r="X52" s="76"/>
      <c r="Y52" s="76"/>
      <c r="Z52" s="76"/>
      <c r="AA52" s="76"/>
      <c r="AB52" s="80"/>
      <c r="AC52" s="340">
        <v>0</v>
      </c>
      <c r="AD52" s="79"/>
      <c r="AE52" s="76"/>
      <c r="AF52" s="76"/>
      <c r="AG52" s="76"/>
      <c r="AH52" s="76"/>
      <c r="AI52" s="76"/>
      <c r="AJ52" s="80"/>
      <c r="AK52" s="340">
        <v>0</v>
      </c>
      <c r="AL52" s="79"/>
      <c r="AM52" s="76"/>
      <c r="AN52" s="76"/>
      <c r="AO52" s="76"/>
      <c r="AP52" s="76"/>
      <c r="AQ52" s="76"/>
      <c r="AR52" s="80"/>
    </row>
    <row r="53" spans="1:44" x14ac:dyDescent="0.2">
      <c r="A53" s="81" t="s">
        <v>110</v>
      </c>
      <c r="B53" s="82"/>
      <c r="C53" s="82"/>
      <c r="D53" s="82"/>
      <c r="E53" s="46">
        <v>47.8</v>
      </c>
      <c r="F53" s="46">
        <v>0.5</v>
      </c>
      <c r="G53" s="46">
        <v>48.9</v>
      </c>
      <c r="H53" s="46">
        <v>25</v>
      </c>
      <c r="I53" s="46"/>
      <c r="J53" s="46"/>
      <c r="K53" s="46"/>
      <c r="L53" s="338"/>
      <c r="M53" s="340">
        <v>60</v>
      </c>
      <c r="N53" s="79"/>
      <c r="O53" s="76"/>
      <c r="P53" s="76"/>
      <c r="Q53" s="76"/>
      <c r="R53" s="76"/>
      <c r="S53" s="76"/>
      <c r="T53" s="80"/>
      <c r="U53" s="340">
        <v>60</v>
      </c>
      <c r="V53" s="79"/>
      <c r="W53" s="76"/>
      <c r="X53" s="76"/>
      <c r="Y53" s="76"/>
      <c r="Z53" s="76"/>
      <c r="AA53" s="76"/>
      <c r="AB53" s="80"/>
      <c r="AC53" s="340">
        <v>60</v>
      </c>
      <c r="AD53" s="79"/>
      <c r="AE53" s="76"/>
      <c r="AF53" s="76"/>
      <c r="AG53" s="76"/>
      <c r="AH53" s="76"/>
      <c r="AI53" s="76"/>
      <c r="AJ53" s="80"/>
      <c r="AK53" s="340">
        <v>60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111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83">
        <v>20</v>
      </c>
      <c r="N54" s="350"/>
      <c r="O54" s="76"/>
      <c r="P54" s="76"/>
      <c r="Q54" s="76"/>
      <c r="R54" s="76"/>
      <c r="S54" s="76"/>
      <c r="T54" s="80"/>
      <c r="U54" s="83">
        <v>20</v>
      </c>
      <c r="V54" s="350"/>
      <c r="W54" s="76"/>
      <c r="X54" s="76"/>
      <c r="Y54" s="76"/>
      <c r="Z54" s="76"/>
      <c r="AA54" s="76"/>
      <c r="AB54" s="80"/>
      <c r="AC54" s="83">
        <v>20</v>
      </c>
      <c r="AD54" s="350"/>
      <c r="AE54" s="76"/>
      <c r="AF54" s="76"/>
      <c r="AG54" s="76"/>
      <c r="AH54" s="76"/>
      <c r="AI54" s="76"/>
      <c r="AJ54" s="80"/>
      <c r="AK54" s="83">
        <v>20</v>
      </c>
      <c r="AL54" s="350"/>
      <c r="AM54" s="76"/>
      <c r="AN54" s="76"/>
      <c r="AO54" s="76"/>
      <c r="AP54" s="76"/>
      <c r="AQ54" s="76"/>
      <c r="AR54" s="80"/>
    </row>
    <row r="55" spans="1:44" ht="13.5" thickBot="1" x14ac:dyDescent="0.25">
      <c r="A55" s="103" t="s">
        <v>112</v>
      </c>
      <c r="B55" s="104"/>
      <c r="C55" s="104"/>
      <c r="D55" s="104"/>
      <c r="E55" s="105"/>
      <c r="F55" s="105"/>
      <c r="G55" s="105"/>
      <c r="H55" s="105"/>
      <c r="I55" s="105"/>
      <c r="J55" s="105"/>
      <c r="K55" s="105"/>
      <c r="L55" s="341"/>
      <c r="M55" s="342"/>
      <c r="N55" s="343"/>
      <c r="O55" s="90"/>
      <c r="P55" s="90"/>
      <c r="Q55" s="90"/>
      <c r="R55" s="90"/>
      <c r="S55" s="90"/>
      <c r="T55" s="94"/>
      <c r="U55" s="342"/>
      <c r="V55" s="343"/>
      <c r="W55" s="90"/>
      <c r="X55" s="90"/>
      <c r="Y55" s="90"/>
      <c r="Z55" s="90"/>
      <c r="AA55" s="90"/>
      <c r="AB55" s="94"/>
      <c r="AC55" s="342"/>
      <c r="AD55" s="343"/>
      <c r="AE55" s="90"/>
      <c r="AF55" s="90"/>
      <c r="AG55" s="90"/>
      <c r="AH55" s="90"/>
      <c r="AI55" s="90"/>
      <c r="AJ55" s="94"/>
      <c r="AK55" s="342"/>
      <c r="AL55" s="343"/>
      <c r="AM55" s="90"/>
      <c r="AN55" s="90"/>
      <c r="AO55" s="90"/>
      <c r="AP55" s="90"/>
      <c r="AQ55" s="90"/>
      <c r="AR55" s="94"/>
    </row>
    <row r="56" spans="1:44" x14ac:dyDescent="0.2">
      <c r="A56" s="337" t="s">
        <v>113</v>
      </c>
      <c r="B56" s="96"/>
      <c r="C56" s="96"/>
      <c r="D56" s="96"/>
      <c r="E56" s="344"/>
      <c r="F56" s="344"/>
      <c r="G56" s="344"/>
      <c r="H56" s="344"/>
      <c r="I56" s="344"/>
      <c r="J56" s="344"/>
      <c r="K56" s="344"/>
      <c r="L56" s="344"/>
      <c r="M56" s="345"/>
      <c r="N56" s="345"/>
      <c r="O56" s="346"/>
      <c r="P56" s="346"/>
      <c r="Q56" s="346"/>
      <c r="R56" s="346"/>
      <c r="S56" s="346"/>
      <c r="T56" s="346"/>
      <c r="U56" s="351"/>
      <c r="V56" s="351"/>
      <c r="W56" s="346"/>
      <c r="X56" s="346"/>
      <c r="Y56" s="346"/>
      <c r="Z56" s="346"/>
      <c r="AA56" s="346"/>
      <c r="AB56" s="346"/>
      <c r="AC56" s="351"/>
      <c r="AD56" s="351"/>
      <c r="AE56" s="346"/>
      <c r="AF56" s="346"/>
      <c r="AG56" s="346"/>
      <c r="AH56" s="346"/>
      <c r="AI56" s="346"/>
      <c r="AJ56" s="346"/>
      <c r="AK56" s="345"/>
      <c r="AL56" s="345"/>
      <c r="AM56" s="346"/>
      <c r="AN56" s="346"/>
      <c r="AO56" s="346"/>
      <c r="AP56" s="346"/>
      <c r="AQ56" s="346"/>
      <c r="AR56" s="347"/>
    </row>
    <row r="57" spans="1:44" x14ac:dyDescent="0.2">
      <c r="A57" s="81" t="s">
        <v>114</v>
      </c>
      <c r="B57" s="82"/>
      <c r="C57" s="82"/>
      <c r="D57" s="82"/>
      <c r="E57" s="46"/>
      <c r="F57" s="46"/>
      <c r="G57" s="46"/>
      <c r="H57" s="46"/>
      <c r="I57" s="46"/>
      <c r="J57" s="46"/>
      <c r="K57" s="46"/>
      <c r="L57" s="338"/>
      <c r="M57" s="348">
        <f>M59+M60</f>
        <v>110</v>
      </c>
      <c r="N57" s="349"/>
      <c r="O57" s="85"/>
      <c r="P57" s="85"/>
      <c r="Q57" s="85"/>
      <c r="R57" s="85"/>
      <c r="S57" s="85"/>
      <c r="T57" s="86"/>
      <c r="U57" s="339">
        <f>U59+U60</f>
        <v>110</v>
      </c>
      <c r="V57" s="89"/>
      <c r="W57" s="85"/>
      <c r="X57" s="85"/>
      <c r="Y57" s="85"/>
      <c r="Z57" s="85"/>
      <c r="AA57" s="85"/>
      <c r="AB57" s="86"/>
      <c r="AC57" s="339">
        <f>AC59+AC60</f>
        <v>110</v>
      </c>
      <c r="AD57" s="89"/>
      <c r="AE57" s="85"/>
      <c r="AF57" s="85"/>
      <c r="AG57" s="85"/>
      <c r="AH57" s="85"/>
      <c r="AI57" s="85"/>
      <c r="AJ57" s="86"/>
      <c r="AK57" s="348">
        <f>AK59+AK60</f>
        <v>110</v>
      </c>
      <c r="AL57" s="349"/>
      <c r="AM57" s="85"/>
      <c r="AN57" s="85"/>
      <c r="AO57" s="85"/>
      <c r="AP57" s="85"/>
      <c r="AQ57" s="85"/>
      <c r="AR57" s="86"/>
    </row>
    <row r="58" spans="1:44" x14ac:dyDescent="0.2">
      <c r="A58" s="81" t="s">
        <v>115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83" t="s">
        <v>77</v>
      </c>
      <c r="N58" s="350"/>
      <c r="O58" s="76"/>
      <c r="P58" s="76"/>
      <c r="Q58" s="76"/>
      <c r="R58" s="76"/>
      <c r="S58" s="76"/>
      <c r="T58" s="80"/>
      <c r="U58" s="83" t="s">
        <v>77</v>
      </c>
      <c r="V58" s="350"/>
      <c r="W58" s="76"/>
      <c r="X58" s="76"/>
      <c r="Y58" s="76"/>
      <c r="Z58" s="76"/>
      <c r="AA58" s="76"/>
      <c r="AB58" s="80"/>
      <c r="AC58" s="83" t="s">
        <v>77</v>
      </c>
      <c r="AD58" s="350"/>
      <c r="AE58" s="76"/>
      <c r="AF58" s="76"/>
      <c r="AG58" s="76"/>
      <c r="AH58" s="76"/>
      <c r="AI58" s="76"/>
      <c r="AJ58" s="80"/>
      <c r="AK58" s="83" t="s">
        <v>77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116</v>
      </c>
      <c r="B59" s="82"/>
      <c r="C59" s="82"/>
      <c r="D59" s="82"/>
      <c r="E59" s="46">
        <v>47.8</v>
      </c>
      <c r="F59" s="46">
        <v>0.5</v>
      </c>
      <c r="G59" s="46">
        <v>48.9</v>
      </c>
      <c r="H59" s="46">
        <v>25</v>
      </c>
      <c r="I59" s="46"/>
      <c r="J59" s="46"/>
      <c r="K59" s="46"/>
      <c r="L59" s="338"/>
      <c r="M59" s="340">
        <v>105</v>
      </c>
      <c r="N59" s="79"/>
      <c r="O59" s="76"/>
      <c r="P59" s="76"/>
      <c r="Q59" s="76"/>
      <c r="R59" s="76"/>
      <c r="S59" s="76"/>
      <c r="T59" s="80"/>
      <c r="U59" s="83">
        <v>105</v>
      </c>
      <c r="V59" s="350"/>
      <c r="W59" s="76"/>
      <c r="X59" s="76"/>
      <c r="Y59" s="76"/>
      <c r="Z59" s="76"/>
      <c r="AA59" s="76"/>
      <c r="AB59" s="80"/>
      <c r="AC59" s="340">
        <v>105</v>
      </c>
      <c r="AD59" s="79"/>
      <c r="AE59" s="76"/>
      <c r="AF59" s="76"/>
      <c r="AG59" s="76"/>
      <c r="AH59" s="76"/>
      <c r="AI59" s="76"/>
      <c r="AJ59" s="80"/>
      <c r="AK59" s="340">
        <v>105</v>
      </c>
      <c r="AL59" s="79"/>
      <c r="AM59" s="76"/>
      <c r="AN59" s="76"/>
      <c r="AO59" s="76"/>
      <c r="AP59" s="76"/>
      <c r="AQ59" s="76"/>
      <c r="AR59" s="80"/>
    </row>
    <row r="60" spans="1:44" x14ac:dyDescent="0.2">
      <c r="A60" s="81" t="s">
        <v>117</v>
      </c>
      <c r="B60" s="82"/>
      <c r="C60" s="82"/>
      <c r="D60" s="82"/>
      <c r="E60" s="46"/>
      <c r="F60" s="46"/>
      <c r="G60" s="46"/>
      <c r="H60" s="46"/>
      <c r="I60" s="46"/>
      <c r="J60" s="46"/>
      <c r="K60" s="46"/>
      <c r="L60" s="338"/>
      <c r="M60" s="83">
        <v>5</v>
      </c>
      <c r="N60" s="350"/>
      <c r="O60" s="76"/>
      <c r="P60" s="76"/>
      <c r="Q60" s="76"/>
      <c r="R60" s="76"/>
      <c r="S60" s="76"/>
      <c r="T60" s="80"/>
      <c r="U60" s="83">
        <v>5</v>
      </c>
      <c r="V60" s="350"/>
      <c r="W60" s="76"/>
      <c r="X60" s="76"/>
      <c r="Y60" s="76"/>
      <c r="Z60" s="76"/>
      <c r="AA60" s="76"/>
      <c r="AB60" s="80"/>
      <c r="AC60" s="83">
        <v>5</v>
      </c>
      <c r="AD60" s="350"/>
      <c r="AE60" s="76"/>
      <c r="AF60" s="76"/>
      <c r="AG60" s="76"/>
      <c r="AH60" s="76"/>
      <c r="AI60" s="76"/>
      <c r="AJ60" s="80"/>
      <c r="AK60" s="83">
        <v>5</v>
      </c>
      <c r="AL60" s="350"/>
      <c r="AM60" s="76"/>
      <c r="AN60" s="76"/>
      <c r="AO60" s="76"/>
      <c r="AP60" s="76"/>
      <c r="AQ60" s="76"/>
      <c r="AR60" s="80"/>
    </row>
    <row r="61" spans="1:44" ht="13.5" thickBot="1" x14ac:dyDescent="0.25">
      <c r="A61" s="352" t="s">
        <v>118</v>
      </c>
      <c r="B61" s="68"/>
      <c r="C61" s="68"/>
      <c r="D61" s="68"/>
      <c r="E61" s="69"/>
      <c r="F61" s="69"/>
      <c r="G61" s="69"/>
      <c r="H61" s="69"/>
      <c r="I61" s="69"/>
      <c r="J61" s="69"/>
      <c r="K61" s="69"/>
      <c r="L61" s="70"/>
      <c r="M61" s="71"/>
      <c r="N61" s="72"/>
      <c r="O61" s="73"/>
      <c r="P61" s="73"/>
      <c r="Q61" s="73"/>
      <c r="R61" s="73"/>
      <c r="S61" s="73"/>
      <c r="T61" s="74"/>
      <c r="U61" s="71"/>
      <c r="V61" s="72"/>
      <c r="W61" s="73"/>
      <c r="X61" s="73"/>
      <c r="Y61" s="73"/>
      <c r="Z61" s="73"/>
      <c r="AA61" s="73"/>
      <c r="AB61" s="74"/>
      <c r="AC61" s="71"/>
      <c r="AD61" s="72"/>
      <c r="AE61" s="73"/>
      <c r="AF61" s="73"/>
      <c r="AG61" s="73"/>
      <c r="AH61" s="73"/>
      <c r="AI61" s="73"/>
      <c r="AJ61" s="74"/>
      <c r="AK61" s="71"/>
      <c r="AL61" s="72"/>
      <c r="AM61" s="73"/>
      <c r="AN61" s="73"/>
      <c r="AO61" s="73"/>
      <c r="AP61" s="73"/>
      <c r="AQ61" s="73"/>
      <c r="AR61" s="74"/>
    </row>
    <row r="62" spans="1:44" ht="13.5" thickBot="1" x14ac:dyDescent="0.25">
      <c r="A62" s="353" t="s">
        <v>64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1"/>
      <c r="N62" s="62"/>
      <c r="O62" s="59"/>
      <c r="P62" s="59"/>
      <c r="Q62" s="59"/>
      <c r="R62" s="59"/>
      <c r="S62" s="59"/>
      <c r="T62" s="60"/>
      <c r="U62" s="61"/>
      <c r="V62" s="62"/>
      <c r="W62" s="59"/>
      <c r="X62" s="59"/>
      <c r="Y62" s="59"/>
      <c r="Z62" s="59"/>
      <c r="AA62" s="59"/>
      <c r="AB62" s="60"/>
      <c r="AC62" s="61"/>
      <c r="AD62" s="62"/>
      <c r="AE62" s="59"/>
      <c r="AF62" s="59"/>
      <c r="AG62" s="59"/>
      <c r="AH62" s="59"/>
      <c r="AI62" s="59"/>
      <c r="AJ62" s="60"/>
      <c r="AK62" s="61"/>
      <c r="AL62" s="62"/>
      <c r="AM62" s="59"/>
      <c r="AN62" s="59"/>
      <c r="AO62" s="59"/>
      <c r="AP62" s="59"/>
      <c r="AQ62" s="59"/>
      <c r="AR62" s="60"/>
    </row>
    <row r="63" spans="1:44" ht="13.5" thickBo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3.5" thickBot="1" x14ac:dyDescent="0.25">
      <c r="A64" s="53" t="s">
        <v>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6" t="s">
        <v>119</v>
      </c>
      <c r="N64" s="57"/>
      <c r="O64" s="57"/>
      <c r="P64" s="57"/>
      <c r="Q64" s="57"/>
      <c r="R64" s="57"/>
      <c r="S64" s="57"/>
      <c r="T64" s="58"/>
      <c r="U64" s="56" t="s">
        <v>119</v>
      </c>
      <c r="V64" s="57"/>
      <c r="W64" s="57"/>
      <c r="X64" s="57"/>
      <c r="Y64" s="57"/>
      <c r="Z64" s="57"/>
      <c r="AA64" s="57"/>
      <c r="AB64" s="58"/>
      <c r="AC64" s="56" t="s">
        <v>119</v>
      </c>
      <c r="AD64" s="57"/>
      <c r="AE64" s="57"/>
      <c r="AF64" s="57"/>
      <c r="AG64" s="57"/>
      <c r="AH64" s="57"/>
      <c r="AI64" s="57"/>
      <c r="AJ64" s="58"/>
      <c r="AK64" s="56" t="s">
        <v>119</v>
      </c>
      <c r="AL64" s="57"/>
      <c r="AM64" s="57"/>
      <c r="AN64" s="57"/>
      <c r="AO64" s="57"/>
      <c r="AP64" s="57"/>
      <c r="AQ64" s="57"/>
      <c r="AR64" s="58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opLeftCell="A7" zoomScale="89" zoomScaleNormal="89" workbookViewId="0">
      <selection activeCell="AK59" sqref="AK59:AL60"/>
    </sheetView>
  </sheetViews>
  <sheetFormatPr defaultRowHeight="12.75" x14ac:dyDescent="0.2"/>
  <cols>
    <col min="1" max="4" width="7.140625" style="11" customWidth="1"/>
    <col min="5" max="12" width="5.28515625" style="11" customWidth="1"/>
    <col min="13" max="13" width="3.28515625" style="11" customWidth="1"/>
    <col min="14" max="14" width="4" style="11" customWidth="1"/>
    <col min="15" max="21" width="3.28515625" style="11" customWidth="1"/>
    <col min="22" max="22" width="3.85546875" style="11" customWidth="1"/>
    <col min="23" max="29" width="3.28515625" style="11" customWidth="1"/>
    <col min="30" max="30" width="4" style="11" customWidth="1"/>
    <col min="31" max="37" width="3.28515625" style="11" customWidth="1"/>
    <col min="38" max="38" width="3.85546875" style="11" customWidth="1"/>
    <col min="39" max="44" width="3.28515625" style="11" customWidth="1"/>
    <col min="45" max="16384" width="9.140625" style="11"/>
  </cols>
  <sheetData>
    <row r="1" spans="1:44" ht="30" customHeight="1" x14ac:dyDescent="0.2">
      <c r="A1" s="257" t="s">
        <v>83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</row>
    <row r="2" spans="1:44" ht="30" customHeight="1" thickBot="1" x14ac:dyDescent="0.25">
      <c r="A2" s="257" t="s">
        <v>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</row>
    <row r="3" spans="1:44" ht="24.95" customHeight="1" thickBot="1" x14ac:dyDescent="0.2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62">
        <v>0.375</v>
      </c>
      <c r="N3" s="263"/>
      <c r="O3" s="263"/>
      <c r="P3" s="263"/>
      <c r="Q3" s="263"/>
      <c r="R3" s="263"/>
      <c r="S3" s="263"/>
      <c r="T3" s="263"/>
      <c r="U3" s="262">
        <v>0.41666666666666669</v>
      </c>
      <c r="V3" s="263"/>
      <c r="W3" s="263"/>
      <c r="X3" s="263"/>
      <c r="Y3" s="263"/>
      <c r="Z3" s="263"/>
      <c r="AA3" s="263"/>
      <c r="AB3" s="263"/>
      <c r="AC3" s="262">
        <v>0.45833333333333331</v>
      </c>
      <c r="AD3" s="263"/>
      <c r="AE3" s="263"/>
      <c r="AF3" s="263"/>
      <c r="AG3" s="263"/>
      <c r="AH3" s="263"/>
      <c r="AI3" s="263"/>
      <c r="AJ3" s="263"/>
      <c r="AK3" s="262">
        <v>0.5</v>
      </c>
      <c r="AL3" s="263"/>
      <c r="AM3" s="263"/>
      <c r="AN3" s="263"/>
      <c r="AO3" s="263"/>
      <c r="AP3" s="263"/>
      <c r="AQ3" s="263"/>
      <c r="AR3" s="263"/>
    </row>
    <row r="4" spans="1:44" ht="30" customHeight="1" thickBot="1" x14ac:dyDescent="0.25">
      <c r="A4" s="292" t="s">
        <v>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</row>
    <row r="5" spans="1:44" ht="15.75" customHeight="1" thickBot="1" x14ac:dyDescent="0.25">
      <c r="A5" s="293" t="s">
        <v>2</v>
      </c>
      <c r="B5" s="50" t="s">
        <v>3</v>
      </c>
      <c r="C5" s="50" t="s">
        <v>4</v>
      </c>
      <c r="D5" s="294" t="s">
        <v>5</v>
      </c>
      <c r="E5" s="137" t="s">
        <v>6</v>
      </c>
      <c r="F5" s="295"/>
      <c r="G5" s="296" t="s">
        <v>7</v>
      </c>
      <c r="H5" s="295"/>
      <c r="I5" s="296" t="s">
        <v>8</v>
      </c>
      <c r="J5" s="295"/>
      <c r="K5" s="296" t="s">
        <v>9</v>
      </c>
      <c r="L5" s="139"/>
      <c r="M5" s="137" t="s">
        <v>10</v>
      </c>
      <c r="N5" s="295"/>
      <c r="O5" s="296" t="s">
        <v>11</v>
      </c>
      <c r="P5" s="295"/>
      <c r="Q5" s="296" t="s">
        <v>12</v>
      </c>
      <c r="R5" s="295"/>
      <c r="S5" s="296" t="s">
        <v>13</v>
      </c>
      <c r="T5" s="139"/>
      <c r="U5" s="137" t="s">
        <v>10</v>
      </c>
      <c r="V5" s="295"/>
      <c r="W5" s="296" t="s">
        <v>11</v>
      </c>
      <c r="X5" s="295"/>
      <c r="Y5" s="296" t="s">
        <v>12</v>
      </c>
      <c r="Z5" s="295"/>
      <c r="AA5" s="296" t="s">
        <v>13</v>
      </c>
      <c r="AB5" s="139"/>
      <c r="AC5" s="137" t="s">
        <v>10</v>
      </c>
      <c r="AD5" s="295"/>
      <c r="AE5" s="296" t="s">
        <v>11</v>
      </c>
      <c r="AF5" s="295"/>
      <c r="AG5" s="296" t="s">
        <v>12</v>
      </c>
      <c r="AH5" s="295"/>
      <c r="AI5" s="296" t="s">
        <v>13</v>
      </c>
      <c r="AJ5" s="139"/>
      <c r="AK5" s="137" t="s">
        <v>10</v>
      </c>
      <c r="AL5" s="295"/>
      <c r="AM5" s="296" t="s">
        <v>11</v>
      </c>
      <c r="AN5" s="295"/>
      <c r="AO5" s="296" t="s">
        <v>12</v>
      </c>
      <c r="AP5" s="295"/>
      <c r="AQ5" s="296" t="s">
        <v>13</v>
      </c>
      <c r="AR5" s="139"/>
    </row>
    <row r="6" spans="1:44" x14ac:dyDescent="0.2">
      <c r="A6" s="49" t="s">
        <v>14</v>
      </c>
      <c r="B6" s="48">
        <v>32</v>
      </c>
      <c r="C6" s="47">
        <v>4.1000001132488251E-2</v>
      </c>
      <c r="D6" s="5">
        <v>0.16599999368190765</v>
      </c>
      <c r="E6" s="140">
        <v>110</v>
      </c>
      <c r="F6" s="141"/>
      <c r="G6" s="237" t="s">
        <v>15</v>
      </c>
      <c r="H6" s="237"/>
      <c r="I6" s="238">
        <v>0.15299999713897705</v>
      </c>
      <c r="J6" s="238"/>
      <c r="K6" s="238">
        <v>10.439999580383301</v>
      </c>
      <c r="L6" s="297"/>
      <c r="M6" s="227"/>
      <c r="N6" s="228"/>
      <c r="O6" s="229"/>
      <c r="P6" s="229"/>
      <c r="Q6" s="229"/>
      <c r="R6" s="229"/>
      <c r="S6" s="225"/>
      <c r="T6" s="240"/>
      <c r="U6" s="298"/>
      <c r="V6" s="228"/>
      <c r="W6" s="229"/>
      <c r="X6" s="229"/>
      <c r="Y6" s="229"/>
      <c r="Z6" s="229"/>
      <c r="AA6" s="225"/>
      <c r="AB6" s="240"/>
      <c r="AC6" s="298"/>
      <c r="AD6" s="228"/>
      <c r="AE6" s="229"/>
      <c r="AF6" s="229"/>
      <c r="AG6" s="229"/>
      <c r="AH6" s="229"/>
      <c r="AI6" s="225"/>
      <c r="AJ6" s="240"/>
      <c r="AK6" s="298"/>
      <c r="AL6" s="228"/>
      <c r="AM6" s="229"/>
      <c r="AN6" s="229"/>
      <c r="AO6" s="229"/>
      <c r="AP6" s="229"/>
      <c r="AQ6" s="225"/>
      <c r="AR6" s="240"/>
    </row>
    <row r="7" spans="1:44" x14ac:dyDescent="0.2">
      <c r="A7" s="299" t="s">
        <v>84</v>
      </c>
      <c r="B7" s="300"/>
      <c r="C7" s="300"/>
      <c r="D7" s="301"/>
      <c r="E7" s="302">
        <v>6</v>
      </c>
      <c r="F7" s="242"/>
      <c r="G7" s="243" t="s">
        <v>16</v>
      </c>
      <c r="H7" s="243"/>
      <c r="I7" s="244">
        <f>I6</f>
        <v>0.15299999713897705</v>
      </c>
      <c r="J7" s="244"/>
      <c r="K7" s="244">
        <f>K6</f>
        <v>10.439999580383301</v>
      </c>
      <c r="L7" s="303"/>
      <c r="M7" s="246">
        <v>320</v>
      </c>
      <c r="N7" s="221"/>
      <c r="O7" s="222">
        <v>3</v>
      </c>
      <c r="P7" s="222"/>
      <c r="Q7" s="222"/>
      <c r="R7" s="222"/>
      <c r="S7" s="222">
        <v>0.87</v>
      </c>
      <c r="T7" s="304"/>
      <c r="U7" s="305">
        <v>350</v>
      </c>
      <c r="V7" s="306"/>
      <c r="W7" s="222">
        <v>3.3</v>
      </c>
      <c r="X7" s="222"/>
      <c r="Y7" s="222"/>
      <c r="Z7" s="222"/>
      <c r="AA7" s="222">
        <v>0.87</v>
      </c>
      <c r="AB7" s="304"/>
      <c r="AC7" s="305">
        <v>330</v>
      </c>
      <c r="AD7" s="306"/>
      <c r="AE7" s="222">
        <v>3.1</v>
      </c>
      <c r="AF7" s="222"/>
      <c r="AG7" s="222"/>
      <c r="AH7" s="222"/>
      <c r="AI7" s="222">
        <v>0.87</v>
      </c>
      <c r="AJ7" s="304"/>
      <c r="AK7" s="305">
        <v>310</v>
      </c>
      <c r="AL7" s="306"/>
      <c r="AM7" s="222">
        <v>3</v>
      </c>
      <c r="AN7" s="222"/>
      <c r="AO7" s="222"/>
      <c r="AP7" s="222"/>
      <c r="AQ7" s="222">
        <v>0.87</v>
      </c>
      <c r="AR7" s="304"/>
    </row>
    <row r="8" spans="1:44" x14ac:dyDescent="0.2">
      <c r="A8" s="307"/>
      <c r="B8" s="308"/>
      <c r="C8" s="308"/>
      <c r="D8" s="309"/>
      <c r="E8" s="302">
        <v>6</v>
      </c>
      <c r="F8" s="242"/>
      <c r="G8" s="243" t="s">
        <v>19</v>
      </c>
      <c r="H8" s="243"/>
      <c r="I8" s="244">
        <f>I6</f>
        <v>0.15299999713897705</v>
      </c>
      <c r="J8" s="244"/>
      <c r="K8" s="244">
        <f>K6</f>
        <v>10.439999580383301</v>
      </c>
      <c r="L8" s="303"/>
      <c r="M8" s="246">
        <v>670</v>
      </c>
      <c r="N8" s="221"/>
      <c r="O8" s="222">
        <v>6.4</v>
      </c>
      <c r="P8" s="222"/>
      <c r="Q8" s="222"/>
      <c r="R8" s="222"/>
      <c r="S8" s="222">
        <v>0.87</v>
      </c>
      <c r="T8" s="304"/>
      <c r="U8" s="305">
        <v>650</v>
      </c>
      <c r="V8" s="306"/>
      <c r="W8" s="222">
        <v>6.1</v>
      </c>
      <c r="X8" s="222"/>
      <c r="Y8" s="222"/>
      <c r="Z8" s="222"/>
      <c r="AA8" s="222">
        <v>0.87</v>
      </c>
      <c r="AB8" s="304"/>
      <c r="AC8" s="305">
        <v>680</v>
      </c>
      <c r="AD8" s="306"/>
      <c r="AE8" s="222">
        <v>6.5</v>
      </c>
      <c r="AF8" s="222"/>
      <c r="AG8" s="222"/>
      <c r="AH8" s="222"/>
      <c r="AI8" s="222">
        <v>0.87</v>
      </c>
      <c r="AJ8" s="304"/>
      <c r="AK8" s="305">
        <v>660</v>
      </c>
      <c r="AL8" s="306"/>
      <c r="AM8" s="222">
        <v>6.2</v>
      </c>
      <c r="AN8" s="222"/>
      <c r="AO8" s="222"/>
      <c r="AP8" s="222"/>
      <c r="AQ8" s="222">
        <v>0.87</v>
      </c>
      <c r="AR8" s="304"/>
    </row>
    <row r="9" spans="1:44" ht="13.5" thickBot="1" x14ac:dyDescent="0.25">
      <c r="A9" s="310"/>
      <c r="B9" s="311"/>
      <c r="C9" s="311"/>
      <c r="D9" s="312"/>
      <c r="E9" s="208" t="s">
        <v>17</v>
      </c>
      <c r="F9" s="209"/>
      <c r="G9" s="209"/>
      <c r="H9" s="209"/>
      <c r="I9" s="209"/>
      <c r="J9" s="209"/>
      <c r="K9" s="209"/>
      <c r="L9" s="313"/>
      <c r="M9" s="314">
        <v>9</v>
      </c>
      <c r="N9" s="206"/>
      <c r="O9" s="206"/>
      <c r="P9" s="193"/>
      <c r="Q9" s="193"/>
      <c r="R9" s="206"/>
      <c r="S9" s="206"/>
      <c r="T9" s="210"/>
      <c r="U9" s="314">
        <v>9</v>
      </c>
      <c r="V9" s="206"/>
      <c r="W9" s="206"/>
      <c r="X9" s="193"/>
      <c r="Y9" s="193"/>
      <c r="Z9" s="206"/>
      <c r="AA9" s="206"/>
      <c r="AB9" s="210"/>
      <c r="AC9" s="314">
        <v>9</v>
      </c>
      <c r="AD9" s="206"/>
      <c r="AE9" s="206"/>
      <c r="AF9" s="193"/>
      <c r="AG9" s="193"/>
      <c r="AH9" s="206"/>
      <c r="AI9" s="206"/>
      <c r="AJ9" s="210"/>
      <c r="AK9" s="314">
        <v>9</v>
      </c>
      <c r="AL9" s="206"/>
      <c r="AM9" s="206"/>
      <c r="AN9" s="193"/>
      <c r="AO9" s="193"/>
      <c r="AP9" s="206"/>
      <c r="AQ9" s="206"/>
      <c r="AR9" s="210"/>
    </row>
    <row r="10" spans="1:44" x14ac:dyDescent="0.2">
      <c r="A10" s="49" t="s">
        <v>18</v>
      </c>
      <c r="B10" s="48">
        <v>40</v>
      </c>
      <c r="C10" s="47">
        <v>2.3000000044703484E-2</v>
      </c>
      <c r="D10" s="5">
        <v>8.7999999523162842E-2</v>
      </c>
      <c r="E10" s="140">
        <v>110</v>
      </c>
      <c r="F10" s="141"/>
      <c r="G10" s="237" t="s">
        <v>15</v>
      </c>
      <c r="H10" s="237"/>
      <c r="I10" s="238">
        <v>0.16500000655651093</v>
      </c>
      <c r="J10" s="238"/>
      <c r="K10" s="238">
        <v>10.609999656677246</v>
      </c>
      <c r="L10" s="297"/>
      <c r="M10" s="227"/>
      <c r="N10" s="228"/>
      <c r="O10" s="229"/>
      <c r="P10" s="229"/>
      <c r="Q10" s="229"/>
      <c r="R10" s="229"/>
      <c r="S10" s="225"/>
      <c r="T10" s="240"/>
      <c r="U10" s="227"/>
      <c r="V10" s="228"/>
      <c r="W10" s="229"/>
      <c r="X10" s="229"/>
      <c r="Y10" s="229"/>
      <c r="Z10" s="229"/>
      <c r="AA10" s="225"/>
      <c r="AB10" s="240"/>
      <c r="AC10" s="227"/>
      <c r="AD10" s="228"/>
      <c r="AE10" s="229"/>
      <c r="AF10" s="229"/>
      <c r="AG10" s="229"/>
      <c r="AH10" s="229"/>
      <c r="AI10" s="225"/>
      <c r="AJ10" s="240"/>
      <c r="AK10" s="227"/>
      <c r="AL10" s="228"/>
      <c r="AM10" s="229"/>
      <c r="AN10" s="229"/>
      <c r="AO10" s="229"/>
      <c r="AP10" s="229"/>
      <c r="AQ10" s="225"/>
      <c r="AR10" s="240"/>
    </row>
    <row r="11" spans="1:44" x14ac:dyDescent="0.2">
      <c r="A11" s="299" t="s">
        <v>85</v>
      </c>
      <c r="B11" s="300"/>
      <c r="C11" s="300"/>
      <c r="D11" s="301"/>
      <c r="E11" s="302">
        <v>6</v>
      </c>
      <c r="F11" s="242"/>
      <c r="G11" s="243" t="s">
        <v>86</v>
      </c>
      <c r="H11" s="243"/>
      <c r="I11" s="244">
        <f>I10</f>
        <v>0.16500000655651093</v>
      </c>
      <c r="J11" s="244"/>
      <c r="K11" s="244">
        <f>K10</f>
        <v>10.609999656677246</v>
      </c>
      <c r="L11" s="303"/>
      <c r="M11" s="315">
        <v>410</v>
      </c>
      <c r="N11" s="246"/>
      <c r="O11" s="316">
        <v>4</v>
      </c>
      <c r="P11" s="317"/>
      <c r="Q11" s="222"/>
      <c r="R11" s="222"/>
      <c r="S11" s="222">
        <v>0.87</v>
      </c>
      <c r="T11" s="304"/>
      <c r="U11" s="315">
        <v>460</v>
      </c>
      <c r="V11" s="246"/>
      <c r="W11" s="316">
        <v>4.4000000000000004</v>
      </c>
      <c r="X11" s="317"/>
      <c r="Y11" s="222"/>
      <c r="Z11" s="222"/>
      <c r="AA11" s="222">
        <v>0.87</v>
      </c>
      <c r="AB11" s="304"/>
      <c r="AC11" s="315">
        <v>470</v>
      </c>
      <c r="AD11" s="246"/>
      <c r="AE11" s="316">
        <v>4.4000000000000004</v>
      </c>
      <c r="AF11" s="317"/>
      <c r="AG11" s="222"/>
      <c r="AH11" s="222"/>
      <c r="AI11" s="222">
        <v>0.87</v>
      </c>
      <c r="AJ11" s="304"/>
      <c r="AK11" s="315">
        <v>460</v>
      </c>
      <c r="AL11" s="246"/>
      <c r="AM11" s="316">
        <v>4.4000000000000004</v>
      </c>
      <c r="AN11" s="317"/>
      <c r="AO11" s="222"/>
      <c r="AP11" s="222"/>
      <c r="AQ11" s="222">
        <v>0.87</v>
      </c>
      <c r="AR11" s="304"/>
    </row>
    <row r="12" spans="1:44" x14ac:dyDescent="0.2">
      <c r="A12" s="307"/>
      <c r="B12" s="308"/>
      <c r="C12" s="308"/>
      <c r="D12" s="309"/>
      <c r="E12" s="302">
        <v>6</v>
      </c>
      <c r="F12" s="242"/>
      <c r="G12" s="243" t="s">
        <v>87</v>
      </c>
      <c r="H12" s="243"/>
      <c r="I12" s="244">
        <f>I10</f>
        <v>0.16500000655651093</v>
      </c>
      <c r="J12" s="244"/>
      <c r="K12" s="244">
        <f>K10</f>
        <v>10.609999656677246</v>
      </c>
      <c r="L12" s="303"/>
      <c r="M12" s="315">
        <v>100</v>
      </c>
      <c r="N12" s="246"/>
      <c r="O12" s="316">
        <v>1</v>
      </c>
      <c r="P12" s="317"/>
      <c r="Q12" s="222"/>
      <c r="R12" s="222"/>
      <c r="S12" s="222">
        <v>0.87</v>
      </c>
      <c r="T12" s="304"/>
      <c r="U12" s="315">
        <v>110</v>
      </c>
      <c r="V12" s="246"/>
      <c r="W12" s="316">
        <v>1</v>
      </c>
      <c r="X12" s="317"/>
      <c r="Y12" s="222"/>
      <c r="Z12" s="222"/>
      <c r="AA12" s="222">
        <v>0.87</v>
      </c>
      <c r="AB12" s="304"/>
      <c r="AC12" s="315">
        <v>100</v>
      </c>
      <c r="AD12" s="246"/>
      <c r="AE12" s="316">
        <v>1</v>
      </c>
      <c r="AF12" s="317"/>
      <c r="AG12" s="222"/>
      <c r="AH12" s="222"/>
      <c r="AI12" s="222">
        <v>0.87</v>
      </c>
      <c r="AJ12" s="304"/>
      <c r="AK12" s="315">
        <v>100</v>
      </c>
      <c r="AL12" s="246"/>
      <c r="AM12" s="316">
        <v>1</v>
      </c>
      <c r="AN12" s="317"/>
      <c r="AO12" s="222"/>
      <c r="AP12" s="222"/>
      <c r="AQ12" s="222">
        <v>0.87</v>
      </c>
      <c r="AR12" s="304"/>
    </row>
    <row r="13" spans="1:44" ht="13.5" thickBot="1" x14ac:dyDescent="0.25">
      <c r="A13" s="310"/>
      <c r="B13" s="311"/>
      <c r="C13" s="311"/>
      <c r="D13" s="312"/>
      <c r="E13" s="208" t="s">
        <v>17</v>
      </c>
      <c r="F13" s="209"/>
      <c r="G13" s="209"/>
      <c r="H13" s="209"/>
      <c r="I13" s="209"/>
      <c r="J13" s="209"/>
      <c r="K13" s="209"/>
      <c r="L13" s="313"/>
      <c r="M13" s="314">
        <v>9</v>
      </c>
      <c r="N13" s="206"/>
      <c r="O13" s="206"/>
      <c r="P13" s="193"/>
      <c r="Q13" s="193"/>
      <c r="R13" s="206"/>
      <c r="S13" s="206"/>
      <c r="T13" s="210"/>
      <c r="U13" s="314">
        <v>9</v>
      </c>
      <c r="V13" s="206"/>
      <c r="W13" s="206"/>
      <c r="X13" s="193"/>
      <c r="Y13" s="193"/>
      <c r="Z13" s="206"/>
      <c r="AA13" s="206"/>
      <c r="AB13" s="210"/>
      <c r="AC13" s="314">
        <v>9</v>
      </c>
      <c r="AD13" s="206"/>
      <c r="AE13" s="206"/>
      <c r="AF13" s="193"/>
      <c r="AG13" s="193"/>
      <c r="AH13" s="206"/>
      <c r="AI13" s="206"/>
      <c r="AJ13" s="210"/>
      <c r="AK13" s="314">
        <v>9</v>
      </c>
      <c r="AL13" s="206"/>
      <c r="AM13" s="206"/>
      <c r="AN13" s="193"/>
      <c r="AO13" s="193"/>
      <c r="AP13" s="206"/>
      <c r="AQ13" s="206"/>
      <c r="AR13" s="210"/>
    </row>
    <row r="14" spans="1:44" x14ac:dyDescent="0.2">
      <c r="A14" s="318" t="s">
        <v>20</v>
      </c>
      <c r="B14" s="115"/>
      <c r="C14" s="115"/>
      <c r="D14" s="115"/>
      <c r="E14" s="319" t="s">
        <v>21</v>
      </c>
      <c r="F14" s="142"/>
      <c r="G14" s="142"/>
      <c r="H14" s="142"/>
      <c r="I14" s="142"/>
      <c r="J14" s="142"/>
      <c r="K14" s="142"/>
      <c r="L14" s="143"/>
      <c r="M14" s="213">
        <f>SUM(M6,M10)</f>
        <v>0</v>
      </c>
      <c r="N14" s="196"/>
      <c r="O14" s="195">
        <f>SUM(O6,O10)</f>
        <v>0</v>
      </c>
      <c r="P14" s="196"/>
      <c r="Q14" s="195">
        <f>SUM(Q6,Q10)</f>
        <v>0</v>
      </c>
      <c r="R14" s="196"/>
      <c r="S14" s="196"/>
      <c r="T14" s="214"/>
      <c r="U14" s="320">
        <f>SUM(U6,U10)</f>
        <v>0</v>
      </c>
      <c r="V14" s="196"/>
      <c r="W14" s="195">
        <f>SUM(W6,W10)</f>
        <v>0</v>
      </c>
      <c r="X14" s="196"/>
      <c r="Y14" s="195">
        <f>SUM(Y6,Y10)</f>
        <v>0</v>
      </c>
      <c r="Z14" s="196"/>
      <c r="AA14" s="196"/>
      <c r="AB14" s="214"/>
      <c r="AC14" s="320">
        <f>SUM(AC6,AC10)</f>
        <v>0</v>
      </c>
      <c r="AD14" s="196"/>
      <c r="AE14" s="195">
        <f>SUM(AE6,AE10)</f>
        <v>0</v>
      </c>
      <c r="AF14" s="196"/>
      <c r="AG14" s="195">
        <f>SUM(AG6,AG10)</f>
        <v>0</v>
      </c>
      <c r="AH14" s="196"/>
      <c r="AI14" s="196"/>
      <c r="AJ14" s="214"/>
      <c r="AK14" s="320">
        <f>SUM(AK6,AK10)</f>
        <v>0</v>
      </c>
      <c r="AL14" s="196"/>
      <c r="AM14" s="195">
        <f>SUM(AM6,AM10)</f>
        <v>0</v>
      </c>
      <c r="AN14" s="196"/>
      <c r="AO14" s="195">
        <f>SUM(AO6,AO10)</f>
        <v>0</v>
      </c>
      <c r="AP14" s="196"/>
      <c r="AQ14" s="196"/>
      <c r="AR14" s="214"/>
    </row>
    <row r="15" spans="1:44" ht="13.5" thickBot="1" x14ac:dyDescent="0.25">
      <c r="A15" s="122"/>
      <c r="B15" s="118"/>
      <c r="C15" s="118"/>
      <c r="D15" s="118"/>
      <c r="E15" s="321" t="s">
        <v>22</v>
      </c>
      <c r="F15" s="135"/>
      <c r="G15" s="135"/>
      <c r="H15" s="135"/>
      <c r="I15" s="135"/>
      <c r="J15" s="135"/>
      <c r="K15" s="135"/>
      <c r="L15" s="136"/>
      <c r="M15" s="217">
        <f>SUM(M7,M8,M11,M12)</f>
        <v>1500</v>
      </c>
      <c r="N15" s="201"/>
      <c r="O15" s="90">
        <f>SUM(O7,O8,O11,O12)</f>
        <v>14.4</v>
      </c>
      <c r="P15" s="201"/>
      <c r="Q15" s="90">
        <f>SUM(Q7,Q8,Q11,Q12)</f>
        <v>0</v>
      </c>
      <c r="R15" s="201"/>
      <c r="S15" s="201"/>
      <c r="T15" s="202"/>
      <c r="U15" s="322">
        <f>SUM(U7,U8,U11,U12)</f>
        <v>1570</v>
      </c>
      <c r="V15" s="201"/>
      <c r="W15" s="90">
        <f>SUM(W7,W8,W11,W12)</f>
        <v>14.799999999999999</v>
      </c>
      <c r="X15" s="201"/>
      <c r="Y15" s="90">
        <f>SUM(Y7,Y8,Y11,Y12)</f>
        <v>0</v>
      </c>
      <c r="Z15" s="201"/>
      <c r="AA15" s="201"/>
      <c r="AB15" s="202"/>
      <c r="AC15" s="322">
        <f>SUM(AC7,AC8,AC11,AC12)</f>
        <v>1580</v>
      </c>
      <c r="AD15" s="201"/>
      <c r="AE15" s="90">
        <f>SUM(AE7,AE8,AE11,AE12)</f>
        <v>15</v>
      </c>
      <c r="AF15" s="201"/>
      <c r="AG15" s="90">
        <f>SUM(AG7,AG8,AG11,AG12)</f>
        <v>0</v>
      </c>
      <c r="AH15" s="201"/>
      <c r="AI15" s="201"/>
      <c r="AJ15" s="202"/>
      <c r="AK15" s="322">
        <f>SUM(AK7,AK8,AK11,AK12)</f>
        <v>1530</v>
      </c>
      <c r="AL15" s="201"/>
      <c r="AM15" s="90">
        <f>SUM(AM7,AM8,AM11,AM12)</f>
        <v>14.6</v>
      </c>
      <c r="AN15" s="201"/>
      <c r="AO15" s="90">
        <f>SUM(AO7,AO8,AO11,AO12)</f>
        <v>0</v>
      </c>
      <c r="AP15" s="201"/>
      <c r="AQ15" s="201"/>
      <c r="AR15" s="202"/>
    </row>
    <row r="16" spans="1:44" x14ac:dyDescent="0.2">
      <c r="A16" s="318" t="s">
        <v>23</v>
      </c>
      <c r="B16" s="115"/>
      <c r="C16" s="115"/>
      <c r="D16" s="115"/>
      <c r="E16" s="115" t="s">
        <v>24</v>
      </c>
      <c r="F16" s="115"/>
      <c r="G16" s="115"/>
      <c r="H16" s="115"/>
      <c r="I16" s="323" t="s">
        <v>14</v>
      </c>
      <c r="J16" s="182"/>
      <c r="K16" s="182"/>
      <c r="L16" s="324"/>
      <c r="M16" s="184">
        <f>I6*(POWER(O7+O8,2)+POWER(Q7+Q8,2))/POWER(B6,2)</f>
        <v>1.3202226315625013E-2</v>
      </c>
      <c r="N16" s="184"/>
      <c r="O16" s="184"/>
      <c r="P16" s="185" t="s">
        <v>25</v>
      </c>
      <c r="Q16" s="185"/>
      <c r="R16" s="199">
        <f>K6*(POWER(O7+O8,2)+POWER(Q7+Q8,2))/(100*B6)</f>
        <v>0.28827448841333392</v>
      </c>
      <c r="S16" s="199"/>
      <c r="T16" s="204"/>
      <c r="U16" s="205">
        <f>I6*(POWER(W7+W8,2)+POWER(Y7+Y8,2))/POWER(B6,2)</f>
        <v>1.3202226315625008E-2</v>
      </c>
      <c r="V16" s="184"/>
      <c r="W16" s="184"/>
      <c r="X16" s="185" t="s">
        <v>25</v>
      </c>
      <c r="Y16" s="185"/>
      <c r="Z16" s="199">
        <f>K6*(POWER(W7+W8,2)+POWER(Y7+Y8,2))/(100*B6)</f>
        <v>0.28827448841333381</v>
      </c>
      <c r="AA16" s="199"/>
      <c r="AB16" s="204"/>
      <c r="AC16" s="205">
        <f>I6*(POWER(AE7+AE8,2)+POWER(AG7+AG8,2))/POWER(B6,2)</f>
        <v>1.3769999742507933E-2</v>
      </c>
      <c r="AD16" s="184"/>
      <c r="AE16" s="184"/>
      <c r="AF16" s="185" t="s">
        <v>25</v>
      </c>
      <c r="AG16" s="185"/>
      <c r="AH16" s="199">
        <f>K6*(POWER(AE7+AE8,2)+POWER(AG7+AG8,2))/(100*B6)</f>
        <v>0.30067198791503907</v>
      </c>
      <c r="AI16" s="199"/>
      <c r="AJ16" s="204"/>
      <c r="AK16" s="205">
        <f>I6*(POWER(AM7+AM8,2)+POWER(AO7+AO8,2))/POWER(B6,2)</f>
        <v>1.2646406013518571E-2</v>
      </c>
      <c r="AL16" s="184"/>
      <c r="AM16" s="184"/>
      <c r="AN16" s="185" t="s">
        <v>25</v>
      </c>
      <c r="AO16" s="185"/>
      <c r="AP16" s="199">
        <f>K6*(POWER(AM7+AM8,2)+POWER(AO7+AO8,2))/(100*B6)</f>
        <v>0.27613798890113828</v>
      </c>
      <c r="AQ16" s="199"/>
      <c r="AR16" s="204"/>
    </row>
    <row r="17" spans="1:44" ht="13.5" thickBot="1" x14ac:dyDescent="0.25">
      <c r="A17" s="122"/>
      <c r="B17" s="118"/>
      <c r="C17" s="118"/>
      <c r="D17" s="118"/>
      <c r="E17" s="118"/>
      <c r="F17" s="118"/>
      <c r="G17" s="118"/>
      <c r="H17" s="118"/>
      <c r="I17" s="192" t="s">
        <v>18</v>
      </c>
      <c r="J17" s="193"/>
      <c r="K17" s="193"/>
      <c r="L17" s="194"/>
      <c r="M17" s="191">
        <f>I10*(POWER(O11+O12,2)+POWER(Q11+Q12,2))/POWER(B10,2)</f>
        <v>2.5781251024454832E-3</v>
      </c>
      <c r="N17" s="191"/>
      <c r="O17" s="191"/>
      <c r="P17" s="186" t="s">
        <v>25</v>
      </c>
      <c r="Q17" s="186"/>
      <c r="R17" s="187">
        <f>K10*(POWER(O11+O12,2)+POWER(Q11+Q12,2))/(100*B10)</f>
        <v>6.6312497854232794E-2</v>
      </c>
      <c r="S17" s="187"/>
      <c r="T17" s="188"/>
      <c r="U17" s="325">
        <f>I10*(POWER(W11+W12,2)+POWER(Y11+Y12,2))/POWER(B10,2)</f>
        <v>3.0071251194924119E-3</v>
      </c>
      <c r="V17" s="191"/>
      <c r="W17" s="191"/>
      <c r="X17" s="186" t="s">
        <v>25</v>
      </c>
      <c r="Y17" s="186"/>
      <c r="Z17" s="187">
        <f>K10*(POWER(W11+W12,2)+POWER(Y11+Y12,2))/(100*B10)</f>
        <v>7.7346897497177144E-2</v>
      </c>
      <c r="AA17" s="187"/>
      <c r="AB17" s="188"/>
      <c r="AC17" s="325">
        <f>I10*(POWER(AE11+AE12,2)+POWER(AG11+AG12,2))/POWER(B10,2)</f>
        <v>3.0071251194924119E-3</v>
      </c>
      <c r="AD17" s="191"/>
      <c r="AE17" s="191"/>
      <c r="AF17" s="186" t="s">
        <v>25</v>
      </c>
      <c r="AG17" s="186"/>
      <c r="AH17" s="187">
        <f>K10*(POWER(AE11+AE12,2)+POWER(AG11+AG12,2))/(100*B10)</f>
        <v>7.7346897497177144E-2</v>
      </c>
      <c r="AI17" s="187"/>
      <c r="AJ17" s="188"/>
      <c r="AK17" s="325">
        <f>I10*(POWER(AM11+AM12,2)+POWER(AO11+AO12,2))/POWER(B10,2)</f>
        <v>3.0071251194924119E-3</v>
      </c>
      <c r="AL17" s="191"/>
      <c r="AM17" s="191"/>
      <c r="AN17" s="186" t="s">
        <v>25</v>
      </c>
      <c r="AO17" s="186"/>
      <c r="AP17" s="187">
        <f>K10*(POWER(AM11+AM12,2)+POWER(AO11+AO12,2))/(100*B10)</f>
        <v>7.7346897497177144E-2</v>
      </c>
      <c r="AQ17" s="187"/>
      <c r="AR17" s="188"/>
    </row>
    <row r="18" spans="1:44" ht="12.75" customHeight="1" x14ac:dyDescent="0.2">
      <c r="A18" s="326" t="s">
        <v>26</v>
      </c>
      <c r="B18" s="150"/>
      <c r="C18" s="150"/>
      <c r="D18" s="150"/>
      <c r="E18" s="115" t="s">
        <v>27</v>
      </c>
      <c r="F18" s="115"/>
      <c r="G18" s="115"/>
      <c r="H18" s="115"/>
      <c r="I18" s="323" t="s">
        <v>14</v>
      </c>
      <c r="J18" s="182"/>
      <c r="K18" s="182"/>
      <c r="L18" s="324"/>
      <c r="M18" s="179">
        <f>SUM(O7:P8)+C6+M16</f>
        <v>9.4542022274481141</v>
      </c>
      <c r="N18" s="179"/>
      <c r="O18" s="179"/>
      <c r="P18" s="180" t="s">
        <v>25</v>
      </c>
      <c r="Q18" s="180"/>
      <c r="R18" s="175">
        <f>SUM(Q7:R8)+D6+R16</f>
        <v>0.45427448209524157</v>
      </c>
      <c r="S18" s="175"/>
      <c r="T18" s="177"/>
      <c r="U18" s="178">
        <f>SUM(W7:X8)+C6+U16</f>
        <v>9.4542022274481123</v>
      </c>
      <c r="V18" s="179"/>
      <c r="W18" s="179"/>
      <c r="X18" s="180" t="s">
        <v>25</v>
      </c>
      <c r="Y18" s="180"/>
      <c r="Z18" s="175">
        <f>SUM(Y7:Z8)+D6+Z16</f>
        <v>0.45427448209524146</v>
      </c>
      <c r="AA18" s="175"/>
      <c r="AB18" s="177"/>
      <c r="AC18" s="178">
        <f>SUM(AE7:AF8)+C6+AC16</f>
        <v>9.6547700008749953</v>
      </c>
      <c r="AD18" s="179"/>
      <c r="AE18" s="179"/>
      <c r="AF18" s="180" t="s">
        <v>25</v>
      </c>
      <c r="AG18" s="180"/>
      <c r="AH18" s="175">
        <f>SUM(AG7:AH8)+D6+AH16</f>
        <v>0.46667198159694673</v>
      </c>
      <c r="AI18" s="175"/>
      <c r="AJ18" s="177"/>
      <c r="AK18" s="178">
        <f>SUM(AM7:AN8)+C6+AK16</f>
        <v>9.2536464071460056</v>
      </c>
      <c r="AL18" s="179"/>
      <c r="AM18" s="179"/>
      <c r="AN18" s="180" t="s">
        <v>25</v>
      </c>
      <c r="AO18" s="180"/>
      <c r="AP18" s="175">
        <f>SUM(AO7:AP8)+D6+AP16</f>
        <v>0.44213798258304593</v>
      </c>
      <c r="AQ18" s="175"/>
      <c r="AR18" s="177"/>
    </row>
    <row r="19" spans="1:44" x14ac:dyDescent="0.2">
      <c r="A19" s="151"/>
      <c r="B19" s="152"/>
      <c r="C19" s="152"/>
      <c r="D19" s="152"/>
      <c r="E19" s="155"/>
      <c r="F19" s="155"/>
      <c r="G19" s="155"/>
      <c r="H19" s="155"/>
      <c r="I19" s="327" t="s">
        <v>18</v>
      </c>
      <c r="J19" s="173"/>
      <c r="K19" s="173"/>
      <c r="L19" s="328"/>
      <c r="M19" s="166">
        <f>SUM(O11:P12)+C10+M17</f>
        <v>5.025578125147149</v>
      </c>
      <c r="N19" s="166"/>
      <c r="O19" s="166"/>
      <c r="P19" s="167" t="s">
        <v>25</v>
      </c>
      <c r="Q19" s="167"/>
      <c r="R19" s="163">
        <f>SUM(Q11:R12)+D10+R17</f>
        <v>0.15431249737739564</v>
      </c>
      <c r="S19" s="163"/>
      <c r="T19" s="164"/>
      <c r="U19" s="165">
        <f>SUM(W11:X12)+C10+U17</f>
        <v>5.4260071251641966</v>
      </c>
      <c r="V19" s="166"/>
      <c r="W19" s="166"/>
      <c r="X19" s="167" t="s">
        <v>25</v>
      </c>
      <c r="Y19" s="167"/>
      <c r="Z19" s="163">
        <f>SUM(Y11:Z12)+D10+Z17</f>
        <v>0.16534689702034</v>
      </c>
      <c r="AA19" s="163"/>
      <c r="AB19" s="164"/>
      <c r="AC19" s="165">
        <f>SUM(AE11:AF12)+C10+AC17</f>
        <v>5.4260071251641966</v>
      </c>
      <c r="AD19" s="166"/>
      <c r="AE19" s="166"/>
      <c r="AF19" s="167" t="s">
        <v>25</v>
      </c>
      <c r="AG19" s="167"/>
      <c r="AH19" s="163">
        <f>SUM(AG11:AH12)+D10+AH17</f>
        <v>0.16534689702034</v>
      </c>
      <c r="AI19" s="163"/>
      <c r="AJ19" s="164"/>
      <c r="AK19" s="165">
        <f>SUM(AM11:AN12)+C10+AK17</f>
        <v>5.4260071251641966</v>
      </c>
      <c r="AL19" s="166"/>
      <c r="AM19" s="166"/>
      <c r="AN19" s="167" t="s">
        <v>25</v>
      </c>
      <c r="AO19" s="167"/>
      <c r="AP19" s="163">
        <f>SUM(AO11:AP12)+D10+AP17</f>
        <v>0.16534689702034</v>
      </c>
      <c r="AQ19" s="163"/>
      <c r="AR19" s="164"/>
    </row>
    <row r="20" spans="1:44" ht="13.5" thickBot="1" x14ac:dyDescent="0.25">
      <c r="A20" s="153"/>
      <c r="B20" s="154"/>
      <c r="C20" s="154"/>
      <c r="D20" s="154"/>
      <c r="E20" s="118"/>
      <c r="F20" s="118"/>
      <c r="G20" s="118"/>
      <c r="H20" s="118"/>
      <c r="I20" s="169" t="s">
        <v>28</v>
      </c>
      <c r="J20" s="170"/>
      <c r="K20" s="170"/>
      <c r="L20" s="171"/>
      <c r="M20" s="161">
        <f>SUM(M18,M19)</f>
        <v>14.479780352595263</v>
      </c>
      <c r="N20" s="161"/>
      <c r="O20" s="161"/>
      <c r="P20" s="162" t="s">
        <v>25</v>
      </c>
      <c r="Q20" s="162"/>
      <c r="R20" s="147">
        <f>SUM(R18,R19)</f>
        <v>0.60858697947263718</v>
      </c>
      <c r="S20" s="147"/>
      <c r="T20" s="148"/>
      <c r="U20" s="329">
        <f>SUM(U18,U19)</f>
        <v>14.880209352612308</v>
      </c>
      <c r="V20" s="161"/>
      <c r="W20" s="161"/>
      <c r="X20" s="162" t="s">
        <v>25</v>
      </c>
      <c r="Y20" s="162"/>
      <c r="Z20" s="147">
        <f>SUM(Z18,Z19)</f>
        <v>0.61962137911558146</v>
      </c>
      <c r="AA20" s="147"/>
      <c r="AB20" s="148"/>
      <c r="AC20" s="329">
        <f>SUM(AC18,AC19)</f>
        <v>15.080777126039191</v>
      </c>
      <c r="AD20" s="161"/>
      <c r="AE20" s="161"/>
      <c r="AF20" s="162" t="s">
        <v>25</v>
      </c>
      <c r="AG20" s="162"/>
      <c r="AH20" s="147">
        <f>SUM(AH18,AH19)</f>
        <v>0.63201887861728667</v>
      </c>
      <c r="AI20" s="147"/>
      <c r="AJ20" s="148"/>
      <c r="AK20" s="329">
        <f>SUM(AK18,AK19)</f>
        <v>14.679653532310201</v>
      </c>
      <c r="AL20" s="161"/>
      <c r="AM20" s="161"/>
      <c r="AN20" s="162" t="s">
        <v>25</v>
      </c>
      <c r="AO20" s="162"/>
      <c r="AP20" s="147">
        <f>SUM(AP18,AP19)</f>
        <v>0.60748487960338593</v>
      </c>
      <c r="AQ20" s="147"/>
      <c r="AR20" s="148"/>
    </row>
    <row r="21" spans="1:44" ht="30" customHeight="1" thickBot="1" x14ac:dyDescent="0.25">
      <c r="A21" s="127" t="s">
        <v>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</row>
    <row r="22" spans="1:44" ht="15.75" customHeight="1" thickBot="1" x14ac:dyDescent="0.25">
      <c r="A22" s="330" t="s">
        <v>6</v>
      </c>
      <c r="B22" s="157"/>
      <c r="C22" s="157" t="s">
        <v>2</v>
      </c>
      <c r="D22" s="157"/>
      <c r="E22" s="157" t="s">
        <v>30</v>
      </c>
      <c r="F22" s="157"/>
      <c r="G22" s="157"/>
      <c r="H22" s="157"/>
      <c r="I22" s="157"/>
      <c r="J22" s="157"/>
      <c r="K22" s="157"/>
      <c r="L22" s="331"/>
      <c r="M22" s="137" t="s">
        <v>31</v>
      </c>
      <c r="N22" s="138"/>
      <c r="O22" s="138"/>
      <c r="P22" s="138"/>
      <c r="Q22" s="138"/>
      <c r="R22" s="138"/>
      <c r="S22" s="138"/>
      <c r="T22" s="139"/>
      <c r="U22" s="137" t="s">
        <v>31</v>
      </c>
      <c r="V22" s="138"/>
      <c r="W22" s="138"/>
      <c r="X22" s="138"/>
      <c r="Y22" s="138"/>
      <c r="Z22" s="138"/>
      <c r="AA22" s="138"/>
      <c r="AB22" s="139"/>
      <c r="AC22" s="137" t="s">
        <v>31</v>
      </c>
      <c r="AD22" s="138"/>
      <c r="AE22" s="138"/>
      <c r="AF22" s="138"/>
      <c r="AG22" s="138"/>
      <c r="AH22" s="138"/>
      <c r="AI22" s="138"/>
      <c r="AJ22" s="139"/>
      <c r="AK22" s="137" t="s">
        <v>31</v>
      </c>
      <c r="AL22" s="138"/>
      <c r="AM22" s="138"/>
      <c r="AN22" s="138"/>
      <c r="AO22" s="138"/>
      <c r="AP22" s="138"/>
      <c r="AQ22" s="138"/>
      <c r="AR22" s="139"/>
    </row>
    <row r="23" spans="1:44" x14ac:dyDescent="0.2">
      <c r="A23" s="140">
        <v>6</v>
      </c>
      <c r="B23" s="141"/>
      <c r="C23" s="141" t="s">
        <v>16</v>
      </c>
      <c r="D23" s="141"/>
      <c r="E23" s="142" t="s">
        <v>88</v>
      </c>
      <c r="F23" s="142"/>
      <c r="G23" s="142"/>
      <c r="H23" s="142"/>
      <c r="I23" s="142"/>
      <c r="J23" s="142"/>
      <c r="K23" s="142"/>
      <c r="L23" s="143"/>
      <c r="M23" s="283">
        <v>6.12</v>
      </c>
      <c r="N23" s="145"/>
      <c r="O23" s="145"/>
      <c r="P23" s="145"/>
      <c r="Q23" s="145"/>
      <c r="R23" s="145"/>
      <c r="S23" s="145"/>
      <c r="T23" s="284"/>
      <c r="U23" s="283">
        <v>6.16</v>
      </c>
      <c r="V23" s="145"/>
      <c r="W23" s="145"/>
      <c r="X23" s="145"/>
      <c r="Y23" s="145"/>
      <c r="Z23" s="145"/>
      <c r="AA23" s="145"/>
      <c r="AB23" s="284"/>
      <c r="AC23" s="283">
        <v>6.19</v>
      </c>
      <c r="AD23" s="145"/>
      <c r="AE23" s="145"/>
      <c r="AF23" s="145"/>
      <c r="AG23" s="145"/>
      <c r="AH23" s="145"/>
      <c r="AI23" s="145"/>
      <c r="AJ23" s="284"/>
      <c r="AK23" s="283">
        <v>6.2</v>
      </c>
      <c r="AL23" s="145"/>
      <c r="AM23" s="145"/>
      <c r="AN23" s="145"/>
      <c r="AO23" s="145"/>
      <c r="AP23" s="145"/>
      <c r="AQ23" s="145"/>
      <c r="AR23" s="284"/>
    </row>
    <row r="24" spans="1:44" x14ac:dyDescent="0.2">
      <c r="A24" s="302">
        <v>6</v>
      </c>
      <c r="B24" s="242"/>
      <c r="C24" s="242" t="s">
        <v>19</v>
      </c>
      <c r="D24" s="242"/>
      <c r="E24" s="243" t="s">
        <v>89</v>
      </c>
      <c r="F24" s="243"/>
      <c r="G24" s="243"/>
      <c r="H24" s="243"/>
      <c r="I24" s="243"/>
      <c r="J24" s="243"/>
      <c r="K24" s="243"/>
      <c r="L24" s="332"/>
      <c r="M24" s="333">
        <v>6.12</v>
      </c>
      <c r="N24" s="334"/>
      <c r="O24" s="334"/>
      <c r="P24" s="334"/>
      <c r="Q24" s="334"/>
      <c r="R24" s="334"/>
      <c r="S24" s="334"/>
      <c r="T24" s="335"/>
      <c r="U24" s="333">
        <v>6.14</v>
      </c>
      <c r="V24" s="334"/>
      <c r="W24" s="334"/>
      <c r="X24" s="334"/>
      <c r="Y24" s="334"/>
      <c r="Z24" s="334"/>
      <c r="AA24" s="334"/>
      <c r="AB24" s="335"/>
      <c r="AC24" s="333">
        <v>6.14</v>
      </c>
      <c r="AD24" s="334"/>
      <c r="AE24" s="334"/>
      <c r="AF24" s="334"/>
      <c r="AG24" s="334"/>
      <c r="AH24" s="334"/>
      <c r="AI24" s="334"/>
      <c r="AJ24" s="335"/>
      <c r="AK24" s="333">
        <v>6.17</v>
      </c>
      <c r="AL24" s="334"/>
      <c r="AM24" s="334"/>
      <c r="AN24" s="334"/>
      <c r="AO24" s="334"/>
      <c r="AP24" s="334"/>
      <c r="AQ24" s="334"/>
      <c r="AR24" s="335"/>
    </row>
    <row r="25" spans="1:44" x14ac:dyDescent="0.2">
      <c r="A25" s="302">
        <v>6</v>
      </c>
      <c r="B25" s="242"/>
      <c r="C25" s="242" t="s">
        <v>86</v>
      </c>
      <c r="D25" s="242"/>
      <c r="E25" s="243" t="s">
        <v>90</v>
      </c>
      <c r="F25" s="243"/>
      <c r="G25" s="243"/>
      <c r="H25" s="243"/>
      <c r="I25" s="243"/>
      <c r="J25" s="243"/>
      <c r="K25" s="243"/>
      <c r="L25" s="332"/>
      <c r="M25" s="333">
        <v>6.1</v>
      </c>
      <c r="N25" s="334"/>
      <c r="O25" s="334"/>
      <c r="P25" s="334"/>
      <c r="Q25" s="334"/>
      <c r="R25" s="334"/>
      <c r="S25" s="334"/>
      <c r="T25" s="335"/>
      <c r="U25" s="333">
        <v>6.15</v>
      </c>
      <c r="V25" s="334"/>
      <c r="W25" s="334"/>
      <c r="X25" s="334"/>
      <c r="Y25" s="334"/>
      <c r="Z25" s="334"/>
      <c r="AA25" s="334"/>
      <c r="AB25" s="335"/>
      <c r="AC25" s="333">
        <v>6.12</v>
      </c>
      <c r="AD25" s="334"/>
      <c r="AE25" s="334"/>
      <c r="AF25" s="334"/>
      <c r="AG25" s="334"/>
      <c r="AH25" s="334"/>
      <c r="AI25" s="334"/>
      <c r="AJ25" s="335"/>
      <c r="AK25" s="333">
        <v>6.14</v>
      </c>
      <c r="AL25" s="334"/>
      <c r="AM25" s="334"/>
      <c r="AN25" s="334"/>
      <c r="AO25" s="334"/>
      <c r="AP25" s="334"/>
      <c r="AQ25" s="334"/>
      <c r="AR25" s="335"/>
    </row>
    <row r="26" spans="1:44" ht="13.5" thickBot="1" x14ac:dyDescent="0.25">
      <c r="A26" s="133">
        <v>6</v>
      </c>
      <c r="B26" s="134"/>
      <c r="C26" s="134" t="s">
        <v>87</v>
      </c>
      <c r="D26" s="134"/>
      <c r="E26" s="135" t="s">
        <v>91</v>
      </c>
      <c r="F26" s="135"/>
      <c r="G26" s="135"/>
      <c r="H26" s="135"/>
      <c r="I26" s="135"/>
      <c r="J26" s="135"/>
      <c r="K26" s="135"/>
      <c r="L26" s="136"/>
      <c r="M26" s="124">
        <v>6.21</v>
      </c>
      <c r="N26" s="125"/>
      <c r="O26" s="125"/>
      <c r="P26" s="125"/>
      <c r="Q26" s="125"/>
      <c r="R26" s="125"/>
      <c r="S26" s="125"/>
      <c r="T26" s="126"/>
      <c r="U26" s="124">
        <v>6.19</v>
      </c>
      <c r="V26" s="125"/>
      <c r="W26" s="125"/>
      <c r="X26" s="125"/>
      <c r="Y26" s="125"/>
      <c r="Z26" s="125"/>
      <c r="AA26" s="125"/>
      <c r="AB26" s="126"/>
      <c r="AC26" s="124">
        <v>6.19</v>
      </c>
      <c r="AD26" s="125"/>
      <c r="AE26" s="125"/>
      <c r="AF26" s="125"/>
      <c r="AG26" s="125"/>
      <c r="AH26" s="125"/>
      <c r="AI26" s="125"/>
      <c r="AJ26" s="126"/>
      <c r="AK26" s="124">
        <v>6.22</v>
      </c>
      <c r="AL26" s="125"/>
      <c r="AM26" s="125"/>
      <c r="AN26" s="125"/>
      <c r="AO26" s="125"/>
      <c r="AP26" s="125"/>
      <c r="AQ26" s="125"/>
      <c r="AR26" s="126"/>
    </row>
    <row r="27" spans="1:44" ht="30" customHeight="1" thickBot="1" x14ac:dyDescent="0.25">
      <c r="A27" s="127" t="s">
        <v>34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</row>
    <row r="28" spans="1:44" ht="15" customHeight="1" x14ac:dyDescent="0.2">
      <c r="A28" s="128" t="s">
        <v>2</v>
      </c>
      <c r="B28" s="129"/>
      <c r="C28" s="129"/>
      <c r="D28" s="129"/>
      <c r="E28" s="129" t="s">
        <v>35</v>
      </c>
      <c r="F28" s="129"/>
      <c r="G28" s="129" t="s">
        <v>36</v>
      </c>
      <c r="H28" s="129"/>
      <c r="I28" s="129" t="s">
        <v>37</v>
      </c>
      <c r="J28" s="129"/>
      <c r="K28" s="129" t="s">
        <v>38</v>
      </c>
      <c r="L28" s="132"/>
      <c r="M28" s="318" t="s">
        <v>10</v>
      </c>
      <c r="N28" s="121"/>
      <c r="O28" s="114" t="s">
        <v>11</v>
      </c>
      <c r="P28" s="115"/>
      <c r="Q28" s="121"/>
      <c r="R28" s="114" t="s">
        <v>12</v>
      </c>
      <c r="S28" s="115"/>
      <c r="T28" s="336"/>
      <c r="U28" s="318" t="s">
        <v>10</v>
      </c>
      <c r="V28" s="121"/>
      <c r="W28" s="114" t="s">
        <v>11</v>
      </c>
      <c r="X28" s="115"/>
      <c r="Y28" s="121"/>
      <c r="Z28" s="114" t="s">
        <v>12</v>
      </c>
      <c r="AA28" s="115"/>
      <c r="AB28" s="336"/>
      <c r="AC28" s="318" t="s">
        <v>10</v>
      </c>
      <c r="AD28" s="121"/>
      <c r="AE28" s="114" t="s">
        <v>11</v>
      </c>
      <c r="AF28" s="115"/>
      <c r="AG28" s="121"/>
      <c r="AH28" s="114" t="s">
        <v>12</v>
      </c>
      <c r="AI28" s="115"/>
      <c r="AJ28" s="336"/>
      <c r="AK28" s="318" t="s">
        <v>10</v>
      </c>
      <c r="AL28" s="121"/>
      <c r="AM28" s="114" t="s">
        <v>11</v>
      </c>
      <c r="AN28" s="115"/>
      <c r="AO28" s="121"/>
      <c r="AP28" s="114" t="s">
        <v>12</v>
      </c>
      <c r="AQ28" s="115"/>
      <c r="AR28" s="336"/>
    </row>
    <row r="29" spans="1:44" ht="15.75" customHeight="1" thickBot="1" x14ac:dyDescent="0.25">
      <c r="A29" s="130"/>
      <c r="B29" s="131"/>
      <c r="C29" s="131"/>
      <c r="D29" s="131"/>
      <c r="E29" s="51" t="s">
        <v>39</v>
      </c>
      <c r="F29" s="51" t="s">
        <v>40</v>
      </c>
      <c r="G29" s="51" t="s">
        <v>39</v>
      </c>
      <c r="H29" s="51" t="s">
        <v>40</v>
      </c>
      <c r="I29" s="51" t="s">
        <v>39</v>
      </c>
      <c r="J29" s="51" t="s">
        <v>40</v>
      </c>
      <c r="K29" s="51" t="s">
        <v>39</v>
      </c>
      <c r="L29" s="8" t="s">
        <v>40</v>
      </c>
      <c r="M29" s="122"/>
      <c r="N29" s="123"/>
      <c r="O29" s="117"/>
      <c r="P29" s="118"/>
      <c r="Q29" s="123"/>
      <c r="R29" s="117"/>
      <c r="S29" s="118"/>
      <c r="T29" s="119"/>
      <c r="U29" s="122"/>
      <c r="V29" s="123"/>
      <c r="W29" s="117"/>
      <c r="X29" s="118"/>
      <c r="Y29" s="123"/>
      <c r="Z29" s="117"/>
      <c r="AA29" s="118"/>
      <c r="AB29" s="119"/>
      <c r="AC29" s="122"/>
      <c r="AD29" s="123"/>
      <c r="AE29" s="117"/>
      <c r="AF29" s="118"/>
      <c r="AG29" s="123"/>
      <c r="AH29" s="117"/>
      <c r="AI29" s="118"/>
      <c r="AJ29" s="119"/>
      <c r="AK29" s="122"/>
      <c r="AL29" s="123"/>
      <c r="AM29" s="117"/>
      <c r="AN29" s="118"/>
      <c r="AO29" s="123"/>
      <c r="AP29" s="117"/>
      <c r="AQ29" s="118"/>
      <c r="AR29" s="119"/>
    </row>
    <row r="30" spans="1:44" x14ac:dyDescent="0.2">
      <c r="A30" s="337" t="s">
        <v>41</v>
      </c>
      <c r="B30" s="96"/>
      <c r="C30" s="96"/>
      <c r="D30" s="96"/>
      <c r="E30" s="52"/>
      <c r="F30" s="52"/>
      <c r="G30" s="52"/>
      <c r="H30" s="52"/>
      <c r="I30" s="52"/>
      <c r="J30" s="52"/>
      <c r="K30" s="52"/>
      <c r="L30" s="97"/>
      <c r="M30" s="98"/>
      <c r="N30" s="99"/>
      <c r="O30" s="100"/>
      <c r="P30" s="100"/>
      <c r="Q30" s="100"/>
      <c r="R30" s="100"/>
      <c r="S30" s="100"/>
      <c r="T30" s="101"/>
      <c r="U30" s="98"/>
      <c r="V30" s="99"/>
      <c r="W30" s="100"/>
      <c r="X30" s="100"/>
      <c r="Y30" s="100"/>
      <c r="Z30" s="100"/>
      <c r="AA30" s="100"/>
      <c r="AB30" s="101"/>
      <c r="AC30" s="98"/>
      <c r="AD30" s="99"/>
      <c r="AE30" s="100"/>
      <c r="AF30" s="100"/>
      <c r="AG30" s="100"/>
      <c r="AH30" s="100"/>
      <c r="AI30" s="100"/>
      <c r="AJ30" s="101"/>
      <c r="AK30" s="98"/>
      <c r="AL30" s="99"/>
      <c r="AM30" s="100"/>
      <c r="AN30" s="100"/>
      <c r="AO30" s="100"/>
      <c r="AP30" s="100"/>
      <c r="AQ30" s="100"/>
      <c r="AR30" s="101"/>
    </row>
    <row r="31" spans="1:44" x14ac:dyDescent="0.2">
      <c r="A31" s="81" t="s">
        <v>42</v>
      </c>
      <c r="B31" s="82"/>
      <c r="C31" s="82"/>
      <c r="D31" s="82"/>
      <c r="E31" s="46"/>
      <c r="F31" s="46"/>
      <c r="G31" s="46"/>
      <c r="H31" s="46"/>
      <c r="I31" s="46"/>
      <c r="J31" s="46"/>
      <c r="K31" s="46"/>
      <c r="L31" s="338"/>
      <c r="M31" s="339">
        <f>M32+M33+M34</f>
        <v>320</v>
      </c>
      <c r="N31" s="89"/>
      <c r="O31" s="85"/>
      <c r="P31" s="85"/>
      <c r="Q31" s="85"/>
      <c r="R31" s="85"/>
      <c r="S31" s="85"/>
      <c r="T31" s="86"/>
      <c r="U31" s="339">
        <f>U32+U33+U34</f>
        <v>350</v>
      </c>
      <c r="V31" s="89"/>
      <c r="W31" s="85"/>
      <c r="X31" s="85"/>
      <c r="Y31" s="85"/>
      <c r="Z31" s="85"/>
      <c r="AA31" s="85"/>
      <c r="AB31" s="86"/>
      <c r="AC31" s="339">
        <f>AC32+AC33+AC34</f>
        <v>330</v>
      </c>
      <c r="AD31" s="89"/>
      <c r="AE31" s="85"/>
      <c r="AF31" s="85"/>
      <c r="AG31" s="85"/>
      <c r="AH31" s="85"/>
      <c r="AI31" s="85"/>
      <c r="AJ31" s="86"/>
      <c r="AK31" s="339">
        <f>AK32+AK33+AK34</f>
        <v>310</v>
      </c>
      <c r="AL31" s="89"/>
      <c r="AM31" s="85"/>
      <c r="AN31" s="85"/>
      <c r="AO31" s="85"/>
      <c r="AP31" s="85"/>
      <c r="AQ31" s="85"/>
      <c r="AR31" s="86"/>
    </row>
    <row r="32" spans="1:44" x14ac:dyDescent="0.2">
      <c r="A32" s="81" t="s">
        <v>92</v>
      </c>
      <c r="B32" s="82"/>
      <c r="C32" s="82"/>
      <c r="D32" s="82"/>
      <c r="E32" s="46"/>
      <c r="F32" s="46"/>
      <c r="G32" s="46"/>
      <c r="H32" s="46"/>
      <c r="I32" s="46"/>
      <c r="J32" s="46"/>
      <c r="K32" s="46"/>
      <c r="L32" s="338"/>
      <c r="M32" s="340">
        <v>210</v>
      </c>
      <c r="N32" s="79"/>
      <c r="O32" s="76"/>
      <c r="P32" s="76"/>
      <c r="Q32" s="76"/>
      <c r="R32" s="76"/>
      <c r="S32" s="76"/>
      <c r="T32" s="80"/>
      <c r="U32" s="340">
        <v>215</v>
      </c>
      <c r="V32" s="79"/>
      <c r="W32" s="76"/>
      <c r="X32" s="76"/>
      <c r="Y32" s="76"/>
      <c r="Z32" s="76"/>
      <c r="AA32" s="76"/>
      <c r="AB32" s="80"/>
      <c r="AC32" s="340">
        <v>210</v>
      </c>
      <c r="AD32" s="79"/>
      <c r="AE32" s="76"/>
      <c r="AF32" s="76"/>
      <c r="AG32" s="76"/>
      <c r="AH32" s="76"/>
      <c r="AI32" s="76"/>
      <c r="AJ32" s="80"/>
      <c r="AK32" s="340">
        <v>190</v>
      </c>
      <c r="AL32" s="79"/>
      <c r="AM32" s="76"/>
      <c r="AN32" s="76"/>
      <c r="AO32" s="76"/>
      <c r="AP32" s="76"/>
      <c r="AQ32" s="76"/>
      <c r="AR32" s="80"/>
    </row>
    <row r="33" spans="1:44" x14ac:dyDescent="0.2">
      <c r="A33" s="81" t="s">
        <v>93</v>
      </c>
      <c r="B33" s="82"/>
      <c r="C33" s="82"/>
      <c r="D33" s="82"/>
      <c r="E33" s="46">
        <v>47.8</v>
      </c>
      <c r="F33" s="46">
        <v>0.5</v>
      </c>
      <c r="G33" s="46">
        <v>48.9</v>
      </c>
      <c r="H33" s="46">
        <v>25</v>
      </c>
      <c r="I33" s="46"/>
      <c r="J33" s="46"/>
      <c r="K33" s="46"/>
      <c r="L33" s="338"/>
      <c r="M33" s="340">
        <v>70</v>
      </c>
      <c r="N33" s="79"/>
      <c r="O33" s="76"/>
      <c r="P33" s="76"/>
      <c r="Q33" s="76"/>
      <c r="R33" s="76"/>
      <c r="S33" s="76"/>
      <c r="T33" s="80"/>
      <c r="U33" s="340">
        <v>90</v>
      </c>
      <c r="V33" s="79"/>
      <c r="W33" s="76"/>
      <c r="X33" s="76"/>
      <c r="Y33" s="76"/>
      <c r="Z33" s="76"/>
      <c r="AA33" s="76"/>
      <c r="AB33" s="80"/>
      <c r="AC33" s="340">
        <v>70</v>
      </c>
      <c r="AD33" s="79"/>
      <c r="AE33" s="76"/>
      <c r="AF33" s="76"/>
      <c r="AG33" s="76"/>
      <c r="AH33" s="76"/>
      <c r="AI33" s="76"/>
      <c r="AJ33" s="80"/>
      <c r="AK33" s="340">
        <v>70</v>
      </c>
      <c r="AL33" s="79"/>
      <c r="AM33" s="76"/>
      <c r="AN33" s="76"/>
      <c r="AO33" s="76"/>
      <c r="AP33" s="76"/>
      <c r="AQ33" s="76"/>
      <c r="AR33" s="80"/>
    </row>
    <row r="34" spans="1:44" x14ac:dyDescent="0.2">
      <c r="A34" s="81" t="s">
        <v>94</v>
      </c>
      <c r="B34" s="82"/>
      <c r="C34" s="82"/>
      <c r="D34" s="82"/>
      <c r="E34" s="46">
        <v>47.8</v>
      </c>
      <c r="F34" s="46">
        <v>0.5</v>
      </c>
      <c r="G34" s="46">
        <v>48.9</v>
      </c>
      <c r="H34" s="46">
        <v>25</v>
      </c>
      <c r="I34" s="46"/>
      <c r="J34" s="46"/>
      <c r="K34" s="46"/>
      <c r="L34" s="338"/>
      <c r="M34" s="340">
        <v>40</v>
      </c>
      <c r="N34" s="79"/>
      <c r="O34" s="76"/>
      <c r="P34" s="76"/>
      <c r="Q34" s="76"/>
      <c r="R34" s="76"/>
      <c r="S34" s="76"/>
      <c r="T34" s="80"/>
      <c r="U34" s="340">
        <v>45</v>
      </c>
      <c r="V34" s="79"/>
      <c r="W34" s="76"/>
      <c r="X34" s="76"/>
      <c r="Y34" s="76"/>
      <c r="Z34" s="76"/>
      <c r="AA34" s="76"/>
      <c r="AB34" s="80"/>
      <c r="AC34" s="340">
        <v>50</v>
      </c>
      <c r="AD34" s="79"/>
      <c r="AE34" s="76"/>
      <c r="AF34" s="76"/>
      <c r="AG34" s="76"/>
      <c r="AH34" s="76"/>
      <c r="AI34" s="76"/>
      <c r="AJ34" s="80"/>
      <c r="AK34" s="340">
        <v>50</v>
      </c>
      <c r="AL34" s="79"/>
      <c r="AM34" s="76"/>
      <c r="AN34" s="76"/>
      <c r="AO34" s="76"/>
      <c r="AP34" s="76"/>
      <c r="AQ34" s="76"/>
      <c r="AR34" s="80"/>
    </row>
    <row r="35" spans="1:44" x14ac:dyDescent="0.2">
      <c r="A35" s="81" t="s">
        <v>95</v>
      </c>
      <c r="B35" s="82"/>
      <c r="C35" s="82"/>
      <c r="D35" s="82"/>
      <c r="E35" s="46"/>
      <c r="F35" s="46"/>
      <c r="G35" s="46"/>
      <c r="H35" s="46"/>
      <c r="I35" s="46"/>
      <c r="J35" s="46"/>
      <c r="K35" s="46"/>
      <c r="L35" s="338"/>
      <c r="M35" s="340" t="s">
        <v>77</v>
      </c>
      <c r="N35" s="79"/>
      <c r="O35" s="76"/>
      <c r="P35" s="76"/>
      <c r="Q35" s="76"/>
      <c r="R35" s="76"/>
      <c r="S35" s="76"/>
      <c r="T35" s="80"/>
      <c r="U35" s="340" t="s">
        <v>77</v>
      </c>
      <c r="V35" s="79"/>
      <c r="W35" s="76"/>
      <c r="X35" s="76"/>
      <c r="Y35" s="76"/>
      <c r="Z35" s="76"/>
      <c r="AA35" s="76"/>
      <c r="AB35" s="80"/>
      <c r="AC35" s="340" t="s">
        <v>77</v>
      </c>
      <c r="AD35" s="79"/>
      <c r="AE35" s="76"/>
      <c r="AF35" s="76"/>
      <c r="AG35" s="76"/>
      <c r="AH35" s="76"/>
      <c r="AI35" s="76"/>
      <c r="AJ35" s="80"/>
      <c r="AK35" s="340" t="s">
        <v>77</v>
      </c>
      <c r="AL35" s="79"/>
      <c r="AM35" s="76"/>
      <c r="AN35" s="76"/>
      <c r="AO35" s="76"/>
      <c r="AP35" s="76"/>
      <c r="AQ35" s="76"/>
      <c r="AR35" s="80"/>
    </row>
    <row r="36" spans="1:44" ht="13.5" thickBot="1" x14ac:dyDescent="0.25">
      <c r="A36" s="103" t="s">
        <v>53</v>
      </c>
      <c r="B36" s="104"/>
      <c r="C36" s="104"/>
      <c r="D36" s="104"/>
      <c r="E36" s="105"/>
      <c r="F36" s="105"/>
      <c r="G36" s="105"/>
      <c r="H36" s="105"/>
      <c r="I36" s="105"/>
      <c r="J36" s="105"/>
      <c r="K36" s="105"/>
      <c r="L36" s="341"/>
      <c r="M36" s="342"/>
      <c r="N36" s="343"/>
      <c r="O36" s="90"/>
      <c r="P36" s="90"/>
      <c r="Q36" s="90"/>
      <c r="R36" s="90"/>
      <c r="S36" s="90"/>
      <c r="T36" s="94"/>
      <c r="U36" s="342"/>
      <c r="V36" s="343"/>
      <c r="W36" s="90"/>
      <c r="X36" s="90"/>
      <c r="Y36" s="90"/>
      <c r="Z36" s="90"/>
      <c r="AA36" s="90"/>
      <c r="AB36" s="94"/>
      <c r="AC36" s="342"/>
      <c r="AD36" s="343"/>
      <c r="AE36" s="90"/>
      <c r="AF36" s="90"/>
      <c r="AG36" s="90"/>
      <c r="AH36" s="90"/>
      <c r="AI36" s="90"/>
      <c r="AJ36" s="94"/>
      <c r="AK36" s="342"/>
      <c r="AL36" s="343"/>
      <c r="AM36" s="90"/>
      <c r="AN36" s="90"/>
      <c r="AO36" s="90"/>
      <c r="AP36" s="90"/>
      <c r="AQ36" s="90"/>
      <c r="AR36" s="94"/>
    </row>
    <row r="37" spans="1:44" x14ac:dyDescent="0.2">
      <c r="A37" s="337" t="s">
        <v>54</v>
      </c>
      <c r="B37" s="96"/>
      <c r="C37" s="96"/>
      <c r="D37" s="96"/>
      <c r="E37" s="344"/>
      <c r="F37" s="344"/>
      <c r="G37" s="344"/>
      <c r="H37" s="344"/>
      <c r="I37" s="344"/>
      <c r="J37" s="344"/>
      <c r="K37" s="344"/>
      <c r="L37" s="344"/>
      <c r="M37" s="345"/>
      <c r="N37" s="345"/>
      <c r="O37" s="346"/>
      <c r="P37" s="346"/>
      <c r="Q37" s="346"/>
      <c r="R37" s="346"/>
      <c r="S37" s="346"/>
      <c r="T37" s="346"/>
      <c r="U37" s="345"/>
      <c r="V37" s="345"/>
      <c r="W37" s="346"/>
      <c r="X37" s="346"/>
      <c r="Y37" s="346"/>
      <c r="Z37" s="346"/>
      <c r="AA37" s="346"/>
      <c r="AB37" s="346"/>
      <c r="AC37" s="345"/>
      <c r="AD37" s="345"/>
      <c r="AE37" s="346"/>
      <c r="AF37" s="346"/>
      <c r="AG37" s="346"/>
      <c r="AH37" s="346"/>
      <c r="AI37" s="346"/>
      <c r="AJ37" s="346"/>
      <c r="AK37" s="345"/>
      <c r="AL37" s="345"/>
      <c r="AM37" s="346"/>
      <c r="AN37" s="346"/>
      <c r="AO37" s="346"/>
      <c r="AP37" s="346"/>
      <c r="AQ37" s="346"/>
      <c r="AR37" s="347"/>
    </row>
    <row r="38" spans="1:44" x14ac:dyDescent="0.2">
      <c r="A38" s="81" t="s">
        <v>96</v>
      </c>
      <c r="B38" s="82"/>
      <c r="C38" s="82"/>
      <c r="D38" s="82"/>
      <c r="E38" s="46"/>
      <c r="F38" s="46"/>
      <c r="G38" s="46"/>
      <c r="H38" s="46"/>
      <c r="I38" s="46"/>
      <c r="J38" s="46"/>
      <c r="K38" s="46"/>
      <c r="L38" s="338"/>
      <c r="M38" s="348">
        <f>M39+M40+M41+M42+M43</f>
        <v>670</v>
      </c>
      <c r="N38" s="349"/>
      <c r="O38" s="85"/>
      <c r="P38" s="85"/>
      <c r="Q38" s="85"/>
      <c r="R38" s="85"/>
      <c r="S38" s="85"/>
      <c r="T38" s="86"/>
      <c r="U38" s="348">
        <f>U39+U40+U41+U42+U43</f>
        <v>650</v>
      </c>
      <c r="V38" s="349"/>
      <c r="W38" s="85"/>
      <c r="X38" s="85"/>
      <c r="Y38" s="85"/>
      <c r="Z38" s="85"/>
      <c r="AA38" s="85"/>
      <c r="AB38" s="86"/>
      <c r="AC38" s="348">
        <f>AC39+AC40+AC41+AC42+AC43</f>
        <v>680</v>
      </c>
      <c r="AD38" s="349"/>
      <c r="AE38" s="85"/>
      <c r="AF38" s="85"/>
      <c r="AG38" s="85"/>
      <c r="AH38" s="85"/>
      <c r="AI38" s="85"/>
      <c r="AJ38" s="86"/>
      <c r="AK38" s="348">
        <f>AK39+AK40+AK41+AK42+AK43</f>
        <v>660</v>
      </c>
      <c r="AL38" s="349"/>
      <c r="AM38" s="85"/>
      <c r="AN38" s="85"/>
      <c r="AO38" s="85"/>
      <c r="AP38" s="85"/>
      <c r="AQ38" s="85"/>
      <c r="AR38" s="86"/>
    </row>
    <row r="39" spans="1:44" x14ac:dyDescent="0.2">
      <c r="A39" s="81" t="s">
        <v>97</v>
      </c>
      <c r="B39" s="82"/>
      <c r="C39" s="82"/>
      <c r="D39" s="82"/>
      <c r="E39" s="46"/>
      <c r="F39" s="46"/>
      <c r="G39" s="46"/>
      <c r="H39" s="46"/>
      <c r="I39" s="46"/>
      <c r="J39" s="46"/>
      <c r="K39" s="46"/>
      <c r="L39" s="338"/>
      <c r="M39" s="340">
        <v>40</v>
      </c>
      <c r="N39" s="79"/>
      <c r="O39" s="76"/>
      <c r="P39" s="76"/>
      <c r="Q39" s="76"/>
      <c r="R39" s="76"/>
      <c r="S39" s="76"/>
      <c r="T39" s="80"/>
      <c r="U39" s="340">
        <v>50</v>
      </c>
      <c r="V39" s="79"/>
      <c r="W39" s="76"/>
      <c r="X39" s="76"/>
      <c r="Y39" s="76"/>
      <c r="Z39" s="76"/>
      <c r="AA39" s="76"/>
      <c r="AB39" s="80"/>
      <c r="AC39" s="340">
        <v>60</v>
      </c>
      <c r="AD39" s="79"/>
      <c r="AE39" s="76"/>
      <c r="AF39" s="76"/>
      <c r="AG39" s="76"/>
      <c r="AH39" s="76"/>
      <c r="AI39" s="76"/>
      <c r="AJ39" s="80"/>
      <c r="AK39" s="340">
        <v>50</v>
      </c>
      <c r="AL39" s="79"/>
      <c r="AM39" s="76"/>
      <c r="AN39" s="76"/>
      <c r="AO39" s="76"/>
      <c r="AP39" s="76"/>
      <c r="AQ39" s="76"/>
      <c r="AR39" s="80"/>
    </row>
    <row r="40" spans="1:44" x14ac:dyDescent="0.2">
      <c r="A40" s="81" t="s">
        <v>98</v>
      </c>
      <c r="B40" s="82"/>
      <c r="C40" s="82"/>
      <c r="D40" s="82"/>
      <c r="E40" s="46"/>
      <c r="F40" s="46"/>
      <c r="G40" s="46"/>
      <c r="H40" s="46"/>
      <c r="I40" s="46"/>
      <c r="J40" s="46"/>
      <c r="K40" s="46"/>
      <c r="L40" s="338"/>
      <c r="M40" s="340">
        <v>50</v>
      </c>
      <c r="N40" s="79"/>
      <c r="O40" s="76"/>
      <c r="P40" s="76"/>
      <c r="Q40" s="76"/>
      <c r="R40" s="76"/>
      <c r="S40" s="76"/>
      <c r="T40" s="80"/>
      <c r="U40" s="340">
        <v>50</v>
      </c>
      <c r="V40" s="79"/>
      <c r="W40" s="76"/>
      <c r="X40" s="76"/>
      <c r="Y40" s="76"/>
      <c r="Z40" s="76"/>
      <c r="AA40" s="76"/>
      <c r="AB40" s="80"/>
      <c r="AC40" s="340">
        <v>60</v>
      </c>
      <c r="AD40" s="79"/>
      <c r="AE40" s="76"/>
      <c r="AF40" s="76"/>
      <c r="AG40" s="76"/>
      <c r="AH40" s="76"/>
      <c r="AI40" s="76"/>
      <c r="AJ40" s="80"/>
      <c r="AK40" s="340">
        <v>50</v>
      </c>
      <c r="AL40" s="79"/>
      <c r="AM40" s="76"/>
      <c r="AN40" s="76"/>
      <c r="AO40" s="76"/>
      <c r="AP40" s="76"/>
      <c r="AQ40" s="76"/>
      <c r="AR40" s="80"/>
    </row>
    <row r="41" spans="1:44" x14ac:dyDescent="0.2">
      <c r="A41" s="81" t="s">
        <v>99</v>
      </c>
      <c r="B41" s="82"/>
      <c r="C41" s="82"/>
      <c r="D41" s="82"/>
      <c r="E41" s="46">
        <v>47.8</v>
      </c>
      <c r="F41" s="46">
        <v>0.5</v>
      </c>
      <c r="G41" s="46">
        <v>48.9</v>
      </c>
      <c r="H41" s="46">
        <v>25</v>
      </c>
      <c r="I41" s="46"/>
      <c r="J41" s="46"/>
      <c r="K41" s="46"/>
      <c r="L41" s="338"/>
      <c r="M41" s="340">
        <v>255</v>
      </c>
      <c r="N41" s="79"/>
      <c r="O41" s="76"/>
      <c r="P41" s="76"/>
      <c r="Q41" s="76"/>
      <c r="R41" s="76"/>
      <c r="S41" s="76"/>
      <c r="T41" s="80"/>
      <c r="U41" s="340">
        <v>220</v>
      </c>
      <c r="V41" s="79"/>
      <c r="W41" s="76"/>
      <c r="X41" s="76"/>
      <c r="Y41" s="76"/>
      <c r="Z41" s="76"/>
      <c r="AA41" s="76"/>
      <c r="AB41" s="80"/>
      <c r="AC41" s="340">
        <v>220</v>
      </c>
      <c r="AD41" s="79"/>
      <c r="AE41" s="76"/>
      <c r="AF41" s="76"/>
      <c r="AG41" s="76"/>
      <c r="AH41" s="76"/>
      <c r="AI41" s="76"/>
      <c r="AJ41" s="80"/>
      <c r="AK41" s="340">
        <v>220</v>
      </c>
      <c r="AL41" s="79"/>
      <c r="AM41" s="76"/>
      <c r="AN41" s="76"/>
      <c r="AO41" s="76"/>
      <c r="AP41" s="76"/>
      <c r="AQ41" s="76"/>
      <c r="AR41" s="80"/>
    </row>
    <row r="42" spans="1:44" x14ac:dyDescent="0.2">
      <c r="A42" s="81" t="s">
        <v>100</v>
      </c>
      <c r="B42" s="82"/>
      <c r="C42" s="82"/>
      <c r="D42" s="82"/>
      <c r="E42" s="46"/>
      <c r="F42" s="46"/>
      <c r="G42" s="46"/>
      <c r="H42" s="46"/>
      <c r="I42" s="46"/>
      <c r="J42" s="46"/>
      <c r="K42" s="46"/>
      <c r="L42" s="338"/>
      <c r="M42" s="340">
        <v>290</v>
      </c>
      <c r="N42" s="79"/>
      <c r="O42" s="76"/>
      <c r="P42" s="76"/>
      <c r="Q42" s="76"/>
      <c r="R42" s="76"/>
      <c r="S42" s="76"/>
      <c r="T42" s="80"/>
      <c r="U42" s="340">
        <v>300</v>
      </c>
      <c r="V42" s="79"/>
      <c r="W42" s="76"/>
      <c r="X42" s="76"/>
      <c r="Y42" s="76"/>
      <c r="Z42" s="76"/>
      <c r="AA42" s="76"/>
      <c r="AB42" s="80"/>
      <c r="AC42" s="340">
        <v>300</v>
      </c>
      <c r="AD42" s="79"/>
      <c r="AE42" s="76"/>
      <c r="AF42" s="76"/>
      <c r="AG42" s="76"/>
      <c r="AH42" s="76"/>
      <c r="AI42" s="76"/>
      <c r="AJ42" s="80"/>
      <c r="AK42" s="340">
        <v>300</v>
      </c>
      <c r="AL42" s="79"/>
      <c r="AM42" s="76"/>
      <c r="AN42" s="76"/>
      <c r="AO42" s="76"/>
      <c r="AP42" s="76"/>
      <c r="AQ42" s="76"/>
      <c r="AR42" s="80"/>
    </row>
    <row r="43" spans="1:44" x14ac:dyDescent="0.2">
      <c r="A43" s="81" t="s">
        <v>101</v>
      </c>
      <c r="B43" s="82"/>
      <c r="C43" s="82"/>
      <c r="D43" s="82"/>
      <c r="E43" s="46">
        <v>47.8</v>
      </c>
      <c r="F43" s="46">
        <v>0.5</v>
      </c>
      <c r="G43" s="46">
        <v>48.9</v>
      </c>
      <c r="H43" s="46">
        <v>25</v>
      </c>
      <c r="I43" s="46"/>
      <c r="J43" s="46"/>
      <c r="K43" s="46"/>
      <c r="L43" s="338"/>
      <c r="M43" s="340">
        <v>35</v>
      </c>
      <c r="N43" s="79"/>
      <c r="O43" s="76"/>
      <c r="P43" s="76"/>
      <c r="Q43" s="76"/>
      <c r="R43" s="76"/>
      <c r="S43" s="76"/>
      <c r="T43" s="80"/>
      <c r="U43" s="340">
        <v>30</v>
      </c>
      <c r="V43" s="79"/>
      <c r="W43" s="76"/>
      <c r="X43" s="76"/>
      <c r="Y43" s="76"/>
      <c r="Z43" s="76"/>
      <c r="AA43" s="76"/>
      <c r="AB43" s="80"/>
      <c r="AC43" s="340">
        <v>40</v>
      </c>
      <c r="AD43" s="79"/>
      <c r="AE43" s="76"/>
      <c r="AF43" s="76"/>
      <c r="AG43" s="76"/>
      <c r="AH43" s="76"/>
      <c r="AI43" s="76"/>
      <c r="AJ43" s="80"/>
      <c r="AK43" s="340">
        <v>40</v>
      </c>
      <c r="AL43" s="79"/>
      <c r="AM43" s="76"/>
      <c r="AN43" s="76"/>
      <c r="AO43" s="76"/>
      <c r="AP43" s="76"/>
      <c r="AQ43" s="76"/>
      <c r="AR43" s="80"/>
    </row>
    <row r="44" spans="1:44" x14ac:dyDescent="0.2">
      <c r="A44" s="81" t="s">
        <v>102</v>
      </c>
      <c r="B44" s="82"/>
      <c r="C44" s="82"/>
      <c r="D44" s="82"/>
      <c r="E44" s="46">
        <v>47.8</v>
      </c>
      <c r="F44" s="46">
        <v>0.5</v>
      </c>
      <c r="G44" s="46">
        <v>48.9</v>
      </c>
      <c r="H44" s="46">
        <v>25</v>
      </c>
      <c r="I44" s="46"/>
      <c r="J44" s="46"/>
      <c r="K44" s="46"/>
      <c r="L44" s="338"/>
      <c r="M44" s="340" t="s">
        <v>77</v>
      </c>
      <c r="N44" s="79"/>
      <c r="O44" s="76"/>
      <c r="P44" s="76"/>
      <c r="Q44" s="76"/>
      <c r="R44" s="76"/>
      <c r="S44" s="76"/>
      <c r="T44" s="80"/>
      <c r="U44" s="340" t="s">
        <v>77</v>
      </c>
      <c r="V44" s="79"/>
      <c r="W44" s="76"/>
      <c r="X44" s="76"/>
      <c r="Y44" s="76"/>
      <c r="Z44" s="76"/>
      <c r="AA44" s="76"/>
      <c r="AB44" s="80"/>
      <c r="AC44" s="340" t="s">
        <v>77</v>
      </c>
      <c r="AD44" s="79"/>
      <c r="AE44" s="76"/>
      <c r="AF44" s="76"/>
      <c r="AG44" s="76"/>
      <c r="AH44" s="76"/>
      <c r="AI44" s="76"/>
      <c r="AJ44" s="80"/>
      <c r="AK44" s="340" t="s">
        <v>77</v>
      </c>
      <c r="AL44" s="79"/>
      <c r="AM44" s="76"/>
      <c r="AN44" s="76"/>
      <c r="AO44" s="76"/>
      <c r="AP44" s="76"/>
      <c r="AQ44" s="76"/>
      <c r="AR44" s="80"/>
    </row>
    <row r="45" spans="1:44" ht="13.5" thickBot="1" x14ac:dyDescent="0.25">
      <c r="A45" s="103" t="s">
        <v>63</v>
      </c>
      <c r="B45" s="104"/>
      <c r="C45" s="104"/>
      <c r="D45" s="104"/>
      <c r="E45" s="105"/>
      <c r="F45" s="105"/>
      <c r="G45" s="105"/>
      <c r="H45" s="105"/>
      <c r="I45" s="105"/>
      <c r="J45" s="105"/>
      <c r="K45" s="105"/>
      <c r="L45" s="341"/>
      <c r="M45" s="342"/>
      <c r="N45" s="343"/>
      <c r="O45" s="90"/>
      <c r="P45" s="90"/>
      <c r="Q45" s="90"/>
      <c r="R45" s="90"/>
      <c r="S45" s="90"/>
      <c r="T45" s="94"/>
      <c r="U45" s="342"/>
      <c r="V45" s="343"/>
      <c r="W45" s="90"/>
      <c r="X45" s="90"/>
      <c r="Y45" s="90"/>
      <c r="Z45" s="90"/>
      <c r="AA45" s="90"/>
      <c r="AB45" s="94"/>
      <c r="AC45" s="342"/>
      <c r="AD45" s="343"/>
      <c r="AE45" s="90"/>
      <c r="AF45" s="90"/>
      <c r="AG45" s="90"/>
      <c r="AH45" s="90"/>
      <c r="AI45" s="90"/>
      <c r="AJ45" s="94"/>
      <c r="AK45" s="342"/>
      <c r="AL45" s="343"/>
      <c r="AM45" s="90"/>
      <c r="AN45" s="90"/>
      <c r="AO45" s="90"/>
      <c r="AP45" s="90"/>
      <c r="AQ45" s="90"/>
      <c r="AR45" s="94"/>
    </row>
    <row r="46" spans="1:44" x14ac:dyDescent="0.2">
      <c r="A46" s="337" t="s">
        <v>103</v>
      </c>
      <c r="B46" s="96"/>
      <c r="C46" s="96"/>
      <c r="D46" s="96"/>
      <c r="E46" s="344"/>
      <c r="F46" s="344"/>
      <c r="G46" s="344"/>
      <c r="H46" s="344"/>
      <c r="I46" s="344"/>
      <c r="J46" s="344"/>
      <c r="K46" s="344"/>
      <c r="L46" s="344"/>
      <c r="M46" s="345"/>
      <c r="N46" s="345"/>
      <c r="O46" s="346"/>
      <c r="P46" s="346"/>
      <c r="Q46" s="346"/>
      <c r="R46" s="346"/>
      <c r="S46" s="346"/>
      <c r="T46" s="346"/>
      <c r="U46" s="345"/>
      <c r="V46" s="345"/>
      <c r="W46" s="346"/>
      <c r="X46" s="346"/>
      <c r="Y46" s="346"/>
      <c r="Z46" s="346"/>
      <c r="AA46" s="346"/>
      <c r="AB46" s="346"/>
      <c r="AC46" s="345"/>
      <c r="AD46" s="345"/>
      <c r="AE46" s="346"/>
      <c r="AF46" s="346"/>
      <c r="AG46" s="346"/>
      <c r="AH46" s="346"/>
      <c r="AI46" s="346"/>
      <c r="AJ46" s="346"/>
      <c r="AK46" s="345"/>
      <c r="AL46" s="345"/>
      <c r="AM46" s="346"/>
      <c r="AN46" s="346"/>
      <c r="AO46" s="346"/>
      <c r="AP46" s="346"/>
      <c r="AQ46" s="346"/>
      <c r="AR46" s="347"/>
    </row>
    <row r="47" spans="1:44" x14ac:dyDescent="0.2">
      <c r="A47" s="81" t="s">
        <v>104</v>
      </c>
      <c r="B47" s="82"/>
      <c r="C47" s="82"/>
      <c r="D47" s="82"/>
      <c r="E47" s="46"/>
      <c r="F47" s="46"/>
      <c r="G47" s="46"/>
      <c r="H47" s="46"/>
      <c r="I47" s="46"/>
      <c r="J47" s="46"/>
      <c r="K47" s="46"/>
      <c r="L47" s="338"/>
      <c r="M47" s="348">
        <f>M49+M50+M51+M52+M53+M54+M48</f>
        <v>410</v>
      </c>
      <c r="N47" s="349"/>
      <c r="O47" s="85"/>
      <c r="P47" s="85"/>
      <c r="Q47" s="85"/>
      <c r="R47" s="85"/>
      <c r="S47" s="85"/>
      <c r="T47" s="86"/>
      <c r="U47" s="348">
        <f>U49+U50+U51+U52+U53+U54+U48</f>
        <v>460</v>
      </c>
      <c r="V47" s="349"/>
      <c r="W47" s="85"/>
      <c r="X47" s="85"/>
      <c r="Y47" s="85"/>
      <c r="Z47" s="85"/>
      <c r="AA47" s="85"/>
      <c r="AB47" s="86"/>
      <c r="AC47" s="348">
        <f>AC49+AC50+AC51+AC52+AC53+AC54+AC48</f>
        <v>470</v>
      </c>
      <c r="AD47" s="349"/>
      <c r="AE47" s="85"/>
      <c r="AF47" s="85"/>
      <c r="AG47" s="85"/>
      <c r="AH47" s="85"/>
      <c r="AI47" s="85"/>
      <c r="AJ47" s="86"/>
      <c r="AK47" s="348">
        <f>AK49+AK50+AK51+AK52+AK53+AK54+AK48</f>
        <v>460</v>
      </c>
      <c r="AL47" s="349"/>
      <c r="AM47" s="85"/>
      <c r="AN47" s="85"/>
      <c r="AO47" s="85"/>
      <c r="AP47" s="85"/>
      <c r="AQ47" s="85"/>
      <c r="AR47" s="86"/>
    </row>
    <row r="48" spans="1:44" x14ac:dyDescent="0.2">
      <c r="A48" s="81" t="s">
        <v>105</v>
      </c>
      <c r="B48" s="82"/>
      <c r="C48" s="82"/>
      <c r="D48" s="82"/>
      <c r="E48" s="46">
        <v>47.8</v>
      </c>
      <c r="F48" s="46">
        <v>0.5</v>
      </c>
      <c r="G48" s="46">
        <v>48.9</v>
      </c>
      <c r="H48" s="46">
        <v>25</v>
      </c>
      <c r="I48" s="46"/>
      <c r="J48" s="46"/>
      <c r="K48" s="46"/>
      <c r="L48" s="338"/>
      <c r="M48" s="83">
        <v>70</v>
      </c>
      <c r="N48" s="350"/>
      <c r="O48" s="110"/>
      <c r="P48" s="111"/>
      <c r="Q48" s="112"/>
      <c r="R48" s="110"/>
      <c r="S48" s="111"/>
      <c r="T48" s="113"/>
      <c r="U48" s="83">
        <v>70</v>
      </c>
      <c r="V48" s="350"/>
      <c r="W48" s="110"/>
      <c r="X48" s="111"/>
      <c r="Y48" s="112"/>
      <c r="Z48" s="110"/>
      <c r="AA48" s="111"/>
      <c r="AB48" s="113"/>
      <c r="AC48" s="83">
        <v>70</v>
      </c>
      <c r="AD48" s="350"/>
      <c r="AE48" s="110"/>
      <c r="AF48" s="111"/>
      <c r="AG48" s="112"/>
      <c r="AH48" s="110"/>
      <c r="AI48" s="111"/>
      <c r="AJ48" s="113"/>
      <c r="AK48" s="83">
        <v>70</v>
      </c>
      <c r="AL48" s="350"/>
      <c r="AM48" s="76"/>
      <c r="AN48" s="76"/>
      <c r="AO48" s="76"/>
      <c r="AP48" s="76"/>
      <c r="AQ48" s="76"/>
      <c r="AR48" s="80"/>
    </row>
    <row r="49" spans="1:44" x14ac:dyDescent="0.2">
      <c r="A49" s="81" t="s">
        <v>106</v>
      </c>
      <c r="B49" s="82"/>
      <c r="C49" s="82"/>
      <c r="D49" s="82"/>
      <c r="E49" s="46"/>
      <c r="F49" s="46"/>
      <c r="G49" s="46"/>
      <c r="H49" s="46"/>
      <c r="I49" s="46"/>
      <c r="J49" s="46"/>
      <c r="K49" s="46"/>
      <c r="L49" s="338"/>
      <c r="M49" s="340">
        <v>105</v>
      </c>
      <c r="N49" s="79"/>
      <c r="O49" s="76"/>
      <c r="P49" s="76"/>
      <c r="Q49" s="76"/>
      <c r="R49" s="76"/>
      <c r="S49" s="76"/>
      <c r="T49" s="80"/>
      <c r="U49" s="340">
        <v>125</v>
      </c>
      <c r="V49" s="79"/>
      <c r="W49" s="76"/>
      <c r="X49" s="76"/>
      <c r="Y49" s="76"/>
      <c r="Z49" s="76"/>
      <c r="AA49" s="76"/>
      <c r="AB49" s="80"/>
      <c r="AC49" s="340">
        <v>125</v>
      </c>
      <c r="AD49" s="79"/>
      <c r="AE49" s="76"/>
      <c r="AF49" s="76"/>
      <c r="AG49" s="76"/>
      <c r="AH49" s="76"/>
      <c r="AI49" s="76"/>
      <c r="AJ49" s="80"/>
      <c r="AK49" s="340">
        <v>125</v>
      </c>
      <c r="AL49" s="79"/>
      <c r="AM49" s="76"/>
      <c r="AN49" s="76"/>
      <c r="AO49" s="76"/>
      <c r="AP49" s="76"/>
      <c r="AQ49" s="76"/>
      <c r="AR49" s="80"/>
    </row>
    <row r="50" spans="1:44" x14ac:dyDescent="0.2">
      <c r="A50" s="81" t="s">
        <v>107</v>
      </c>
      <c r="B50" s="82"/>
      <c r="C50" s="82"/>
      <c r="D50" s="82"/>
      <c r="E50" s="46">
        <v>47.8</v>
      </c>
      <c r="F50" s="46">
        <v>0.5</v>
      </c>
      <c r="G50" s="46">
        <v>48.9</v>
      </c>
      <c r="H50" s="46">
        <v>25</v>
      </c>
      <c r="I50" s="46"/>
      <c r="J50" s="46"/>
      <c r="K50" s="46"/>
      <c r="L50" s="338"/>
      <c r="M50" s="340">
        <v>5</v>
      </c>
      <c r="N50" s="79"/>
      <c r="O50" s="76"/>
      <c r="P50" s="76"/>
      <c r="Q50" s="76"/>
      <c r="R50" s="76"/>
      <c r="S50" s="76"/>
      <c r="T50" s="80"/>
      <c r="U50" s="340">
        <v>5</v>
      </c>
      <c r="V50" s="79"/>
      <c r="W50" s="76"/>
      <c r="X50" s="76"/>
      <c r="Y50" s="76"/>
      <c r="Z50" s="76"/>
      <c r="AA50" s="76"/>
      <c r="AB50" s="80"/>
      <c r="AC50" s="340">
        <v>5</v>
      </c>
      <c r="AD50" s="79"/>
      <c r="AE50" s="76"/>
      <c r="AF50" s="76"/>
      <c r="AG50" s="76"/>
      <c r="AH50" s="76"/>
      <c r="AI50" s="76"/>
      <c r="AJ50" s="80"/>
      <c r="AK50" s="340">
        <v>5</v>
      </c>
      <c r="AL50" s="79"/>
      <c r="AM50" s="76"/>
      <c r="AN50" s="76"/>
      <c r="AO50" s="76"/>
      <c r="AP50" s="76"/>
      <c r="AQ50" s="76"/>
      <c r="AR50" s="80"/>
    </row>
    <row r="51" spans="1:44" x14ac:dyDescent="0.2">
      <c r="A51" s="81" t="s">
        <v>108</v>
      </c>
      <c r="B51" s="82"/>
      <c r="C51" s="82"/>
      <c r="D51" s="82"/>
      <c r="E51" s="46"/>
      <c r="F51" s="46"/>
      <c r="G51" s="46"/>
      <c r="H51" s="46"/>
      <c r="I51" s="46"/>
      <c r="J51" s="46"/>
      <c r="K51" s="46"/>
      <c r="L51" s="338"/>
      <c r="M51" s="340">
        <v>180</v>
      </c>
      <c r="N51" s="79"/>
      <c r="O51" s="76"/>
      <c r="P51" s="76"/>
      <c r="Q51" s="76"/>
      <c r="R51" s="76"/>
      <c r="S51" s="76"/>
      <c r="T51" s="80"/>
      <c r="U51" s="340">
        <v>200</v>
      </c>
      <c r="V51" s="79"/>
      <c r="W51" s="76"/>
      <c r="X51" s="76"/>
      <c r="Y51" s="76"/>
      <c r="Z51" s="76"/>
      <c r="AA51" s="76"/>
      <c r="AB51" s="80"/>
      <c r="AC51" s="340">
        <v>220</v>
      </c>
      <c r="AD51" s="79"/>
      <c r="AE51" s="76"/>
      <c r="AF51" s="76"/>
      <c r="AG51" s="76"/>
      <c r="AH51" s="76"/>
      <c r="AI51" s="76"/>
      <c r="AJ51" s="80"/>
      <c r="AK51" s="340">
        <v>200</v>
      </c>
      <c r="AL51" s="79"/>
      <c r="AM51" s="76"/>
      <c r="AN51" s="76"/>
      <c r="AO51" s="76"/>
      <c r="AP51" s="76"/>
      <c r="AQ51" s="76"/>
      <c r="AR51" s="80"/>
    </row>
    <row r="52" spans="1:44" x14ac:dyDescent="0.2">
      <c r="A52" s="81" t="s">
        <v>109</v>
      </c>
      <c r="B52" s="82"/>
      <c r="C52" s="82"/>
      <c r="D52" s="82"/>
      <c r="E52" s="46"/>
      <c r="F52" s="46"/>
      <c r="G52" s="46"/>
      <c r="H52" s="46"/>
      <c r="I52" s="46"/>
      <c r="J52" s="46"/>
      <c r="K52" s="46"/>
      <c r="L52" s="338"/>
      <c r="M52" s="340">
        <v>0</v>
      </c>
      <c r="N52" s="79"/>
      <c r="O52" s="76"/>
      <c r="P52" s="76"/>
      <c r="Q52" s="76"/>
      <c r="R52" s="76"/>
      <c r="S52" s="76"/>
      <c r="T52" s="80"/>
      <c r="U52" s="340">
        <v>0</v>
      </c>
      <c r="V52" s="79"/>
      <c r="W52" s="76"/>
      <c r="X52" s="76"/>
      <c r="Y52" s="76"/>
      <c r="Z52" s="76"/>
      <c r="AA52" s="76"/>
      <c r="AB52" s="80"/>
      <c r="AC52" s="340">
        <v>0</v>
      </c>
      <c r="AD52" s="79"/>
      <c r="AE52" s="76"/>
      <c r="AF52" s="76"/>
      <c r="AG52" s="76"/>
      <c r="AH52" s="76"/>
      <c r="AI52" s="76"/>
      <c r="AJ52" s="80"/>
      <c r="AK52" s="340">
        <v>0</v>
      </c>
      <c r="AL52" s="79"/>
      <c r="AM52" s="76"/>
      <c r="AN52" s="76"/>
      <c r="AO52" s="76"/>
      <c r="AP52" s="76"/>
      <c r="AQ52" s="76"/>
      <c r="AR52" s="80"/>
    </row>
    <row r="53" spans="1:44" x14ac:dyDescent="0.2">
      <c r="A53" s="81" t="s">
        <v>110</v>
      </c>
      <c r="B53" s="82"/>
      <c r="C53" s="82"/>
      <c r="D53" s="82"/>
      <c r="E53" s="46">
        <v>47.8</v>
      </c>
      <c r="F53" s="46">
        <v>0.5</v>
      </c>
      <c r="G53" s="46">
        <v>48.9</v>
      </c>
      <c r="H53" s="46">
        <v>25</v>
      </c>
      <c r="I53" s="46"/>
      <c r="J53" s="46"/>
      <c r="K53" s="46"/>
      <c r="L53" s="338"/>
      <c r="M53" s="340">
        <v>30</v>
      </c>
      <c r="N53" s="79"/>
      <c r="O53" s="76"/>
      <c r="P53" s="76"/>
      <c r="Q53" s="76"/>
      <c r="R53" s="76"/>
      <c r="S53" s="76"/>
      <c r="T53" s="80"/>
      <c r="U53" s="340">
        <v>40</v>
      </c>
      <c r="V53" s="79"/>
      <c r="W53" s="76"/>
      <c r="X53" s="76"/>
      <c r="Y53" s="76"/>
      <c r="Z53" s="76"/>
      <c r="AA53" s="76"/>
      <c r="AB53" s="80"/>
      <c r="AC53" s="340">
        <v>30</v>
      </c>
      <c r="AD53" s="79"/>
      <c r="AE53" s="76"/>
      <c r="AF53" s="76"/>
      <c r="AG53" s="76"/>
      <c r="AH53" s="76"/>
      <c r="AI53" s="76"/>
      <c r="AJ53" s="80"/>
      <c r="AK53" s="340">
        <v>40</v>
      </c>
      <c r="AL53" s="79"/>
      <c r="AM53" s="76"/>
      <c r="AN53" s="76"/>
      <c r="AO53" s="76"/>
      <c r="AP53" s="76"/>
      <c r="AQ53" s="76"/>
      <c r="AR53" s="80"/>
    </row>
    <row r="54" spans="1:44" x14ac:dyDescent="0.2">
      <c r="A54" s="81" t="s">
        <v>111</v>
      </c>
      <c r="B54" s="82"/>
      <c r="C54" s="82"/>
      <c r="D54" s="82"/>
      <c r="E54" s="46"/>
      <c r="F54" s="46"/>
      <c r="G54" s="46"/>
      <c r="H54" s="46"/>
      <c r="I54" s="46"/>
      <c r="J54" s="46"/>
      <c r="K54" s="46"/>
      <c r="L54" s="338"/>
      <c r="M54" s="83">
        <v>20</v>
      </c>
      <c r="N54" s="350"/>
      <c r="O54" s="76"/>
      <c r="P54" s="76"/>
      <c r="Q54" s="76"/>
      <c r="R54" s="76"/>
      <c r="S54" s="76"/>
      <c r="T54" s="80"/>
      <c r="U54" s="83">
        <v>20</v>
      </c>
      <c r="V54" s="350"/>
      <c r="W54" s="76"/>
      <c r="X54" s="76"/>
      <c r="Y54" s="76"/>
      <c r="Z54" s="76"/>
      <c r="AA54" s="76"/>
      <c r="AB54" s="80"/>
      <c r="AC54" s="83">
        <v>20</v>
      </c>
      <c r="AD54" s="350"/>
      <c r="AE54" s="76"/>
      <c r="AF54" s="76"/>
      <c r="AG54" s="76"/>
      <c r="AH54" s="76"/>
      <c r="AI54" s="76"/>
      <c r="AJ54" s="80"/>
      <c r="AK54" s="83">
        <v>20</v>
      </c>
      <c r="AL54" s="350"/>
      <c r="AM54" s="76"/>
      <c r="AN54" s="76"/>
      <c r="AO54" s="76"/>
      <c r="AP54" s="76"/>
      <c r="AQ54" s="76"/>
      <c r="AR54" s="80"/>
    </row>
    <row r="55" spans="1:44" ht="13.5" thickBot="1" x14ac:dyDescent="0.25">
      <c r="A55" s="103" t="s">
        <v>112</v>
      </c>
      <c r="B55" s="104"/>
      <c r="C55" s="104"/>
      <c r="D55" s="104"/>
      <c r="E55" s="105"/>
      <c r="F55" s="105"/>
      <c r="G55" s="105"/>
      <c r="H55" s="105"/>
      <c r="I55" s="105"/>
      <c r="J55" s="105"/>
      <c r="K55" s="105"/>
      <c r="L55" s="341"/>
      <c r="M55" s="342"/>
      <c r="N55" s="343"/>
      <c r="O55" s="90"/>
      <c r="P55" s="90"/>
      <c r="Q55" s="90"/>
      <c r="R55" s="90"/>
      <c r="S55" s="90"/>
      <c r="T55" s="94"/>
      <c r="U55" s="342"/>
      <c r="V55" s="343"/>
      <c r="W55" s="90"/>
      <c r="X55" s="90"/>
      <c r="Y55" s="90"/>
      <c r="Z55" s="90"/>
      <c r="AA55" s="90"/>
      <c r="AB55" s="94"/>
      <c r="AC55" s="342"/>
      <c r="AD55" s="343"/>
      <c r="AE55" s="90"/>
      <c r="AF55" s="90"/>
      <c r="AG55" s="90"/>
      <c r="AH55" s="90"/>
      <c r="AI55" s="90"/>
      <c r="AJ55" s="94"/>
      <c r="AK55" s="342"/>
      <c r="AL55" s="343"/>
      <c r="AM55" s="90"/>
      <c r="AN55" s="90"/>
      <c r="AO55" s="90"/>
      <c r="AP55" s="90"/>
      <c r="AQ55" s="90"/>
      <c r="AR55" s="94"/>
    </row>
    <row r="56" spans="1:44" x14ac:dyDescent="0.2">
      <c r="A56" s="337" t="s">
        <v>113</v>
      </c>
      <c r="B56" s="96"/>
      <c r="C56" s="96"/>
      <c r="D56" s="96"/>
      <c r="E56" s="344"/>
      <c r="F56" s="344"/>
      <c r="G56" s="344"/>
      <c r="H56" s="344"/>
      <c r="I56" s="344"/>
      <c r="J56" s="344"/>
      <c r="K56" s="344"/>
      <c r="L56" s="344"/>
      <c r="M56" s="345"/>
      <c r="N56" s="345"/>
      <c r="O56" s="346"/>
      <c r="P56" s="346"/>
      <c r="Q56" s="346"/>
      <c r="R56" s="346"/>
      <c r="S56" s="346"/>
      <c r="T56" s="346"/>
      <c r="U56" s="351"/>
      <c r="V56" s="351"/>
      <c r="W56" s="346"/>
      <c r="X56" s="346"/>
      <c r="Y56" s="346"/>
      <c r="Z56" s="346"/>
      <c r="AA56" s="346"/>
      <c r="AB56" s="346"/>
      <c r="AC56" s="351"/>
      <c r="AD56" s="351"/>
      <c r="AE56" s="346"/>
      <c r="AF56" s="346"/>
      <c r="AG56" s="346"/>
      <c r="AH56" s="346"/>
      <c r="AI56" s="346"/>
      <c r="AJ56" s="346"/>
      <c r="AK56" s="345"/>
      <c r="AL56" s="345"/>
      <c r="AM56" s="346"/>
      <c r="AN56" s="346"/>
      <c r="AO56" s="346"/>
      <c r="AP56" s="346"/>
      <c r="AQ56" s="346"/>
      <c r="AR56" s="347"/>
    </row>
    <row r="57" spans="1:44" x14ac:dyDescent="0.2">
      <c r="A57" s="81" t="s">
        <v>114</v>
      </c>
      <c r="B57" s="82"/>
      <c r="C57" s="82"/>
      <c r="D57" s="82"/>
      <c r="E57" s="46"/>
      <c r="F57" s="46"/>
      <c r="G57" s="46"/>
      <c r="H57" s="46"/>
      <c r="I57" s="46"/>
      <c r="J57" s="46"/>
      <c r="K57" s="46"/>
      <c r="L57" s="338"/>
      <c r="M57" s="348">
        <f>M59+M60</f>
        <v>100</v>
      </c>
      <c r="N57" s="349"/>
      <c r="O57" s="85"/>
      <c r="P57" s="85"/>
      <c r="Q57" s="85"/>
      <c r="R57" s="85"/>
      <c r="S57" s="85"/>
      <c r="T57" s="86"/>
      <c r="U57" s="339">
        <f>U59+U60</f>
        <v>110</v>
      </c>
      <c r="V57" s="89"/>
      <c r="W57" s="85"/>
      <c r="X57" s="85"/>
      <c r="Y57" s="85"/>
      <c r="Z57" s="85"/>
      <c r="AA57" s="85"/>
      <c r="AB57" s="86"/>
      <c r="AC57" s="339">
        <f>AC59+AC60</f>
        <v>100</v>
      </c>
      <c r="AD57" s="89"/>
      <c r="AE57" s="85"/>
      <c r="AF57" s="85"/>
      <c r="AG57" s="85"/>
      <c r="AH57" s="85"/>
      <c r="AI57" s="85"/>
      <c r="AJ57" s="86"/>
      <c r="AK57" s="348">
        <f>AK59+AK60</f>
        <v>100</v>
      </c>
      <c r="AL57" s="349"/>
      <c r="AM57" s="85"/>
      <c r="AN57" s="85"/>
      <c r="AO57" s="85"/>
      <c r="AP57" s="85"/>
      <c r="AQ57" s="85"/>
      <c r="AR57" s="86"/>
    </row>
    <row r="58" spans="1:44" x14ac:dyDescent="0.2">
      <c r="A58" s="81" t="s">
        <v>115</v>
      </c>
      <c r="B58" s="82"/>
      <c r="C58" s="82"/>
      <c r="D58" s="82"/>
      <c r="E58" s="46"/>
      <c r="F58" s="46"/>
      <c r="G58" s="46"/>
      <c r="H58" s="46"/>
      <c r="I58" s="46"/>
      <c r="J58" s="46"/>
      <c r="K58" s="46"/>
      <c r="L58" s="338"/>
      <c r="M58" s="83" t="s">
        <v>77</v>
      </c>
      <c r="N58" s="350"/>
      <c r="O58" s="76"/>
      <c r="P58" s="76"/>
      <c r="Q58" s="76"/>
      <c r="R58" s="76"/>
      <c r="S58" s="76"/>
      <c r="T58" s="80"/>
      <c r="U58" s="83" t="s">
        <v>77</v>
      </c>
      <c r="V58" s="350"/>
      <c r="W58" s="76"/>
      <c r="X58" s="76"/>
      <c r="Y58" s="76"/>
      <c r="Z58" s="76"/>
      <c r="AA58" s="76"/>
      <c r="AB58" s="80"/>
      <c r="AC58" s="83" t="s">
        <v>77</v>
      </c>
      <c r="AD58" s="350"/>
      <c r="AE58" s="76"/>
      <c r="AF58" s="76"/>
      <c r="AG58" s="76"/>
      <c r="AH58" s="76"/>
      <c r="AI58" s="76"/>
      <c r="AJ58" s="80"/>
      <c r="AK58" s="83" t="s">
        <v>77</v>
      </c>
      <c r="AL58" s="350"/>
      <c r="AM58" s="76"/>
      <c r="AN58" s="76"/>
      <c r="AO58" s="76"/>
      <c r="AP58" s="76"/>
      <c r="AQ58" s="76"/>
      <c r="AR58" s="80"/>
    </row>
    <row r="59" spans="1:44" x14ac:dyDescent="0.2">
      <c r="A59" s="81" t="s">
        <v>116</v>
      </c>
      <c r="B59" s="82"/>
      <c r="C59" s="82"/>
      <c r="D59" s="82"/>
      <c r="E59" s="46">
        <v>47.8</v>
      </c>
      <c r="F59" s="46">
        <v>0.5</v>
      </c>
      <c r="G59" s="46">
        <v>48.9</v>
      </c>
      <c r="H59" s="46">
        <v>25</v>
      </c>
      <c r="I59" s="46"/>
      <c r="J59" s="46"/>
      <c r="K59" s="46"/>
      <c r="L59" s="338"/>
      <c r="M59" s="340">
        <v>95</v>
      </c>
      <c r="N59" s="79"/>
      <c r="O59" s="76"/>
      <c r="P59" s="76"/>
      <c r="Q59" s="76"/>
      <c r="R59" s="76"/>
      <c r="S59" s="76"/>
      <c r="T59" s="80"/>
      <c r="U59" s="340">
        <v>105</v>
      </c>
      <c r="V59" s="79"/>
      <c r="W59" s="76"/>
      <c r="X59" s="76"/>
      <c r="Y59" s="76"/>
      <c r="Z59" s="76"/>
      <c r="AA59" s="76"/>
      <c r="AB59" s="80"/>
      <c r="AC59" s="340">
        <v>95</v>
      </c>
      <c r="AD59" s="79"/>
      <c r="AE59" s="76"/>
      <c r="AF59" s="76"/>
      <c r="AG59" s="76"/>
      <c r="AH59" s="76"/>
      <c r="AI59" s="76"/>
      <c r="AJ59" s="80"/>
      <c r="AK59" s="340">
        <v>95</v>
      </c>
      <c r="AL59" s="79"/>
      <c r="AM59" s="76"/>
      <c r="AN59" s="76"/>
      <c r="AO59" s="76"/>
      <c r="AP59" s="76"/>
      <c r="AQ59" s="76"/>
      <c r="AR59" s="80"/>
    </row>
    <row r="60" spans="1:44" x14ac:dyDescent="0.2">
      <c r="A60" s="81" t="s">
        <v>117</v>
      </c>
      <c r="B60" s="82"/>
      <c r="C60" s="82"/>
      <c r="D60" s="82"/>
      <c r="E60" s="46"/>
      <c r="F60" s="46"/>
      <c r="G60" s="46"/>
      <c r="H60" s="46"/>
      <c r="I60" s="46"/>
      <c r="J60" s="46"/>
      <c r="K60" s="46"/>
      <c r="L60" s="338"/>
      <c r="M60" s="83">
        <v>5</v>
      </c>
      <c r="N60" s="350"/>
      <c r="O60" s="76"/>
      <c r="P60" s="76"/>
      <c r="Q60" s="76"/>
      <c r="R60" s="76"/>
      <c r="S60" s="76"/>
      <c r="T60" s="80"/>
      <c r="U60" s="83">
        <v>5</v>
      </c>
      <c r="V60" s="350"/>
      <c r="W60" s="76"/>
      <c r="X60" s="76"/>
      <c r="Y60" s="76"/>
      <c r="Z60" s="76"/>
      <c r="AA60" s="76"/>
      <c r="AB60" s="80"/>
      <c r="AC60" s="83">
        <v>5</v>
      </c>
      <c r="AD60" s="350"/>
      <c r="AE60" s="76"/>
      <c r="AF60" s="76"/>
      <c r="AG60" s="76"/>
      <c r="AH60" s="76"/>
      <c r="AI60" s="76"/>
      <c r="AJ60" s="80"/>
      <c r="AK60" s="83">
        <v>5</v>
      </c>
      <c r="AL60" s="350"/>
      <c r="AM60" s="76"/>
      <c r="AN60" s="76"/>
      <c r="AO60" s="76"/>
      <c r="AP60" s="76"/>
      <c r="AQ60" s="76"/>
      <c r="AR60" s="80"/>
    </row>
    <row r="61" spans="1:44" ht="13.5" thickBot="1" x14ac:dyDescent="0.25">
      <c r="A61" s="352" t="s">
        <v>118</v>
      </c>
      <c r="B61" s="68"/>
      <c r="C61" s="68"/>
      <c r="D61" s="68"/>
      <c r="E61" s="69"/>
      <c r="F61" s="69"/>
      <c r="G61" s="69"/>
      <c r="H61" s="69"/>
      <c r="I61" s="69"/>
      <c r="J61" s="69"/>
      <c r="K61" s="69"/>
      <c r="L61" s="70"/>
      <c r="M61" s="71"/>
      <c r="N61" s="72"/>
      <c r="O61" s="73"/>
      <c r="P61" s="73"/>
      <c r="Q61" s="73"/>
      <c r="R61" s="73"/>
      <c r="S61" s="73"/>
      <c r="T61" s="74"/>
      <c r="U61" s="71"/>
      <c r="V61" s="72"/>
      <c r="W61" s="73"/>
      <c r="X61" s="73"/>
      <c r="Y61" s="73"/>
      <c r="Z61" s="73"/>
      <c r="AA61" s="73"/>
      <c r="AB61" s="74"/>
      <c r="AC61" s="71"/>
      <c r="AD61" s="72"/>
      <c r="AE61" s="73"/>
      <c r="AF61" s="73"/>
      <c r="AG61" s="73"/>
      <c r="AH61" s="73"/>
      <c r="AI61" s="73"/>
      <c r="AJ61" s="74"/>
      <c r="AK61" s="71"/>
      <c r="AL61" s="72"/>
      <c r="AM61" s="73"/>
      <c r="AN61" s="73"/>
      <c r="AO61" s="73"/>
      <c r="AP61" s="73"/>
      <c r="AQ61" s="73"/>
      <c r="AR61" s="74"/>
    </row>
    <row r="62" spans="1:44" ht="13.5" thickBot="1" x14ac:dyDescent="0.25">
      <c r="A62" s="353" t="s">
        <v>64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61"/>
      <c r="N62" s="62"/>
      <c r="O62" s="59"/>
      <c r="P62" s="59"/>
      <c r="Q62" s="59"/>
      <c r="R62" s="59"/>
      <c r="S62" s="59"/>
      <c r="T62" s="60"/>
      <c r="U62" s="61"/>
      <c r="V62" s="62"/>
      <c r="W62" s="59"/>
      <c r="X62" s="59"/>
      <c r="Y62" s="59"/>
      <c r="Z62" s="59"/>
      <c r="AA62" s="59"/>
      <c r="AB62" s="60"/>
      <c r="AC62" s="61"/>
      <c r="AD62" s="62"/>
      <c r="AE62" s="59"/>
      <c r="AF62" s="59"/>
      <c r="AG62" s="59"/>
      <c r="AH62" s="59"/>
      <c r="AI62" s="59"/>
      <c r="AJ62" s="60"/>
      <c r="AK62" s="61"/>
      <c r="AL62" s="62"/>
      <c r="AM62" s="59"/>
      <c r="AN62" s="59"/>
      <c r="AO62" s="59"/>
      <c r="AP62" s="59"/>
      <c r="AQ62" s="59"/>
      <c r="AR62" s="60"/>
    </row>
    <row r="63" spans="1:44" ht="13.5" thickBot="1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13.5" thickBot="1" x14ac:dyDescent="0.25">
      <c r="A64" s="53" t="s">
        <v>65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6" t="s">
        <v>120</v>
      </c>
      <c r="N64" s="57"/>
      <c r="O64" s="57"/>
      <c r="P64" s="57"/>
      <c r="Q64" s="57"/>
      <c r="R64" s="57"/>
      <c r="S64" s="57"/>
      <c r="T64" s="58"/>
      <c r="U64" s="56" t="s">
        <v>120</v>
      </c>
      <c r="V64" s="57"/>
      <c r="W64" s="57"/>
      <c r="X64" s="57"/>
      <c r="Y64" s="57"/>
      <c r="Z64" s="57"/>
      <c r="AA64" s="57"/>
      <c r="AB64" s="58"/>
      <c r="AC64" s="56" t="s">
        <v>120</v>
      </c>
      <c r="AD64" s="57"/>
      <c r="AE64" s="57"/>
      <c r="AF64" s="57"/>
      <c r="AG64" s="57"/>
      <c r="AH64" s="57"/>
      <c r="AI64" s="57"/>
      <c r="AJ64" s="58"/>
      <c r="AK64" s="56" t="s">
        <v>120</v>
      </c>
      <c r="AL64" s="57"/>
      <c r="AM64" s="57"/>
      <c r="AN64" s="57"/>
      <c r="AO64" s="57"/>
      <c r="AP64" s="57"/>
      <c r="AQ64" s="57"/>
      <c r="AR64" s="58"/>
    </row>
  </sheetData>
  <mergeCells count="722">
    <mergeCell ref="AM62:AO62"/>
    <mergeCell ref="AP62:AR62"/>
    <mergeCell ref="A63:AR63"/>
    <mergeCell ref="A64:L64"/>
    <mergeCell ref="M64:T64"/>
    <mergeCell ref="U64:AB64"/>
    <mergeCell ref="AC64:AJ64"/>
    <mergeCell ref="AK64:AR64"/>
    <mergeCell ref="W62:Y62"/>
    <mergeCell ref="Z62:AB62"/>
    <mergeCell ref="AC62:AD62"/>
    <mergeCell ref="AE62:AG62"/>
    <mergeCell ref="AH62:AJ62"/>
    <mergeCell ref="AK62:AL62"/>
    <mergeCell ref="AE61:AG61"/>
    <mergeCell ref="AH61:AJ61"/>
    <mergeCell ref="AK61:AL61"/>
    <mergeCell ref="AM61:AO61"/>
    <mergeCell ref="AP61:AR61"/>
    <mergeCell ref="A62:L62"/>
    <mergeCell ref="M62:N62"/>
    <mergeCell ref="O62:Q62"/>
    <mergeCell ref="R62:T62"/>
    <mergeCell ref="U62:V62"/>
    <mergeCell ref="AM60:AO60"/>
    <mergeCell ref="AP60:AR60"/>
    <mergeCell ref="A61:L61"/>
    <mergeCell ref="M61:N61"/>
    <mergeCell ref="O61:Q61"/>
    <mergeCell ref="R61:T61"/>
    <mergeCell ref="U61:V61"/>
    <mergeCell ref="W61:Y61"/>
    <mergeCell ref="Z61:AB61"/>
    <mergeCell ref="AC61:AD61"/>
    <mergeCell ref="W60:Y60"/>
    <mergeCell ref="Z60:AB60"/>
    <mergeCell ref="AC60:AD60"/>
    <mergeCell ref="AE60:AG60"/>
    <mergeCell ref="AH60:AJ60"/>
    <mergeCell ref="AK60:AL60"/>
    <mergeCell ref="AE59:AG59"/>
    <mergeCell ref="AH59:AJ59"/>
    <mergeCell ref="AK59:AL59"/>
    <mergeCell ref="AM59:AO59"/>
    <mergeCell ref="AP59:AR59"/>
    <mergeCell ref="A60:D60"/>
    <mergeCell ref="M60:N60"/>
    <mergeCell ref="O60:Q60"/>
    <mergeCell ref="R60:T60"/>
    <mergeCell ref="U60:V60"/>
    <mergeCell ref="AM58:AO58"/>
    <mergeCell ref="AP58:AR58"/>
    <mergeCell ref="A59:D59"/>
    <mergeCell ref="M59:N59"/>
    <mergeCell ref="O59:Q59"/>
    <mergeCell ref="R59:T59"/>
    <mergeCell ref="U59:V59"/>
    <mergeCell ref="W59:Y59"/>
    <mergeCell ref="Z59:AB59"/>
    <mergeCell ref="AC59:AD59"/>
    <mergeCell ref="W58:Y58"/>
    <mergeCell ref="Z58:AB58"/>
    <mergeCell ref="AC58:AD58"/>
    <mergeCell ref="AE58:AG58"/>
    <mergeCell ref="AH58:AJ58"/>
    <mergeCell ref="AK58:AL58"/>
    <mergeCell ref="AE57:AG57"/>
    <mergeCell ref="AH57:AJ57"/>
    <mergeCell ref="AK57:AL57"/>
    <mergeCell ref="AM57:AO57"/>
    <mergeCell ref="AP57:AR57"/>
    <mergeCell ref="A58:D58"/>
    <mergeCell ref="M58:N58"/>
    <mergeCell ref="O58:Q58"/>
    <mergeCell ref="R58:T58"/>
    <mergeCell ref="U58:V58"/>
    <mergeCell ref="AP55:AR55"/>
    <mergeCell ref="A56:D56"/>
    <mergeCell ref="A57:D57"/>
    <mergeCell ref="M57:N57"/>
    <mergeCell ref="O57:Q57"/>
    <mergeCell ref="R57:T57"/>
    <mergeCell ref="U57:V57"/>
    <mergeCell ref="W57:Y57"/>
    <mergeCell ref="Z57:AB57"/>
    <mergeCell ref="AC57:AD57"/>
    <mergeCell ref="Z55:AB55"/>
    <mergeCell ref="AC55:AD55"/>
    <mergeCell ref="AE55:AG55"/>
    <mergeCell ref="AH55:AJ55"/>
    <mergeCell ref="AK55:AL55"/>
    <mergeCell ref="AM55:AO55"/>
    <mergeCell ref="AH54:AJ54"/>
    <mergeCell ref="AK54:AL54"/>
    <mergeCell ref="AM54:AO54"/>
    <mergeCell ref="AP54:AR54"/>
    <mergeCell ref="A55:L55"/>
    <mergeCell ref="M55:N55"/>
    <mergeCell ref="O55:Q55"/>
    <mergeCell ref="R55:T55"/>
    <mergeCell ref="U55:V55"/>
    <mergeCell ref="W55:Y55"/>
    <mergeCell ref="AP53:AR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Z53:AB53"/>
    <mergeCell ref="AC53:AD53"/>
    <mergeCell ref="AE53:AG53"/>
    <mergeCell ref="AH53:AJ53"/>
    <mergeCell ref="AK53:AL53"/>
    <mergeCell ref="AM53:AO53"/>
    <mergeCell ref="AH52:AJ52"/>
    <mergeCell ref="AK52:AL52"/>
    <mergeCell ref="AM52:AO52"/>
    <mergeCell ref="AP52:AR52"/>
    <mergeCell ref="A53:D53"/>
    <mergeCell ref="M53:N53"/>
    <mergeCell ref="O53:Q53"/>
    <mergeCell ref="R53:T53"/>
    <mergeCell ref="U53:V53"/>
    <mergeCell ref="W53:Y53"/>
    <mergeCell ref="AP51:AR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Z51:AB51"/>
    <mergeCell ref="AC51:AD51"/>
    <mergeCell ref="AE51:AG51"/>
    <mergeCell ref="AH51:AJ51"/>
    <mergeCell ref="AK51:AL51"/>
    <mergeCell ref="AM51:AO51"/>
    <mergeCell ref="AH50:AJ50"/>
    <mergeCell ref="AK50:AL50"/>
    <mergeCell ref="AM50:AO50"/>
    <mergeCell ref="AP50:AR50"/>
    <mergeCell ref="A51:D51"/>
    <mergeCell ref="M51:N51"/>
    <mergeCell ref="O51:Q51"/>
    <mergeCell ref="R51:T51"/>
    <mergeCell ref="U51:V51"/>
    <mergeCell ref="W51:Y51"/>
    <mergeCell ref="AP49:AR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Z49:AB49"/>
    <mergeCell ref="AC49:AD49"/>
    <mergeCell ref="AE49:AG49"/>
    <mergeCell ref="AH49:AJ49"/>
    <mergeCell ref="AK49:AL49"/>
    <mergeCell ref="AM49:AO49"/>
    <mergeCell ref="AH48:AJ48"/>
    <mergeCell ref="AK48:AL48"/>
    <mergeCell ref="AM48:AO48"/>
    <mergeCell ref="AP48:AR48"/>
    <mergeCell ref="A49:D49"/>
    <mergeCell ref="M49:N49"/>
    <mergeCell ref="O49:Q49"/>
    <mergeCell ref="R49:T49"/>
    <mergeCell ref="U49:V49"/>
    <mergeCell ref="W49:Y49"/>
    <mergeCell ref="AP47:AR47"/>
    <mergeCell ref="A48:D48"/>
    <mergeCell ref="M48:N48"/>
    <mergeCell ref="O48:Q48"/>
    <mergeCell ref="R48:T48"/>
    <mergeCell ref="U48:V48"/>
    <mergeCell ref="W48:Y48"/>
    <mergeCell ref="Z48:AB48"/>
    <mergeCell ref="AC48:AD48"/>
    <mergeCell ref="AE48:AG48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AE45:AG45"/>
    <mergeCell ref="AH45:AJ45"/>
    <mergeCell ref="AK45:AL45"/>
    <mergeCell ref="AM45:AO45"/>
    <mergeCell ref="AP45:AR45"/>
    <mergeCell ref="A46:D46"/>
    <mergeCell ref="AM44:AO44"/>
    <mergeCell ref="AP44:AR44"/>
    <mergeCell ref="A45:L45"/>
    <mergeCell ref="M45:N45"/>
    <mergeCell ref="O45:Q45"/>
    <mergeCell ref="R45:T45"/>
    <mergeCell ref="U45:V45"/>
    <mergeCell ref="W45:Y45"/>
    <mergeCell ref="Z45:AB45"/>
    <mergeCell ref="AC45:AD45"/>
    <mergeCell ref="W44:Y44"/>
    <mergeCell ref="Z44:AB44"/>
    <mergeCell ref="AC44:AD44"/>
    <mergeCell ref="AE44:AG44"/>
    <mergeCell ref="AH44:AJ44"/>
    <mergeCell ref="AK44:AL44"/>
    <mergeCell ref="AE43:AG43"/>
    <mergeCell ref="AH43:AJ43"/>
    <mergeCell ref="AK43:AL43"/>
    <mergeCell ref="AM43:AO43"/>
    <mergeCell ref="AP43:AR43"/>
    <mergeCell ref="A44:D44"/>
    <mergeCell ref="M44:N44"/>
    <mergeCell ref="O44:Q44"/>
    <mergeCell ref="R44:T44"/>
    <mergeCell ref="U44:V44"/>
    <mergeCell ref="AM42:AO42"/>
    <mergeCell ref="AP42:AR42"/>
    <mergeCell ref="A43:D43"/>
    <mergeCell ref="M43:N43"/>
    <mergeCell ref="O43:Q43"/>
    <mergeCell ref="R43:T43"/>
    <mergeCell ref="U43:V43"/>
    <mergeCell ref="W43:Y43"/>
    <mergeCell ref="Z43:AB43"/>
    <mergeCell ref="AC43:AD43"/>
    <mergeCell ref="W42:Y42"/>
    <mergeCell ref="Z42:AB42"/>
    <mergeCell ref="AC42:AD42"/>
    <mergeCell ref="AE42:AG42"/>
    <mergeCell ref="AH42:AJ42"/>
    <mergeCell ref="AK42:AL42"/>
    <mergeCell ref="AE41:AG41"/>
    <mergeCell ref="AH41:AJ41"/>
    <mergeCell ref="AK41:AL41"/>
    <mergeCell ref="AM41:AO41"/>
    <mergeCell ref="AP41:AR41"/>
    <mergeCell ref="A42:D42"/>
    <mergeCell ref="M42:N42"/>
    <mergeCell ref="O42:Q42"/>
    <mergeCell ref="R42:T42"/>
    <mergeCell ref="U42:V42"/>
    <mergeCell ref="AM40:AO40"/>
    <mergeCell ref="AP40:AR40"/>
    <mergeCell ref="A41:D41"/>
    <mergeCell ref="M41:N41"/>
    <mergeCell ref="O41:Q41"/>
    <mergeCell ref="R41:T41"/>
    <mergeCell ref="U41:V41"/>
    <mergeCell ref="W41:Y41"/>
    <mergeCell ref="Z41:AB41"/>
    <mergeCell ref="AC41:AD41"/>
    <mergeCell ref="W40:Y40"/>
    <mergeCell ref="Z40:AB40"/>
    <mergeCell ref="AC40:AD40"/>
    <mergeCell ref="AE40:AG40"/>
    <mergeCell ref="AH40:AJ40"/>
    <mergeCell ref="AK40:AL40"/>
    <mergeCell ref="AE39:AG39"/>
    <mergeCell ref="AH39:AJ39"/>
    <mergeCell ref="AK39:AL39"/>
    <mergeCell ref="AM39:AO39"/>
    <mergeCell ref="AP39:AR39"/>
    <mergeCell ref="A40:D40"/>
    <mergeCell ref="M40:N40"/>
    <mergeCell ref="O40:Q40"/>
    <mergeCell ref="R40:T40"/>
    <mergeCell ref="U40:V40"/>
    <mergeCell ref="AM38:AO38"/>
    <mergeCell ref="AP38:AR38"/>
    <mergeCell ref="A39:D39"/>
    <mergeCell ref="M39:N39"/>
    <mergeCell ref="O39:Q39"/>
    <mergeCell ref="R39:T39"/>
    <mergeCell ref="U39:V39"/>
    <mergeCell ref="W39:Y39"/>
    <mergeCell ref="Z39:AB39"/>
    <mergeCell ref="AC39:AD39"/>
    <mergeCell ref="W38:Y38"/>
    <mergeCell ref="Z38:AB38"/>
    <mergeCell ref="AC38:AD38"/>
    <mergeCell ref="AE38:AG38"/>
    <mergeCell ref="AH38:AJ38"/>
    <mergeCell ref="AK38:AL38"/>
    <mergeCell ref="AH36:AJ36"/>
    <mergeCell ref="AK36:AL36"/>
    <mergeCell ref="AM36:AO36"/>
    <mergeCell ref="AP36:AR36"/>
    <mergeCell ref="A37:D37"/>
    <mergeCell ref="A38:D38"/>
    <mergeCell ref="M38:N38"/>
    <mergeCell ref="O38:Q38"/>
    <mergeCell ref="R38:T38"/>
    <mergeCell ref="U38:V38"/>
    <mergeCell ref="AP35:AR35"/>
    <mergeCell ref="A36:L36"/>
    <mergeCell ref="M36:N36"/>
    <mergeCell ref="O36:Q36"/>
    <mergeCell ref="R36:T36"/>
    <mergeCell ref="U36:V36"/>
    <mergeCell ref="W36:Y36"/>
    <mergeCell ref="Z36:AB36"/>
    <mergeCell ref="AC36:AD36"/>
    <mergeCell ref="AE36:AG36"/>
    <mergeCell ref="Z35:AB35"/>
    <mergeCell ref="AC35:AD35"/>
    <mergeCell ref="AE35:AG35"/>
    <mergeCell ref="AH35:AJ35"/>
    <mergeCell ref="AK35:AL35"/>
    <mergeCell ref="AM35:AO35"/>
    <mergeCell ref="AH34:AJ34"/>
    <mergeCell ref="AK34:AL34"/>
    <mergeCell ref="AM34:AO34"/>
    <mergeCell ref="AP34:AR34"/>
    <mergeCell ref="A35:D35"/>
    <mergeCell ref="M35:N35"/>
    <mergeCell ref="O35:Q35"/>
    <mergeCell ref="R35:T35"/>
    <mergeCell ref="U35:V35"/>
    <mergeCell ref="W35:Y35"/>
    <mergeCell ref="AP33:AR33"/>
    <mergeCell ref="A34:D34"/>
    <mergeCell ref="M34:N34"/>
    <mergeCell ref="O34:Q34"/>
    <mergeCell ref="R34:T34"/>
    <mergeCell ref="U34:V34"/>
    <mergeCell ref="W34:Y34"/>
    <mergeCell ref="Z34:AB34"/>
    <mergeCell ref="AC34:AD34"/>
    <mergeCell ref="AE34:AG34"/>
    <mergeCell ref="Z33:AB33"/>
    <mergeCell ref="AC33:AD33"/>
    <mergeCell ref="AE33:AG33"/>
    <mergeCell ref="AH33:AJ33"/>
    <mergeCell ref="AK33:AL33"/>
    <mergeCell ref="AM33:AO33"/>
    <mergeCell ref="AH32:AJ32"/>
    <mergeCell ref="AK32:AL32"/>
    <mergeCell ref="AM32:AO32"/>
    <mergeCell ref="AP32:AR32"/>
    <mergeCell ref="A33:D33"/>
    <mergeCell ref="M33:N33"/>
    <mergeCell ref="O33:Q33"/>
    <mergeCell ref="R33:T33"/>
    <mergeCell ref="U33:V33"/>
    <mergeCell ref="W33:Y33"/>
    <mergeCell ref="AP31:AR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Z31:AB31"/>
    <mergeCell ref="AC31:AD31"/>
    <mergeCell ref="AE31:AG31"/>
    <mergeCell ref="AH31:AJ31"/>
    <mergeCell ref="AK31:AL31"/>
    <mergeCell ref="AM31:AO31"/>
    <mergeCell ref="AM28:AO29"/>
    <mergeCell ref="AP28:AR29"/>
    <mergeCell ref="A30:D30"/>
    <mergeCell ref="E30:AR30"/>
    <mergeCell ref="A31:D31"/>
    <mergeCell ref="M31:N31"/>
    <mergeCell ref="O31:Q31"/>
    <mergeCell ref="R31:T31"/>
    <mergeCell ref="U31:V31"/>
    <mergeCell ref="W31:Y31"/>
    <mergeCell ref="W28:Y29"/>
    <mergeCell ref="Z28:AB29"/>
    <mergeCell ref="AC28:AD29"/>
    <mergeCell ref="AE28:AG29"/>
    <mergeCell ref="AH28:AJ29"/>
    <mergeCell ref="AK28:AL29"/>
    <mergeCell ref="A27:AR27"/>
    <mergeCell ref="A28:D29"/>
    <mergeCell ref="E28:F28"/>
    <mergeCell ref="G28:H28"/>
    <mergeCell ref="I28:J28"/>
    <mergeCell ref="K28:L28"/>
    <mergeCell ref="M28:N29"/>
    <mergeCell ref="O28:Q29"/>
    <mergeCell ref="R28:T29"/>
    <mergeCell ref="U28:V29"/>
    <mergeCell ref="AK25:AR25"/>
    <mergeCell ref="A26:B26"/>
    <mergeCell ref="C26:D26"/>
    <mergeCell ref="E26:L26"/>
    <mergeCell ref="M26:T26"/>
    <mergeCell ref="U26:AB26"/>
    <mergeCell ref="AC26:AJ26"/>
    <mergeCell ref="AK26:AR26"/>
    <mergeCell ref="A25:B25"/>
    <mergeCell ref="C25:D25"/>
    <mergeCell ref="E25:L25"/>
    <mergeCell ref="M25:T25"/>
    <mergeCell ref="U25:AB25"/>
    <mergeCell ref="AC25:AJ25"/>
    <mergeCell ref="AK23:AR23"/>
    <mergeCell ref="A24:B24"/>
    <mergeCell ref="C24:D24"/>
    <mergeCell ref="E24:L24"/>
    <mergeCell ref="M24:T24"/>
    <mergeCell ref="U24:AB24"/>
    <mergeCell ref="AC24:AJ24"/>
    <mergeCell ref="AK24:AR24"/>
    <mergeCell ref="A23:B23"/>
    <mergeCell ref="C23:D23"/>
    <mergeCell ref="E23:L23"/>
    <mergeCell ref="M23:T23"/>
    <mergeCell ref="U23:AB23"/>
    <mergeCell ref="AC23:AJ23"/>
    <mergeCell ref="AP20:AR20"/>
    <mergeCell ref="A21:AR21"/>
    <mergeCell ref="A22:B22"/>
    <mergeCell ref="C22:D22"/>
    <mergeCell ref="E22:L22"/>
    <mergeCell ref="M22:T22"/>
    <mergeCell ref="U22:AB22"/>
    <mergeCell ref="AC22:AJ22"/>
    <mergeCell ref="AK22:AR22"/>
    <mergeCell ref="Z20:AB20"/>
    <mergeCell ref="AC20:AE20"/>
    <mergeCell ref="AF20:AG20"/>
    <mergeCell ref="AH20:AJ20"/>
    <mergeCell ref="AK20:AM20"/>
    <mergeCell ref="AN20:AO20"/>
    <mergeCell ref="I20:L20"/>
    <mergeCell ref="M20:O20"/>
    <mergeCell ref="P20:Q20"/>
    <mergeCell ref="R20:T20"/>
    <mergeCell ref="U20:W20"/>
    <mergeCell ref="X20:Y20"/>
    <mergeCell ref="AC19:AE19"/>
    <mergeCell ref="AF19:AG19"/>
    <mergeCell ref="AH19:AJ19"/>
    <mergeCell ref="AK19:AM19"/>
    <mergeCell ref="AN19:AO19"/>
    <mergeCell ref="AP19:AR19"/>
    <mergeCell ref="AK18:AM18"/>
    <mergeCell ref="AN18:AO18"/>
    <mergeCell ref="AP18:AR18"/>
    <mergeCell ref="I19:L19"/>
    <mergeCell ref="M19:O19"/>
    <mergeCell ref="P19:Q19"/>
    <mergeCell ref="R19:T19"/>
    <mergeCell ref="U19:W19"/>
    <mergeCell ref="X19:Y19"/>
    <mergeCell ref="Z19:AB19"/>
    <mergeCell ref="U18:W18"/>
    <mergeCell ref="X18:Y18"/>
    <mergeCell ref="Z18:AB18"/>
    <mergeCell ref="AC18:AE18"/>
    <mergeCell ref="AF18:AG18"/>
    <mergeCell ref="AH18:AJ18"/>
    <mergeCell ref="AH17:AJ17"/>
    <mergeCell ref="AK17:AM17"/>
    <mergeCell ref="AN17:AO17"/>
    <mergeCell ref="AP17:AR17"/>
    <mergeCell ref="A18:D20"/>
    <mergeCell ref="E18:H20"/>
    <mergeCell ref="I18:L18"/>
    <mergeCell ref="M18:O18"/>
    <mergeCell ref="P18:Q18"/>
    <mergeCell ref="R18:T18"/>
    <mergeCell ref="AP16:AR16"/>
    <mergeCell ref="I17:L17"/>
    <mergeCell ref="M17:O17"/>
    <mergeCell ref="P17:Q17"/>
    <mergeCell ref="R17:T17"/>
    <mergeCell ref="U17:W17"/>
    <mergeCell ref="X17:Y17"/>
    <mergeCell ref="Z17:AB17"/>
    <mergeCell ref="AC17:AE17"/>
    <mergeCell ref="AF17:AG17"/>
    <mergeCell ref="Z16:AB16"/>
    <mergeCell ref="AC16:AE16"/>
    <mergeCell ref="AF16:AG16"/>
    <mergeCell ref="AH16:AJ16"/>
    <mergeCell ref="AK16:AM16"/>
    <mergeCell ref="AN16:AO16"/>
    <mergeCell ref="AO15:AP15"/>
    <mergeCell ref="AQ15:AR15"/>
    <mergeCell ref="A16:D17"/>
    <mergeCell ref="E16:H17"/>
    <mergeCell ref="I16:L16"/>
    <mergeCell ref="M16:O16"/>
    <mergeCell ref="P16:Q16"/>
    <mergeCell ref="R16:T16"/>
    <mergeCell ref="U16:W16"/>
    <mergeCell ref="X16:Y16"/>
    <mergeCell ref="AC15:AD15"/>
    <mergeCell ref="AE15:AF15"/>
    <mergeCell ref="AG15:AH15"/>
    <mergeCell ref="AI15:AJ15"/>
    <mergeCell ref="AK15:AL15"/>
    <mergeCell ref="AM15:AN15"/>
    <mergeCell ref="AQ14:AR14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F13:AG13"/>
    <mergeCell ref="AH13:AJ13"/>
    <mergeCell ref="AK13:AM13"/>
    <mergeCell ref="AN13:AO13"/>
    <mergeCell ref="AP13:AR13"/>
    <mergeCell ref="A14:D15"/>
    <mergeCell ref="E14:L14"/>
    <mergeCell ref="M14:N14"/>
    <mergeCell ref="O14:P14"/>
    <mergeCell ref="Q14:R14"/>
    <mergeCell ref="AO12:AP12"/>
    <mergeCell ref="AQ12:AR12"/>
    <mergeCell ref="E13:L13"/>
    <mergeCell ref="M13:O13"/>
    <mergeCell ref="P13:Q13"/>
    <mergeCell ref="R13:T13"/>
    <mergeCell ref="U13:W13"/>
    <mergeCell ref="X13:Y13"/>
    <mergeCell ref="Z13:AB13"/>
    <mergeCell ref="AC13:AE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K11:AL11"/>
    <mergeCell ref="AM11:AN11"/>
    <mergeCell ref="AO11:AP11"/>
    <mergeCell ref="AQ11:AR11"/>
    <mergeCell ref="E12:F12"/>
    <mergeCell ref="G12:H12"/>
    <mergeCell ref="I12:J12"/>
    <mergeCell ref="K12:L12"/>
    <mergeCell ref="M12:N12"/>
    <mergeCell ref="O12:P12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AI10:AJ10"/>
    <mergeCell ref="AK10:AL10"/>
    <mergeCell ref="AM10:AN10"/>
    <mergeCell ref="AO10:AP10"/>
    <mergeCell ref="AQ10:AR10"/>
    <mergeCell ref="A11:D13"/>
    <mergeCell ref="E11:F11"/>
    <mergeCell ref="G11:H11"/>
    <mergeCell ref="I11:J11"/>
    <mergeCell ref="K11:L11"/>
    <mergeCell ref="W10:X10"/>
    <mergeCell ref="Y10:Z10"/>
    <mergeCell ref="AA10:AB10"/>
    <mergeCell ref="AC10:AD10"/>
    <mergeCell ref="AE10:AF10"/>
    <mergeCell ref="AG10:AH10"/>
    <mergeCell ref="AP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Z9:AB9"/>
    <mergeCell ref="AC9:AE9"/>
    <mergeCell ref="AF9:AG9"/>
    <mergeCell ref="AH9:AJ9"/>
    <mergeCell ref="AK9:AM9"/>
    <mergeCell ref="AN9:AO9"/>
    <mergeCell ref="E9:L9"/>
    <mergeCell ref="M9:O9"/>
    <mergeCell ref="P9:Q9"/>
    <mergeCell ref="R9:T9"/>
    <mergeCell ref="U9:W9"/>
    <mergeCell ref="X9:Y9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O7:AP7"/>
    <mergeCell ref="AQ7:AR7"/>
    <mergeCell ref="E8:F8"/>
    <mergeCell ref="G8:H8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6:AN6"/>
    <mergeCell ref="AO6:AP6"/>
    <mergeCell ref="AQ6:AR6"/>
    <mergeCell ref="A7:D9"/>
    <mergeCell ref="E7:F7"/>
    <mergeCell ref="G7:H7"/>
    <mergeCell ref="I7:J7"/>
    <mergeCell ref="K7:L7"/>
    <mergeCell ref="M7:N7"/>
    <mergeCell ref="O7:P7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Q5:AR5"/>
    <mergeCell ref="E6:F6"/>
    <mergeCell ref="G6:H6"/>
    <mergeCell ref="I6:J6"/>
    <mergeCell ref="K6:L6"/>
    <mergeCell ref="M6:N6"/>
    <mergeCell ref="W5:X5"/>
    <mergeCell ref="Y5:Z5"/>
    <mergeCell ref="AA5:AB5"/>
    <mergeCell ref="AC5:AD5"/>
    <mergeCell ref="AE5:AF5"/>
    <mergeCell ref="AG5:AH5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1:AR1"/>
    <mergeCell ref="A2:AR2"/>
    <mergeCell ref="A3:L3"/>
    <mergeCell ref="M3:T3"/>
    <mergeCell ref="U3:AB3"/>
    <mergeCell ref="AC3:AJ3"/>
    <mergeCell ref="AK3:AR3"/>
  </mergeCells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Калибровочная1</vt:lpstr>
      <vt:lpstr>Калибровочная2</vt:lpstr>
      <vt:lpstr>Калибровочная3</vt:lpstr>
      <vt:lpstr>Калибровочная4</vt:lpstr>
      <vt:lpstr>Калибровочная5</vt:lpstr>
      <vt:lpstr>Калибровочная6</vt:lpstr>
      <vt:lpstr>Волочильная1</vt:lpstr>
      <vt:lpstr>Волочильная2</vt:lpstr>
      <vt:lpstr>Волочильная3</vt:lpstr>
      <vt:lpstr>Волочильная 4</vt:lpstr>
      <vt:lpstr>Волочильная5</vt:lpstr>
      <vt:lpstr>Волочильная6</vt:lpstr>
      <vt:lpstr>Генераторная1</vt:lpstr>
      <vt:lpstr>Генераторная2</vt:lpstr>
      <vt:lpstr>Генераторная3</vt:lpstr>
      <vt:lpstr>Генераторная4</vt:lpstr>
      <vt:lpstr>Генераторная5</vt:lpstr>
      <vt:lpstr>Генераторная6</vt:lpstr>
    </vt:vector>
  </TitlesOfParts>
  <Company>ВЭС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Сташкевич</dc:creator>
  <cp:lastModifiedBy>Ретнева Евгения Александровна</cp:lastModifiedBy>
  <cp:lastPrinted>2022-12-27T04:13:19Z</cp:lastPrinted>
  <dcterms:created xsi:type="dcterms:W3CDTF">2013-12-16T04:26:54Z</dcterms:created>
  <dcterms:modified xsi:type="dcterms:W3CDTF">2023-01-16T08:58:31Z</dcterms:modified>
</cp:coreProperties>
</file>