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embeddings/oleObject20.bin" ContentType="application/vnd.openxmlformats-officedocument.oleObject"/>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SmolencevaES\AppData\Local\Microsoft\Windows\INetCache\Content.Outlook\OO5VDO1E\"/>
    </mc:Choice>
  </mc:AlternateContent>
  <bookViews>
    <workbookView xWindow="480" yWindow="300" windowWidth="14235" windowHeight="8460" tabRatio="954" firstSheet="13" activeTab="22"/>
  </bookViews>
  <sheets>
    <sheet name="19 п.а,б Тарифы " sheetId="10" r:id="rId1"/>
    <sheet name="19 п.в" sheetId="23" r:id="rId2"/>
    <sheet name="19 п.в приложение 2" sheetId="35" r:id="rId3"/>
    <sheet name="19 п.в приложение 3" sheetId="36" r:id="rId4"/>
    <sheet name="19 п.в приложение 4" sheetId="37" r:id="rId5"/>
    <sheet name="19 п.в приложение 5" sheetId="38" r:id="rId6"/>
    <sheet name="19 п.г абз. 2-3 Баланс" sheetId="13" r:id="rId7"/>
    <sheet name="19 п.г абз.4 зоны дея-ти" sheetId="17" r:id="rId8"/>
    <sheet name="19 п. г абз. 5-6 Авар. откл" sheetId="9" r:id="rId9"/>
    <sheet name="19 п.г абз.7-8 Объем своб. мощ" sheetId="5" r:id="rId10"/>
    <sheet name="19 п.г абз.9 Ремонты на 2020 " sheetId="14" r:id="rId11"/>
    <sheet name="19 п.д тех.присоединение" sheetId="4" r:id="rId12"/>
    <sheet name="19 п.е Величина резер. мощности" sheetId="12" r:id="rId13"/>
    <sheet name="19 п.ж Контрольный замер" sheetId="34" r:id="rId14"/>
    <sheet name="19 п.з-л договора тех. присоед." sheetId="18" r:id="rId15"/>
    <sheet name="19 п. м,н инвест програм" sheetId="11" r:id="rId16"/>
    <sheet name="19 п.о абз.1 " sheetId="19" r:id="rId17"/>
    <sheet name="19 п.о объемы затрат" sheetId="43" r:id="rId18"/>
    <sheet name="19 п.т" sheetId="39" r:id="rId19"/>
    <sheet name="19 п. у" sheetId="40" r:id="rId20"/>
    <sheet name="программа энергосбережения" sheetId="33" r:id="rId21"/>
    <sheet name="отчет по прог-ме энергосбе-ия" sheetId="41" r:id="rId22"/>
    <sheet name="19 п.п паспорт услуг" sheetId="15" r:id="rId23"/>
  </sheets>
  <externalReferences>
    <externalReference r:id="rId24"/>
    <externalReference r:id="rId25"/>
    <externalReference r:id="rId26"/>
  </externalReferences>
  <definedNames>
    <definedName name="OLE_LINK1" localSheetId="14">'19 п.з-л договора тех. присоед.'!$A$1214</definedName>
    <definedName name="org">[1]Титульный!$G$18</definedName>
    <definedName name="TABLE" localSheetId="2">'19 п.в приложение 2'!#REF!</definedName>
    <definedName name="TABLE" localSheetId="3">'19 п.в приложение 3'!#REF!</definedName>
    <definedName name="TABLE" localSheetId="4">'19 п.в приложение 4'!#REF!</definedName>
    <definedName name="TABLE" localSheetId="5">'19 п.в приложение 5'!#REF!</definedName>
    <definedName name="TABLE_2" localSheetId="2">'19 п.в приложение 2'!#REF!</definedName>
    <definedName name="TABLE_2" localSheetId="3">'19 п.в приложение 3'!#REF!</definedName>
    <definedName name="TABLE_2" localSheetId="4">'19 п.в приложение 4'!#REF!</definedName>
    <definedName name="TABLE_2" localSheetId="5">'19 п.в приложение 5'!#REF!</definedName>
    <definedName name="_xlnm.Print_Titles" localSheetId="2">'19 п.в приложение 2'!#REF!</definedName>
    <definedName name="_xlnm.Print_Titles" localSheetId="3">'19 п.в приложение 3'!#REF!</definedName>
    <definedName name="_xlnm.Print_Titles" localSheetId="4">'19 п.в приложение 4'!#REF!</definedName>
    <definedName name="_xlnm.Print_Titles" localSheetId="5">'19 п.в приложение 5'!#REF!</definedName>
    <definedName name="_xlnm.Print_Area" localSheetId="2">'19 п.в приложение 2'!$A$1:$DA$15</definedName>
    <definedName name="_xlnm.Print_Area" localSheetId="3">'19 п.в приложение 3'!$A$1:$DA$20</definedName>
    <definedName name="_xlnm.Print_Area" localSheetId="4">'19 п.в приложение 4'!$A$1:$DG$28</definedName>
    <definedName name="_xlnm.Print_Area" localSheetId="5">'19 п.в приложение 5'!$A$1:$DA$28</definedName>
    <definedName name="_xlnm.Print_Area" localSheetId="10">'19 п.г абз.9 Ремонты на 2020 '!$A$1:$BC$499</definedName>
  </definedNames>
  <calcPr calcId="162913"/>
</workbook>
</file>

<file path=xl/calcChain.xml><?xml version="1.0" encoding="utf-8"?>
<calcChain xmlns="http://schemas.openxmlformats.org/spreadsheetml/2006/main">
  <c r="M16" i="13" l="1"/>
  <c r="R74" i="34" l="1"/>
  <c r="P74" i="34"/>
  <c r="M74" i="34"/>
  <c r="L74" i="34"/>
  <c r="K74" i="34"/>
  <c r="J74" i="34"/>
  <c r="I74" i="34"/>
  <c r="H74" i="34"/>
  <c r="G74" i="34"/>
  <c r="F74" i="34"/>
  <c r="E74" i="34"/>
  <c r="D74" i="34"/>
  <c r="C74" i="34"/>
  <c r="T73" i="34"/>
  <c r="S73" i="34"/>
  <c r="Q73" i="34"/>
  <c r="O73" i="34"/>
  <c r="N73" i="34"/>
  <c r="T72" i="34"/>
  <c r="S72" i="34"/>
  <c r="Q72" i="34"/>
  <c r="O72" i="34"/>
  <c r="N72" i="34"/>
  <c r="T71" i="34"/>
  <c r="S71" i="34"/>
  <c r="Q71" i="34"/>
  <c r="O71" i="34"/>
  <c r="N71" i="34"/>
  <c r="T70" i="34"/>
  <c r="S70" i="34"/>
  <c r="Q70" i="34"/>
  <c r="O70" i="34"/>
  <c r="N70" i="34"/>
  <c r="T69" i="34"/>
  <c r="S69" i="34"/>
  <c r="Q69" i="34"/>
  <c r="O69" i="34"/>
  <c r="N69" i="34"/>
  <c r="T68" i="34"/>
  <c r="S68" i="34"/>
  <c r="Q68" i="34"/>
  <c r="O68" i="34"/>
  <c r="V68" i="34" s="1"/>
  <c r="U68" i="34" s="1"/>
  <c r="N68" i="34"/>
  <c r="T67" i="34"/>
  <c r="S67" i="34"/>
  <c r="Q67" i="34"/>
  <c r="O67" i="34"/>
  <c r="N67" i="34"/>
  <c r="T66" i="34"/>
  <c r="S66" i="34"/>
  <c r="Q66" i="34"/>
  <c r="O66" i="34"/>
  <c r="N66" i="34"/>
  <c r="T65" i="34"/>
  <c r="S65" i="34"/>
  <c r="Q65" i="34"/>
  <c r="O65" i="34"/>
  <c r="N65" i="34"/>
  <c r="V65" i="34" s="1"/>
  <c r="U65" i="34" s="1"/>
  <c r="T64" i="34"/>
  <c r="S64" i="34"/>
  <c r="Q64" i="34"/>
  <c r="O64" i="34"/>
  <c r="N64" i="34"/>
  <c r="T63" i="34"/>
  <c r="S63" i="34"/>
  <c r="Q63" i="34"/>
  <c r="O63" i="34"/>
  <c r="N63" i="34"/>
  <c r="T62" i="34"/>
  <c r="S62" i="34"/>
  <c r="Q62" i="34"/>
  <c r="O62" i="34"/>
  <c r="N62" i="34"/>
  <c r="T61" i="34"/>
  <c r="S61" i="34"/>
  <c r="Q61" i="34"/>
  <c r="O61" i="34"/>
  <c r="N61" i="34"/>
  <c r="V61" i="34" s="1"/>
  <c r="U61" i="34" s="1"/>
  <c r="T60" i="34"/>
  <c r="S60" i="34"/>
  <c r="Q60" i="34"/>
  <c r="O60" i="34"/>
  <c r="N60" i="34"/>
  <c r="T59" i="34"/>
  <c r="S59" i="34"/>
  <c r="Q59" i="34"/>
  <c r="O59" i="34"/>
  <c r="N59" i="34"/>
  <c r="T58" i="34"/>
  <c r="S58" i="34"/>
  <c r="Q58" i="34"/>
  <c r="O58" i="34"/>
  <c r="N58" i="34"/>
  <c r="T57" i="34"/>
  <c r="S57" i="34"/>
  <c r="Q57" i="34"/>
  <c r="O57" i="34"/>
  <c r="N57" i="34"/>
  <c r="V57" i="34" s="1"/>
  <c r="U57" i="34" s="1"/>
  <c r="T56" i="34"/>
  <c r="S56" i="34"/>
  <c r="Q56" i="34"/>
  <c r="O56" i="34"/>
  <c r="N56" i="34"/>
  <c r="V56" i="34" s="1"/>
  <c r="U56" i="34" s="1"/>
  <c r="T55" i="34"/>
  <c r="S55" i="34"/>
  <c r="Q55" i="34"/>
  <c r="O55" i="34"/>
  <c r="N55" i="34"/>
  <c r="T54" i="34"/>
  <c r="S54" i="34"/>
  <c r="Q54" i="34"/>
  <c r="O54" i="34"/>
  <c r="N54" i="34"/>
  <c r="V54" i="34" s="1"/>
  <c r="U54" i="34" s="1"/>
  <c r="T53" i="34"/>
  <c r="S53" i="34"/>
  <c r="Q53" i="34"/>
  <c r="O53" i="34"/>
  <c r="V53" i="34" s="1"/>
  <c r="U53" i="34" s="1"/>
  <c r="N53" i="34"/>
  <c r="T52" i="34"/>
  <c r="S52" i="34"/>
  <c r="Q52" i="34"/>
  <c r="O52" i="34"/>
  <c r="N52" i="34"/>
  <c r="V52" i="34" s="1"/>
  <c r="U52" i="34" s="1"/>
  <c r="T51" i="34"/>
  <c r="S51" i="34"/>
  <c r="Q51" i="34"/>
  <c r="O51" i="34"/>
  <c r="N51" i="34"/>
  <c r="V51" i="34" s="1"/>
  <c r="U51" i="34" s="1"/>
  <c r="T50" i="34"/>
  <c r="S50" i="34"/>
  <c r="Q50" i="34"/>
  <c r="O50" i="34"/>
  <c r="N50" i="34"/>
  <c r="R35" i="34"/>
  <c r="P35" i="34"/>
  <c r="M35" i="34"/>
  <c r="J35" i="34"/>
  <c r="I35" i="34"/>
  <c r="H35" i="34"/>
  <c r="G35" i="34"/>
  <c r="F35" i="34"/>
  <c r="E35" i="34"/>
  <c r="D35" i="34"/>
  <c r="C35" i="34"/>
  <c r="T34" i="34"/>
  <c r="S34" i="34"/>
  <c r="Q34" i="34"/>
  <c r="O34" i="34"/>
  <c r="N34" i="34"/>
  <c r="T33" i="34"/>
  <c r="S33" i="34"/>
  <c r="Q33" i="34"/>
  <c r="O33" i="34"/>
  <c r="N33" i="34"/>
  <c r="T32" i="34"/>
  <c r="S32" i="34"/>
  <c r="Q32" i="34"/>
  <c r="O32" i="34"/>
  <c r="N32" i="34"/>
  <c r="T31" i="34"/>
  <c r="S31" i="34"/>
  <c r="Q31" i="34"/>
  <c r="O31" i="34"/>
  <c r="N31" i="34"/>
  <c r="T30" i="34"/>
  <c r="S30" i="34"/>
  <c r="Q30" i="34"/>
  <c r="O30" i="34"/>
  <c r="N30" i="34"/>
  <c r="T29" i="34"/>
  <c r="S29" i="34"/>
  <c r="Q29" i="34"/>
  <c r="O29" i="34"/>
  <c r="N29" i="34"/>
  <c r="T28" i="34"/>
  <c r="S28" i="34"/>
  <c r="Q28" i="34"/>
  <c r="O28" i="34"/>
  <c r="N28" i="34"/>
  <c r="T27" i="34"/>
  <c r="S27" i="34"/>
  <c r="Q27" i="34"/>
  <c r="O27" i="34"/>
  <c r="V27" i="34" s="1"/>
  <c r="U27" i="34" s="1"/>
  <c r="N27" i="34"/>
  <c r="T26" i="34"/>
  <c r="S26" i="34"/>
  <c r="Q26" i="34"/>
  <c r="O26" i="34"/>
  <c r="N26" i="34"/>
  <c r="T25" i="34"/>
  <c r="S25" i="34"/>
  <c r="Q25" i="34"/>
  <c r="O25" i="34"/>
  <c r="N25" i="34"/>
  <c r="T24" i="34"/>
  <c r="S24" i="34"/>
  <c r="Q24" i="34"/>
  <c r="O24" i="34"/>
  <c r="N24" i="34"/>
  <c r="V24" i="34" s="1"/>
  <c r="U24" i="34" s="1"/>
  <c r="T23" i="34"/>
  <c r="S23" i="34"/>
  <c r="Q23" i="34"/>
  <c r="O23" i="34"/>
  <c r="N23" i="34"/>
  <c r="T22" i="34"/>
  <c r="S22" i="34"/>
  <c r="Q22" i="34"/>
  <c r="O22" i="34"/>
  <c r="N22" i="34"/>
  <c r="T21" i="34"/>
  <c r="S21" i="34"/>
  <c r="Q21" i="34"/>
  <c r="O21" i="34"/>
  <c r="N21" i="34"/>
  <c r="T20" i="34"/>
  <c r="S20" i="34"/>
  <c r="Q20" i="34"/>
  <c r="O20" i="34"/>
  <c r="N20" i="34"/>
  <c r="V20" i="34" s="1"/>
  <c r="U20" i="34" s="1"/>
  <c r="T19" i="34"/>
  <c r="S19" i="34"/>
  <c r="Q19" i="34"/>
  <c r="O19" i="34"/>
  <c r="N19" i="34"/>
  <c r="V19" i="34" s="1"/>
  <c r="U19" i="34" s="1"/>
  <c r="T18" i="34"/>
  <c r="S18" i="34"/>
  <c r="Q18" i="34"/>
  <c r="O18" i="34"/>
  <c r="N18" i="34"/>
  <c r="T17" i="34"/>
  <c r="S17" i="34"/>
  <c r="Q17" i="34"/>
  <c r="O17" i="34"/>
  <c r="N17" i="34"/>
  <c r="V17" i="34" s="1"/>
  <c r="U17" i="34" s="1"/>
  <c r="T16" i="34"/>
  <c r="S16" i="34"/>
  <c r="Q16" i="34"/>
  <c r="O16" i="34"/>
  <c r="N16" i="34"/>
  <c r="T15" i="34"/>
  <c r="S15" i="34"/>
  <c r="Q15" i="34"/>
  <c r="O15" i="34"/>
  <c r="N15" i="34"/>
  <c r="V15" i="34" s="1"/>
  <c r="U15" i="34" s="1"/>
  <c r="T14" i="34"/>
  <c r="S14" i="34"/>
  <c r="Q14" i="34"/>
  <c r="O14" i="34"/>
  <c r="N14" i="34"/>
  <c r="T13" i="34"/>
  <c r="S13" i="34"/>
  <c r="Q13" i="34"/>
  <c r="O13" i="34"/>
  <c r="N13" i="34"/>
  <c r="T12" i="34"/>
  <c r="S12" i="34"/>
  <c r="Q12" i="34"/>
  <c r="O12" i="34"/>
  <c r="N12" i="34"/>
  <c r="T11" i="34"/>
  <c r="T35" i="34" s="1"/>
  <c r="S11" i="34"/>
  <c r="Q11" i="34"/>
  <c r="O11" i="34"/>
  <c r="N11" i="34"/>
  <c r="N35" i="34" s="1"/>
  <c r="V11" i="34" l="1"/>
  <c r="U11" i="34" s="1"/>
  <c r="S35" i="34"/>
  <c r="O35" i="34"/>
  <c r="V21" i="34"/>
  <c r="U21" i="34" s="1"/>
  <c r="V23" i="34"/>
  <c r="U23" i="34" s="1"/>
  <c r="V25" i="34"/>
  <c r="U25" i="34" s="1"/>
  <c r="V28" i="34"/>
  <c r="U28" i="34" s="1"/>
  <c r="V32" i="34"/>
  <c r="U32" i="34" s="1"/>
  <c r="Q74" i="34"/>
  <c r="O74" i="34"/>
  <c r="V55" i="34"/>
  <c r="U55" i="34" s="1"/>
  <c r="V58" i="34"/>
  <c r="U58" i="34" s="1"/>
  <c r="V60" i="34"/>
  <c r="U60" i="34" s="1"/>
  <c r="V62" i="34"/>
  <c r="U62" i="34" s="1"/>
  <c r="V64" i="34"/>
  <c r="U64" i="34" s="1"/>
  <c r="V66" i="34"/>
  <c r="U66" i="34" s="1"/>
  <c r="V69" i="34"/>
  <c r="U69" i="34" s="1"/>
  <c r="V73" i="34"/>
  <c r="U73" i="34" s="1"/>
  <c r="Q35" i="34"/>
  <c r="V12" i="34"/>
  <c r="U12" i="34" s="1"/>
  <c r="V18" i="34"/>
  <c r="U18" i="34" s="1"/>
  <c r="V29" i="34"/>
  <c r="U29" i="34" s="1"/>
  <c r="V31" i="34"/>
  <c r="U31" i="34" s="1"/>
  <c r="V33" i="34"/>
  <c r="U33" i="34" s="1"/>
  <c r="S74" i="34"/>
  <c r="V59" i="34"/>
  <c r="U59" i="34" s="1"/>
  <c r="V63" i="34"/>
  <c r="U63" i="34" s="1"/>
  <c r="V67" i="34"/>
  <c r="U67" i="34" s="1"/>
  <c r="V70" i="34"/>
  <c r="U70" i="34" s="1"/>
  <c r="V72" i="34"/>
  <c r="U72" i="34" s="1"/>
  <c r="V13" i="34"/>
  <c r="U13" i="34" s="1"/>
  <c r="V16" i="34"/>
  <c r="U16" i="34" s="1"/>
  <c r="V22" i="34"/>
  <c r="U22" i="34" s="1"/>
  <c r="V26" i="34"/>
  <c r="U26" i="34" s="1"/>
  <c r="V30" i="34"/>
  <c r="U30" i="34" s="1"/>
  <c r="V34" i="34"/>
  <c r="U34" i="34" s="1"/>
  <c r="N74" i="34"/>
  <c r="T74" i="34"/>
  <c r="V71" i="34"/>
  <c r="U71" i="34" s="1"/>
  <c r="V50" i="34"/>
  <c r="V14" i="34"/>
  <c r="U14" i="34" s="1"/>
  <c r="V74" i="34" l="1"/>
  <c r="U50" i="34"/>
  <c r="U74" i="34" s="1"/>
  <c r="U35" i="34"/>
  <c r="V35" i="34"/>
  <c r="E147" i="13" l="1"/>
  <c r="E146" i="13"/>
  <c r="I145" i="13"/>
  <c r="I143" i="13" s="1"/>
  <c r="H145" i="13"/>
  <c r="E145" i="13" s="1"/>
  <c r="G145" i="13"/>
  <c r="F145" i="13"/>
  <c r="F143" i="13" s="1"/>
  <c r="E144" i="13"/>
  <c r="G143" i="13"/>
  <c r="E142" i="13"/>
  <c r="E141" i="13"/>
  <c r="E140" i="13"/>
  <c r="I139" i="13"/>
  <c r="H139" i="13"/>
  <c r="G139" i="13"/>
  <c r="F139" i="13"/>
  <c r="E139" i="13" s="1"/>
  <c r="E138" i="13"/>
  <c r="E137" i="13"/>
  <c r="I136" i="13"/>
  <c r="I134" i="13" s="1"/>
  <c r="I133" i="13" s="1"/>
  <c r="H136" i="13"/>
  <c r="H134" i="13" s="1"/>
  <c r="H133" i="13" s="1"/>
  <c r="G136" i="13"/>
  <c r="F136" i="13"/>
  <c r="F134" i="13" s="1"/>
  <c r="E135" i="13"/>
  <c r="G134" i="13"/>
  <c r="E132" i="13"/>
  <c r="E131" i="13"/>
  <c r="E130" i="13"/>
  <c r="I129" i="13"/>
  <c r="I127" i="13" s="1"/>
  <c r="H129" i="13"/>
  <c r="E129" i="13" s="1"/>
  <c r="G129" i="13"/>
  <c r="F129" i="13"/>
  <c r="F127" i="13" s="1"/>
  <c r="E128" i="13"/>
  <c r="G127" i="13"/>
  <c r="E125" i="13"/>
  <c r="E124" i="13"/>
  <c r="I123" i="13"/>
  <c r="I121" i="13" s="1"/>
  <c r="H123" i="13"/>
  <c r="G123" i="13"/>
  <c r="F123" i="13"/>
  <c r="F121" i="13" s="1"/>
  <c r="E123" i="13"/>
  <c r="E122" i="13"/>
  <c r="H121" i="13"/>
  <c r="G121" i="13"/>
  <c r="E120" i="13"/>
  <c r="E119" i="13"/>
  <c r="E118" i="13"/>
  <c r="I117" i="13"/>
  <c r="H117" i="13"/>
  <c r="G117" i="13"/>
  <c r="F117" i="13"/>
  <c r="E116" i="13"/>
  <c r="E115" i="13"/>
  <c r="E114" i="13"/>
  <c r="E113" i="13"/>
  <c r="E112" i="13"/>
  <c r="E111" i="13"/>
  <c r="I110" i="13"/>
  <c r="H110" i="13"/>
  <c r="G110" i="13"/>
  <c r="F110" i="13"/>
  <c r="E110" i="13" s="1"/>
  <c r="E109" i="13"/>
  <c r="E108" i="13"/>
  <c r="I107" i="13"/>
  <c r="H107" i="13"/>
  <c r="E107" i="13" s="1"/>
  <c r="G107" i="13"/>
  <c r="F107" i="13"/>
  <c r="E106" i="13"/>
  <c r="E105" i="13"/>
  <c r="I104" i="13"/>
  <c r="I103" i="13" s="1"/>
  <c r="H104" i="13"/>
  <c r="G104" i="13"/>
  <c r="F104" i="13"/>
  <c r="E99" i="13"/>
  <c r="E98" i="13"/>
  <c r="E97" i="13"/>
  <c r="I96" i="13"/>
  <c r="H96" i="13"/>
  <c r="H94" i="13" s="1"/>
  <c r="G96" i="13"/>
  <c r="E96" i="13" s="1"/>
  <c r="F96" i="13"/>
  <c r="E95" i="13"/>
  <c r="I94" i="13"/>
  <c r="F94" i="13"/>
  <c r="E91" i="13"/>
  <c r="I87" i="13"/>
  <c r="H87" i="13"/>
  <c r="G87" i="13"/>
  <c r="F86" i="13"/>
  <c r="E86" i="13"/>
  <c r="F85" i="13"/>
  <c r="E85" i="13" s="1"/>
  <c r="F84" i="13"/>
  <c r="F87" i="13" s="1"/>
  <c r="E87" i="13" s="1"/>
  <c r="E84" i="13"/>
  <c r="F82" i="13"/>
  <c r="E82" i="13" s="1"/>
  <c r="E81" i="13"/>
  <c r="E80" i="13"/>
  <c r="H78" i="13"/>
  <c r="H75" i="13" s="1"/>
  <c r="F78" i="13"/>
  <c r="F75" i="13" s="1"/>
  <c r="H77" i="13"/>
  <c r="F77" i="13"/>
  <c r="E77" i="13"/>
  <c r="I75" i="13"/>
  <c r="G75" i="13"/>
  <c r="G69" i="13" s="1"/>
  <c r="E74" i="13"/>
  <c r="E71" i="13"/>
  <c r="E70" i="13"/>
  <c r="E68" i="13"/>
  <c r="E67" i="13"/>
  <c r="E66" i="13"/>
  <c r="E65" i="13"/>
  <c r="E64" i="13"/>
  <c r="I63" i="13"/>
  <c r="H63" i="13"/>
  <c r="G63" i="13"/>
  <c r="F63" i="13"/>
  <c r="F61" i="13"/>
  <c r="E61" i="13" s="1"/>
  <c r="I60" i="13"/>
  <c r="I58" i="13" s="1"/>
  <c r="F60" i="13"/>
  <c r="F58" i="13" s="1"/>
  <c r="G58" i="13"/>
  <c r="I55" i="13"/>
  <c r="H55" i="13"/>
  <c r="G55" i="13"/>
  <c r="F55" i="13"/>
  <c r="H53" i="13"/>
  <c r="H51" i="13" s="1"/>
  <c r="I51" i="13"/>
  <c r="G51" i="13"/>
  <c r="G49" i="13" s="1"/>
  <c r="F51" i="13"/>
  <c r="E50" i="13"/>
  <c r="I46" i="13"/>
  <c r="H46" i="13"/>
  <c r="G46" i="13"/>
  <c r="F46" i="13"/>
  <c r="E46" i="13" s="1"/>
  <c r="E45" i="13"/>
  <c r="E44" i="13"/>
  <c r="E43" i="13"/>
  <c r="H83" i="13"/>
  <c r="E41" i="13"/>
  <c r="E40" i="13"/>
  <c r="E39" i="13"/>
  <c r="E37" i="13"/>
  <c r="E36" i="13"/>
  <c r="I34" i="13"/>
  <c r="I28" i="13" s="1"/>
  <c r="I102" i="13" s="1"/>
  <c r="H34" i="13"/>
  <c r="H28" i="13" s="1"/>
  <c r="H102" i="13" s="1"/>
  <c r="G34" i="13"/>
  <c r="F34" i="13"/>
  <c r="E33" i="13"/>
  <c r="I73" i="13"/>
  <c r="I72" i="13" s="1"/>
  <c r="I69" i="13" s="1"/>
  <c r="E31" i="13"/>
  <c r="E30" i="13"/>
  <c r="E29" i="13"/>
  <c r="G28" i="13"/>
  <c r="E27" i="13"/>
  <c r="E26" i="13"/>
  <c r="E25" i="13"/>
  <c r="E24" i="13"/>
  <c r="E23" i="13"/>
  <c r="I22" i="13"/>
  <c r="H22" i="13"/>
  <c r="G22" i="13"/>
  <c r="E22" i="13" s="1"/>
  <c r="F22" i="13"/>
  <c r="E20" i="13"/>
  <c r="I17" i="13"/>
  <c r="G17" i="13"/>
  <c r="F17" i="13"/>
  <c r="I14" i="13"/>
  <c r="H14" i="13"/>
  <c r="G14" i="13"/>
  <c r="F14" i="13"/>
  <c r="E12" i="13"/>
  <c r="I10" i="13"/>
  <c r="H10" i="13"/>
  <c r="G10" i="13"/>
  <c r="G8" i="13" s="1"/>
  <c r="F10" i="13"/>
  <c r="E9" i="13"/>
  <c r="G47" i="13" l="1"/>
  <c r="I8" i="13"/>
  <c r="F8" i="13"/>
  <c r="E53" i="13"/>
  <c r="I101" i="13"/>
  <c r="I100" i="13" s="1"/>
  <c r="F49" i="13"/>
  <c r="F90" i="13" s="1"/>
  <c r="E63" i="13"/>
  <c r="G103" i="13"/>
  <c r="G101" i="13" s="1"/>
  <c r="G100" i="13" s="1"/>
  <c r="E117" i="13"/>
  <c r="I47" i="13"/>
  <c r="H103" i="13"/>
  <c r="H101" i="13" s="1"/>
  <c r="H100" i="13" s="1"/>
  <c r="E136" i="13"/>
  <c r="E14" i="13"/>
  <c r="E34" i="13"/>
  <c r="E55" i="13"/>
  <c r="G133" i="13"/>
  <c r="E32" i="13"/>
  <c r="E51" i="13"/>
  <c r="I49" i="13"/>
  <c r="I88" i="13" s="1"/>
  <c r="E78" i="13"/>
  <c r="E134" i="13"/>
  <c r="F133" i="13"/>
  <c r="E133" i="13" s="1"/>
  <c r="G88" i="13"/>
  <c r="E75" i="13"/>
  <c r="E121" i="13"/>
  <c r="E10" i="13"/>
  <c r="F69" i="13"/>
  <c r="G94" i="13"/>
  <c r="E94" i="13" s="1"/>
  <c r="H127" i="13"/>
  <c r="E127" i="13" s="1"/>
  <c r="H143" i="13"/>
  <c r="E143" i="13" s="1"/>
  <c r="H73" i="13"/>
  <c r="F103" i="13"/>
  <c r="E104" i="13"/>
  <c r="F28" i="13"/>
  <c r="E103" i="13" l="1"/>
  <c r="H60" i="13"/>
  <c r="H17" i="13"/>
  <c r="E19" i="13"/>
  <c r="F102" i="13"/>
  <c r="E28" i="13"/>
  <c r="F92" i="13"/>
  <c r="E73" i="13"/>
  <c r="H72" i="13"/>
  <c r="F83" i="13" l="1"/>
  <c r="E42" i="13"/>
  <c r="H69" i="13"/>
  <c r="E69" i="13" s="1"/>
  <c r="E72" i="13"/>
  <c r="E17" i="13"/>
  <c r="H8" i="13"/>
  <c r="F47" i="13"/>
  <c r="E102" i="13"/>
  <c r="F101" i="13"/>
  <c r="H58" i="13"/>
  <c r="E60" i="13"/>
  <c r="H47" i="13" l="1"/>
  <c r="E47" i="13" s="1"/>
  <c r="E8" i="13"/>
  <c r="H90" i="13"/>
  <c r="H49" i="13"/>
  <c r="E58" i="13"/>
  <c r="E101" i="13"/>
  <c r="F100" i="13"/>
  <c r="E100" i="13" s="1"/>
  <c r="E83" i="13"/>
  <c r="F88" i="13"/>
  <c r="H88" i="13" l="1"/>
  <c r="E88" i="13" s="1"/>
  <c r="E49" i="13"/>
  <c r="H92" i="13"/>
  <c r="E92" i="13" s="1"/>
  <c r="E90" i="13"/>
  <c r="E5" i="12" l="1"/>
  <c r="E4" i="12"/>
</calcChain>
</file>

<file path=xl/sharedStrings.xml><?xml version="1.0" encoding="utf-8"?>
<sst xmlns="http://schemas.openxmlformats.org/spreadsheetml/2006/main" count="4985" uniqueCount="2701">
  <si>
    <t>Всего</t>
  </si>
  <si>
    <t>ВН</t>
  </si>
  <si>
    <t>СН1</t>
  </si>
  <si>
    <t>СН2</t>
  </si>
  <si>
    <t>НН</t>
  </si>
  <si>
    <t>март</t>
  </si>
  <si>
    <t>месяц</t>
  </si>
  <si>
    <t>-</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</si>
  <si>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</si>
  <si>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</si>
  <si>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</si>
  <si>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</si>
  <si>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</si>
  <si>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</si>
  <si>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</si>
  <si>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</si>
  <si>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</si>
  <si>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</si>
  <si>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</si>
  <si>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организация</t>
  </si>
  <si>
    <t>Дата и время отключения</t>
  </si>
  <si>
    <t>Причина аварии</t>
  </si>
  <si>
    <t>мероприятия по устранению аварии</t>
  </si>
  <si>
    <t>Подстанция, наименование фидера</t>
  </si>
  <si>
    <t>объем недопос-тавленной энергии, кВт.ч.</t>
  </si>
  <si>
    <t xml:space="preserve">Информация  субъекта оптового и розничного </t>
  </si>
  <si>
    <t xml:space="preserve">рынков электрической энергии </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</si>
  <si>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</si>
  <si>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</si>
  <si>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</si>
  <si>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</si>
  <si>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</si>
  <si>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</si>
  <si>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</si>
  <si>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</si>
  <si>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</si>
  <si>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</si>
  <si>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</si>
  <si>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</si>
  <si>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</si>
  <si>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</si>
  <si>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</si>
  <si>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</si>
  <si>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</si>
  <si>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</si>
  <si>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Юридический адрес:</t>
  </si>
  <si>
    <t>ИНН</t>
  </si>
  <si>
    <t>КПП</t>
  </si>
  <si>
    <t>ОКПО –</t>
  </si>
  <si>
    <t>ОКВЭД –</t>
  </si>
  <si>
    <t>Расчетный счет</t>
  </si>
  <si>
    <t>Кор.счет</t>
  </si>
  <si>
    <t>БИК</t>
  </si>
  <si>
    <t>количество, мощность генераторов и присоединяемых к сети трансформаторов</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</si>
  <si>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</si>
  <si>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</si>
  <si>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</si>
  <si>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</si>
  <si>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</si>
  <si>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</si>
  <si>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</si>
  <si>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 xml:space="preserve">1. Реквизиты: </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</si>
  <si>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</si>
  <si>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</si>
  <si>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</si>
  <si>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</si>
  <si>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</si>
  <si>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</si>
  <si>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</si>
  <si>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</si>
  <si>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проектирование</t>
  </si>
  <si>
    <t>ввод в эксплуатацию</t>
  </si>
  <si>
    <t>10. Сроки проектирования и поэтапного введения в эксплуатацию энергопринимающих устройств (в том числе по этапам и очередям)</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</si>
  <si>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</si>
  <si>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Заявитель</t>
  </si>
  <si>
    <t>Объем предоставления данных: по Приложению 1</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</si>
  <si>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</si>
  <si>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</si>
  <si>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</si>
  <si>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</si>
  <si>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</si>
  <si>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</si>
  <si>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</si>
  <si>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</si>
  <si>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 xml:space="preserve">Фактическая максимальная       нагрузка, кВт </t>
  </si>
  <si>
    <t>время простоя по вине сетевой организации, час</t>
  </si>
  <si>
    <t>Дата и время восстанов-ления нормальной  схемы</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</si>
  <si>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</si>
  <si>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</si>
  <si>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 xml:space="preserve">                                                                                                                                                                              Главному энергетику</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</si>
  <si>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</si>
  <si>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</si>
  <si>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</si>
  <si>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</si>
  <si>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</si>
  <si>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Тариф на услуги по передаче электрической энергии для взаимозачетов между сетевыми организациями, ежегодно утверждается  постановлением РЭК Свердловской области в соответствии с ФЗ от 26.03.2003 № 35-ФЗ «Об электроэнергетике» ПП РФ № 1178 от 29.12.2011 " О ценообразовании в области регулируемых цен ( тарифов)  в электроэнергетике" ( с изменениями) и публикуется в «Областной газете».</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</si>
  <si>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</si>
  <si>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Коды по ОКЕИ: 1000 киловатт-часов – 246, мегаватт – 215, тысяча рублей – 384</t>
  </si>
  <si>
    <t>Наименование показателя</t>
  </si>
  <si>
    <t>Код строки</t>
  </si>
  <si>
    <t>В том числе по уровню напряжения</t>
  </si>
  <si>
    <t>Поступление в сеть из других уровней напряжения (трансформация)</t>
  </si>
  <si>
    <t xml:space="preserve">НН </t>
  </si>
  <si>
    <t>Отпуск в сеть других уровней напряжения</t>
  </si>
  <si>
    <t>Хозяйственные нужды организации</t>
  </si>
  <si>
    <t>Генерация на установках организации (совмещение деятельности)</t>
  </si>
  <si>
    <t>Собственное потребление (совмещение деятельности)</t>
  </si>
  <si>
    <t>Небаланс</t>
  </si>
  <si>
    <t>Заявленная мощность</t>
  </si>
  <si>
    <t>Максимальная мощность</t>
  </si>
  <si>
    <t>Резервируемая мощность</t>
  </si>
  <si>
    <t>по одноставочному тарифу</t>
  </si>
  <si>
    <t>мощность</t>
  </si>
  <si>
    <t>компенсация потерь</t>
  </si>
  <si>
    <t>Год</t>
  </si>
  <si>
    <t>Потери в собственных сетях, тыс. кВт*ч</t>
  </si>
  <si>
    <t>АО "РСК"</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</si>
  <si>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</si>
  <si>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</si>
  <si>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</si>
  <si>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</si>
  <si>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</si>
  <si>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</si>
  <si>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</si>
  <si>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</si>
  <si>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</si>
  <si>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 xml:space="preserve"> Условия договоров по технологическому присоединению</t>
  </si>
  <si>
    <t xml:space="preserve">                                                                                                                                                                              «Синарский трубный завод»</t>
  </si>
  <si>
    <t xml:space="preserve">                        А.А. Гусеву</t>
  </si>
  <si>
    <t>Уважаемый Алексей Адипович!</t>
  </si>
  <si>
    <t xml:space="preserve">ПАСПОРТ УСЛУГИ (ПРОЦЕССА) СЕТЕВОЙ ОРГАНИЗАЦИИ </t>
  </si>
  <si>
    <t>Технологическое присоединение энергопринимающих устройств</t>
  </si>
  <si>
    <r>
      <t xml:space="preserve">Заявителей: </t>
    </r>
    <r>
      <rPr>
        <u/>
        <sz val="12"/>
        <rFont val="Europe"/>
        <charset val="204"/>
      </rPr>
      <t>Юридические лица, индивидуальные предприниматели, физические лица</t>
    </r>
  </si>
  <si>
    <t xml:space="preserve">Порядок определения стоимости услуг (процесса): </t>
  </si>
  <si>
    <r>
      <t xml:space="preserve">Условия оказания услуг (процесса): </t>
    </r>
    <r>
      <rPr>
        <u/>
        <sz val="12"/>
        <rFont val="Europe"/>
        <charset val="204"/>
      </rPr>
      <t>Необходимость осуществить технологическое присоединение, реконструкцию энергопринимающих устройств и увеличение объема максимальной мощности, а также изменить категорию надежности электроснабжения, точки присоединения, виды производственной деятельности, не влекущие пересмотр (увеличение) максимальной мощности, но изменяющие схему внешнего электроснабжения энергопринимающих устройств заявителя</t>
    </r>
  </si>
  <si>
    <r>
      <t xml:space="preserve">Порядок оказания услуг по технологическому присоединению </t>
    </r>
    <r>
      <rPr>
        <u/>
        <sz val="12"/>
        <rFont val="Europe"/>
        <charset val="204"/>
      </rPr>
      <t>на основании «Правил технологического присоединения», утвержденных Постановлением Правительства РФ № 861 от 27.12.2004г. (с изменениями и дополнениями).</t>
    </r>
  </si>
  <si>
    <t>Этап</t>
  </si>
  <si>
    <t>Содержание / Условия этапа</t>
  </si>
  <si>
    <t>Форма предоставления</t>
  </si>
  <si>
    <t>Срок  исполнения</t>
  </si>
  <si>
    <t>1.</t>
  </si>
  <si>
    <t>Направление заявки на технологическое присоединение</t>
  </si>
  <si>
    <t>Предоставление заявителем всех требуемых законодательством сведений и документов / проверка соблюдения требований к полноте указанных сведений и приложенных к заявке документов</t>
  </si>
  <si>
    <t>Первичная обработка заявки</t>
  </si>
  <si>
    <r>
      <t>При очном обращении</t>
    </r>
    <r>
      <rPr>
        <sz val="12"/>
        <rFont val="Europe"/>
        <charset val="204"/>
      </rPr>
      <t xml:space="preserve">  - не более 30 минут;</t>
    </r>
  </si>
  <si>
    <r>
      <t>При поступлении по почте</t>
    </r>
    <r>
      <rPr>
        <sz val="12"/>
        <rFont val="Europe"/>
        <charset val="204"/>
      </rPr>
      <t xml:space="preserve"> – в течение 1 дня</t>
    </r>
  </si>
  <si>
    <t>Основная обработка заявки</t>
  </si>
  <si>
    <t>1 рабочий день от даты получения заявки и пакета документов</t>
  </si>
  <si>
    <t>Подготовка и направление уведомления заявителю о недостающих сведениях и документов</t>
  </si>
  <si>
    <t>5 рабочих дней от даты получения (регистрации) заявки</t>
  </si>
  <si>
    <t>2.</t>
  </si>
  <si>
    <t>Заключение договора об осуществлении технологического присоединения к электрическим сетям</t>
  </si>
  <si>
    <t xml:space="preserve">Направление для подписания заполненного и подписанного проекта договора в 2-х экземплярах, с приложением технических условий, уведомление о возможности временного технологического присоединения </t>
  </si>
  <si>
    <r>
      <t>Для заявителей до 150 кВт</t>
    </r>
    <r>
      <rPr>
        <sz val="12"/>
        <rFont val="Europe"/>
        <charset val="204"/>
      </rPr>
      <t xml:space="preserve"> – в течение 15 дней со дня получения заявки;</t>
    </r>
  </si>
  <si>
    <r>
      <t>При присоединении по индивидуальному проекту</t>
    </r>
    <r>
      <rPr>
        <sz val="12"/>
        <rFont val="Europe"/>
        <charset val="204"/>
      </rPr>
      <t xml:space="preserve"> – в течение 5 дней со дня утверждения платы за технологическое присоединение РЭК;</t>
    </r>
  </si>
  <si>
    <r>
      <t>Для заявителей от 150 кВт</t>
    </r>
    <r>
      <rPr>
        <sz val="12"/>
        <rFont val="Europe"/>
        <charset val="204"/>
      </rPr>
      <t xml:space="preserve"> – в течение 30 дней от получения заявки</t>
    </r>
  </si>
  <si>
    <t>Заявитель подписывает оба экземпляра проекта договора и направляет 1 экземпляр договора сетевой организации, либо направляет мотивированный отказ от подписания проекта договора и предложения об изменении проекта договора</t>
  </si>
  <si>
    <t>В течение 30 дней от даты получения проекта договора</t>
  </si>
  <si>
    <t>3.</t>
  </si>
  <si>
    <t xml:space="preserve">Применение тарифа на технологическое присоединение </t>
  </si>
  <si>
    <t xml:space="preserve">Оформление сетевой организацией счета на оплату </t>
  </si>
  <si>
    <t>В соответствии с условиями договора</t>
  </si>
  <si>
    <t>4.</t>
  </si>
  <si>
    <t>Выполнение сторонами договора мероприятий, предусмотренных договором</t>
  </si>
  <si>
    <t>В течение 2 лет, если иное не предусмотрено договором.</t>
  </si>
  <si>
    <t>5.</t>
  </si>
  <si>
    <t>Осуществление сетевой организацией фактического присоединения объектов заявителя к электрическим сетям</t>
  </si>
  <si>
    <t>Комплекс технических и организационных мероприятий, обеспечивающих подключение объектов заявителя к сетям электроснабжения сетевой организации, без осуществления фактической подачи (приёма) напряжения на объекты заявителя</t>
  </si>
  <si>
    <r>
      <t xml:space="preserve">Фиксация коммутационных аппаратов в положении </t>
    </r>
    <r>
      <rPr>
        <i/>
        <sz val="12"/>
        <rFont val="Europe"/>
        <charset val="204"/>
      </rPr>
      <t>«отключено»</t>
    </r>
  </si>
  <si>
    <t>Не позднее 15 рабочих дней от дня проведения осмотра</t>
  </si>
  <si>
    <t>6.</t>
  </si>
  <si>
    <t>Осуществление фактического приема (подачи) напряжения</t>
  </si>
  <si>
    <t>Осмотр сетевой организацией (с участием заявителя) присоединяемых установок заявителя, включая вводные распределительные устройства, с выдачей акта осмотра (обследования) энергопринимающих устройств заявителя</t>
  </si>
  <si>
    <r>
      <t xml:space="preserve">Фиксация коммутационных аппаратов в положении </t>
    </r>
    <r>
      <rPr>
        <i/>
        <sz val="12"/>
        <rFont val="Europe"/>
        <charset val="204"/>
      </rPr>
      <t>«включено»</t>
    </r>
  </si>
  <si>
    <t>7.</t>
  </si>
  <si>
    <t>Исполнение сторонами надлежащим образом обязательств по договору об осуществлении технологического присоединения, уведомление заявителем о выполнении технических условий.</t>
  </si>
  <si>
    <t>Подготовка и направление договора об осуществлении технологического присоединения заявителю. При сложном характере присоединения (более 670 кВт) согласование с системным оператором.</t>
  </si>
  <si>
    <t>Заявитель исполняет указанные обязательства в пределах границ участка, на котором расположены присоединяемые энергопринимающие устройства заявителя.Сетевая организация исполняет указанные обязательства (в том числе урегулирование отношений с иными лицами) до границ участка, на котором расположены присоединяемые энергопринимающие устройства заявителя.</t>
  </si>
  <si>
    <t xml:space="preserve">Разработка проектной документации;Выполнение сторонами технических условий;Проверка сетевой организацией выполнения заявителем технических условий;Осуществление сетевой организацией мероприятий по подключению энергопринимающих устройств заявителя под действие аппаратуры противоаварийной автоматики;Допуск в эксплуатацию установленных приборов учета </t>
  </si>
  <si>
    <t>Составление акта о технологическом присоединении, акта разграничения балансовой принадлежности, акта разграничения эксплуатационной ответственности сторон</t>
  </si>
  <si>
    <t>Подписание заявителем акта о технологическом присоединении, акта разграничения балансовой принадлежности, акта эксплуатационной ответственности сторон, либо предоставить мотивированный отказ от подписания актов</t>
  </si>
  <si>
    <t xml:space="preserve"> до 15 числа расчетного месяца оплачивает 20% от суммы платажа.</t>
  </si>
  <si>
    <t xml:space="preserve"> до 30(31) числа расчетного месяца оплачивает 50% от суммы платажа.</t>
  </si>
  <si>
    <t>окончательный расчетпроизводится до 30 числа следующего за расчетным.</t>
  </si>
  <si>
    <t>Расчетным периодом для оплаты оказываемых услуг является один календарный месяц:</t>
  </si>
  <si>
    <t>ПАО "Синарский трубный завод" осуществляет услуги по передаче электроэнергии смежным сетевым организациям и конечным потребителям в городе Каменск-Уральский на основании актов разгранечения балансовой принадлежности и эксплуатационной ответственности.</t>
  </si>
  <si>
    <t xml:space="preserve">11. п.б абз. 12 Перечень зон деятельности </t>
  </si>
  <si>
    <t>Стандарт раскрытие информации</t>
  </si>
  <si>
    <t>Приложение № 3</t>
  </si>
  <si>
    <t>(наименование сетевой организации)</t>
  </si>
  <si>
    <t>Приложение № 4</t>
  </si>
  <si>
    <t>Приложение № 5</t>
  </si>
  <si>
    <t>Строительство центров питания и подстанций уровнем напряжения 35 кВ и выше</t>
  </si>
  <si>
    <t>Строительство пунктов секционирования (распределенных пунктов)</t>
  </si>
  <si>
    <t>35 кВ</t>
  </si>
  <si>
    <t>1 - 20 кВ</t>
  </si>
  <si>
    <t>0,4 кВ</t>
  </si>
  <si>
    <t>Строительство воздушных линий электропередачи:</t>
  </si>
  <si>
    <t>Строительство кабельных линий электропередачи:</t>
  </si>
  <si>
    <t>От 8900 кВт - всего</t>
  </si>
  <si>
    <t>До 15 кВт - всего</t>
  </si>
  <si>
    <t>35 кВ
и выше</t>
  </si>
  <si>
    <t>Количество договоров (штук)</t>
  </si>
  <si>
    <t>И Н Ф О Р М А Ц И Я</t>
  </si>
  <si>
    <t>Объекты генерации</t>
  </si>
  <si>
    <t>Категория заявителей</t>
  </si>
  <si>
    <t>ТИПОВОЙ ДОГОВОР</t>
  </si>
  <si>
    <t>об осуществлении технологического присоединения</t>
  </si>
  <si>
    <t>к электрическим сетям</t>
  </si>
  <si>
    <t>(для юридических лиц или индивидуальных предпринимателей</t>
  </si>
  <si>
    <t>в целях технологического присоединения энергопринимающих</t>
  </si>
  <si>
    <t>устройств, максимальная мощность которых составляет до 15</t>
  </si>
  <si>
    <t>кВт включительно (с учетом ранее присоединенных в данной</t>
  </si>
  <si>
    <t>точке присоединения энергопринимающих устройств)</t>
  </si>
  <si>
    <t>___________________________ «__» _____________ 20__ г.</t>
  </si>
  <si>
    <t>(место заключения договора) (дата заключения договора)</t>
  </si>
  <si>
    <t>_______________________________________________________________,</t>
  </si>
  <si>
    <t>именуемая в дальнейшем сетевой организацией, в лице</t>
  </si>
  <si>
    <t>_____________________________________________________________,</t>
  </si>
  <si>
    <t>(должность, фамилия, имя, отчество)</t>
  </si>
  <si>
    <t>действующего на основании</t>
  </si>
  <si>
    <t>_________________________________________________</t>
  </si>
  <si>
    <t>_________________________________________________________________,</t>
  </si>
  <si>
    <t>(наименование и реквизиты документа)</t>
  </si>
  <si>
    <t>с одной стороны, и</t>
  </si>
  <si>
    <t>________________________________________________________</t>
  </si>
  <si>
    <t>(полное наименование юридического лица,</t>
  </si>
  <si>
    <t>номер записи в Едином государственном</t>
  </si>
  <si>
    <t>__________________________________________________________________</t>
  </si>
  <si>
    <t>реестре юридических лиц с указанием фамилии, имени, отчества лица,</t>
  </si>
  <si>
    <t>действующего от имени этого юридического лица,</t>
  </si>
  <si>
    <t>наименования и реквизитов документа, на основании которого</t>
  </si>
  <si>
    <t>он действует, либо фамилия, имя, отчество</t>
  </si>
  <si>
    <t>индивидуального предпринимателя, номер записи в Едином</t>
  </si>
  <si>
    <t>государственном реестре</t>
  </si>
  <si>
    <t>__________________________________________________________________,</t>
  </si>
  <si>
    <t>индивидуальных предпринимателей и дата ее внесения в реестр)</t>
  </si>
  <si>
    <t>именуемый в дальнейшем заявителем, с другой стороны, вместе</t>
  </si>
  <si>
    <t>именуемые</t>
  </si>
  <si>
    <t>Сторонами, заключили настоящий договор о нижеследующем:</t>
  </si>
  <si>
    <t>I. Предмет договора</t>
  </si>
  <si>
    <t>1. По настоящему договору сетевая организация принимает на себя</t>
  </si>
  <si>
    <t>обязательства по осуществлению технологического присоединения</t>
  </si>
  <si>
    <t>энергопринимающих устройств заявителя (далее - технологическое</t>
  </si>
  <si>
    <t>присоединение)</t>
  </si>
  <si>
    <t>____________________________________________________________</t>
  </si>
  <si>
    <t>(наименование энергопринимающих устройств)</t>
  </si>
  <si>
    <t>в том числе по обеспечению готовности объектов электросетевого</t>
  </si>
  <si>
    <t>хозяйства (включая их проектирование, строительство, реконструкцию) к</t>
  </si>
  <si>
    <t>присоединению энергопринимающих устройств, урегулированию</t>
  </si>
  <si>
    <t>отношений с третьими лицами в случае необходимости строительства</t>
  </si>
  <si>
    <t>(модернизации) такими лицами принадлежащих им объектов</t>
  </si>
  <si>
    <t>электросетевого хозяйства (энергопринимающих устройств, объектов</t>
  </si>
  <si>
    <t>электроэнергетики), с учетом</t>
  </si>
  <si>
    <t>следующих характеристик:</t>
  </si>
  <si>
    <t>максимальная мощность присоединяемых энергопринимающих</t>
  </si>
  <si>
    <t>устройств ________ (кВт);</t>
  </si>
  <si>
    <t>категория надежности _______;</t>
  </si>
  <si>
    <t>класс напряжения электрических сетей, к которым осуществляется</t>
  </si>
  <si>
    <t>присоединение _____ (кВ);</t>
  </si>
  <si>
    <t>максимальная мощность ранее присоединенных энергопринимающих</t>
  </si>
  <si>
    <t>устройств ___________ кВт &lt;1&gt;.</t>
  </si>
  <si>
    <t>Заявитель обязуется оплатить расходы на технологическое</t>
  </si>
  <si>
    <t>присоединение в соответствии с условиями настоящего договора.</t>
  </si>
  <si>
    <t>2. Технологическое присоединение необходимо для электроснабжения</t>
  </si>
  <si>
    <t>______________________________________________________________,</t>
  </si>
  <si>
    <t>(наименование объектов заявителя)</t>
  </si>
  <si>
    <t>расположенных (которые будут располагаться)</t>
  </si>
  <si>
    <t>__________________________________________________________________.</t>
  </si>
  <si>
    <t>(место нахождения объектов заявителя)</t>
  </si>
  <si>
    <t>3. Точка (точки) присоединения указана в технических условиях для</t>
  </si>
  <si>
    <t>присоединения к электрическим сетям (далее - технические условия) и</t>
  </si>
  <si>
    <t>располагается на расстоянии ______ метров &lt;2&gt; от границы участка</t>
  </si>
  <si>
    <t>заявителя, на котором располагаются (будут располагаться) присоединяемые</t>
  </si>
  <si>
    <t>объекты заявителя.</t>
  </si>
  <si>
    <t>4. Технические условия являются неотъемлемой частью настоящего</t>
  </si>
  <si>
    <t>договора и приведены в приложении.</t>
  </si>
  <si>
    <t>Срок действия технических условий составляет _______ год (года) &lt;3&gt;</t>
  </si>
  <si>
    <t>со дня заключения настоящего договора.</t>
  </si>
  <si>
    <t>5. Срок выполнения мероприятий по технологическому присоединению</t>
  </si>
  <si>
    <t>составляет __________ &lt;4&gt; со дня заключения настоящего договора.</t>
  </si>
  <si>
    <t>II. Обязанности Сторон</t>
  </si>
  <si>
    <t>6. Сетевая организация обязуется:</t>
  </si>
  <si>
    <t>надлежащим образом исполнить обязательства по настоящему договору,</t>
  </si>
  <si>
    <t>в том числе по выполнению возложенных на сетевую организацию</t>
  </si>
  <si>
    <t>мероприятий по технологическому присоединению (включая урегулирование</t>
  </si>
  <si>
    <t>отношений с иными лицами) до границ участка, на котором расположены</t>
  </si>
  <si>
    <t>присоединяемые энергопринимающие устройства заявителя, указанные в</t>
  </si>
  <si>
    <t>технических условиях;</t>
  </si>
  <si>
    <t>в течение ____ рабочих дней со дня уведомления заявителем сетевой</t>
  </si>
  <si>
    <t>организации о выполнении им технических условий осуществить проверку</t>
  </si>
  <si>
    <t>выполнения технических условий заявителем, провести с участием заявителя</t>
  </si>
  <si>
    <t>осмотр (обследование) присоединяемых энергопринимающих устройств</t>
  </si>
  <si>
    <t>заявителя;</t>
  </si>
  <si>
    <t>не позднее ________ рабочих дней со дня проведения осмотра</t>
  </si>
  <si>
    <t>(обследования), указанного в абзаце третьем настоящего пункта, с</t>
  </si>
  <si>
    <t>соблюдением срока, установленного пунктом 5 настоящего договора,</t>
  </si>
  <si>
    <t>осуществить фактическое присоединение энергопринимающих устройств</t>
  </si>
  <si>
    <t>заявителя к электрическим сетям, фактический прием (подачу) напряжения и</t>
  </si>
  <si>
    <t>мощности, составить при участии заявителя акт разграничения границ</t>
  </si>
  <si>
    <t>балансовой принадлежности сторон, акт разграничения эксплуатационной</t>
  </si>
  <si>
    <t>ответственности сторон, акт об осуществлении технологического</t>
  </si>
  <si>
    <t>присоединения и направить их заявителю.</t>
  </si>
  <si>
    <t>7. Сетевая организация при невыполнении заявителем технических</t>
  </si>
  <si>
    <t>условий в согласованный срок и наличии на дату окончания срока их</t>
  </si>
  <si>
    <t>действия технической возможности технологического присоединения вправе</t>
  </si>
  <si>
    <t>по обращению заявителя продлить срок действия технических условий. При</t>
  </si>
  <si>
    <t>этом дополнительная плата не взимается.</t>
  </si>
  <si>
    <t>8. Заявитель обязуется:</t>
  </si>
  <si>
    <t>в том числе по выполнению возложенных на заявителя мероприятий по</t>
  </si>
  <si>
    <t>технологическому присоединению в пределах границ участка, на котором</t>
  </si>
  <si>
    <t>расположены присоединяемые энергопринимающие устройства заявителя,</t>
  </si>
  <si>
    <t>указанные в технических условиях;</t>
  </si>
  <si>
    <t>после выполнения мероприятий по технологическому присоединению в</t>
  </si>
  <si>
    <t>пределах границ участка заявителя, предусмотренных техническими</t>
  </si>
  <si>
    <t>условиями, уведомить сетевую организацию о выполнении технических</t>
  </si>
  <si>
    <t>условий;</t>
  </si>
  <si>
    <t>принять участие в осмотре (обследовании) присоединяемых</t>
  </si>
  <si>
    <t>энергопринимающих устройств сетевой организацией;</t>
  </si>
  <si>
    <t>после осуществления сетевой организацией фактического</t>
  </si>
  <si>
    <t>присоединения энергопринимающих устройств заявителя к электрическим</t>
  </si>
  <si>
    <t>сетям, фактического приема (подачи) напряжения и мощности подписать акт</t>
  </si>
  <si>
    <t>разграничения границ балансовой принадлежности сторон, акт</t>
  </si>
  <si>
    <t>разграничения эксплуатационной ответственности сторон, акт об</t>
  </si>
  <si>
    <t>осуществлении технологического присоединения либо представить</t>
  </si>
  <si>
    <t>мотивированный отказ от подписания в течение ______ рабочих дней со дня</t>
  </si>
  <si>
    <t>получения указанных актов от сетевой организации;</t>
  </si>
  <si>
    <t>надлежащим образом исполнять указанные в разделе III настоящего</t>
  </si>
  <si>
    <t>договора обязательства по оплате расходов на технологическое</t>
  </si>
  <si>
    <t>присоединение;</t>
  </si>
  <si>
    <t>уведомить сетевую организацию о направлении заявок в иные сетевые</t>
  </si>
  <si>
    <t>организации при технологическом присоединении энергопринимающих</t>
  </si>
  <si>
    <t>устройств, в отношении которых применяется категория надежности</t>
  </si>
  <si>
    <t>электроснабжения, предусматривающая использование 2 и более источников</t>
  </si>
  <si>
    <t>электроснабжения.</t>
  </si>
  <si>
    <t>9. Заявитель вправе при невыполнении им технических условий в</t>
  </si>
  <si>
    <t>согласованный срок и наличии на дату окончания срока их действия</t>
  </si>
  <si>
    <t>технической возможности технологического присоединения обратиться в</t>
  </si>
  <si>
    <t>сетевую организацию с просьбой о продлении срока действия технических</t>
  </si>
  <si>
    <t>условий.</t>
  </si>
  <si>
    <t>III. Плата за технологическое присоединение</t>
  </si>
  <si>
    <t>и порядок расчетов</t>
  </si>
  <si>
    <t>10. Размер платы за технологическое присоединение определяется &lt;5&gt;</t>
  </si>
  <si>
    <t>в соответствии с решением</t>
  </si>
  <si>
    <t>_________</t>
  </si>
  <si>
    <t>(наименование органа исполнительной власти в области государственного</t>
  </si>
  <si>
    <t>регулирования тарифов)</t>
  </si>
  <si>
    <t>от ___________ N ________ и составляет _________ рублей ______ копеек.</t>
  </si>
  <si>
    <t>11. Внесение платы за технологическое присоединение осуществляется</t>
  </si>
  <si>
    <t>заявителем в следующем порядке:</t>
  </si>
  <si>
    <t>___________________________________________</t>
  </si>
  <si>
    <t>(указываются порядок и сроки внесения платы</t>
  </si>
  <si>
    <t>за технологическое присоединение)</t>
  </si>
  <si>
    <t>12. Датой исполнения обязательства заявителя по оплате расходов на</t>
  </si>
  <si>
    <t>технологическое присоединение считается дата внесения денежных средств в</t>
  </si>
  <si>
    <t>кассу или на расчетный счет сетевой организации.</t>
  </si>
  <si>
    <t>IV. Разграничение балансовой принадлежности электрических</t>
  </si>
  <si>
    <t>сетей и эксплуатационной ответственности Сторон</t>
  </si>
  <si>
    <t>13. Заявитель несет балансовую и эксплуатационную ответственность в</t>
  </si>
  <si>
    <t>границах своего участка, сетевая организация - до границ участка заявителя</t>
  </si>
  <si>
    <t>&lt;6&gt;.</t>
  </si>
  <si>
    <t>V. Условия изменения, расторжения договора</t>
  </si>
  <si>
    <t>и ответственность Сторон</t>
  </si>
  <si>
    <t>14. Настоящий договор может быть изменен по письменному</t>
  </si>
  <si>
    <t>соглашению Сторон или в судебном порядке.</t>
  </si>
  <si>
    <t>15. Настоящий договор может быть расторгнут по требованию одной из</t>
  </si>
  <si>
    <t>Сторон по основаниям, предусмотренным Гражданским кодексом</t>
  </si>
  <si>
    <t>Российской Федерации.</t>
  </si>
  <si>
    <t>16. Заявитель вправе при нарушении сетевой организацией указанных в</t>
  </si>
  <si>
    <t>настоящем договоре сроков технологического присоединения в</t>
  </si>
  <si>
    <t>одностороннем порядке расторгнуть настоящий договор.</t>
  </si>
  <si>
    <t>Нарушение заявителем установленного договором срока осуществления</t>
  </si>
  <si>
    <t>мероприятий по технологическому присоединению (в случае если</t>
  </si>
  <si>
    <t>техническими условиями предусмотрен поэтапный ввод в работу</t>
  </si>
  <si>
    <t>энергопринимающих устройств - мероприятий, предусмотренных очередным</t>
  </si>
  <si>
    <t>этапом) на 12 и более месяцев при условии, что сетевой организацией в</t>
  </si>
  <si>
    <t>полном объеме выполнены мероприятия по технологическому</t>
  </si>
  <si>
    <t>присоединению, срок осуществления которых по договору наступает ранее</t>
  </si>
  <si>
    <t>указанного нарушенного заявителем срока осуществления мероприятий по</t>
  </si>
  <si>
    <t>технологическому присоединению, может служить основанием для</t>
  </si>
  <si>
    <t>расторжения договора по требованию сетевой организации по решению суда.</t>
  </si>
  <si>
    <t>17. Сторона договора, нарушившая срок осуществления мероприятий по</t>
  </si>
  <si>
    <t>технологическому присоединению, предусмотренный договором, обязана</t>
  </si>
  <si>
    <t>уплатить другой стороне неустойку, равную 0,5 процента от указанного</t>
  </si>
  <si>
    <t>общего размера платы за каждый день просрочки. При этом совокупный</t>
  </si>
  <si>
    <t>размер такой неустойки при нарушении срока осуществления мероприятий</t>
  </si>
  <si>
    <t>по технологическому присоединению заявителем не может превышать</t>
  </si>
  <si>
    <t>размер неустойки, определенный в предусмотренном настоящим абзацем</t>
  </si>
  <si>
    <t>порядке за год просрочки.</t>
  </si>
  <si>
    <t>Сторона договора, нарушившая срок осуществления мероприятий по</t>
  </si>
  <si>
    <t>уплатить понесенные другой стороной договора расходы, связанные с</t>
  </si>
  <si>
    <t>необходимостью принудительного взыскания неустойки, предусмотренной</t>
  </si>
  <si>
    <t>абзацем первым настоящего пункта, в случае необоснованного уклонения</t>
  </si>
  <si>
    <t>либо отказа от ее уплаты.</t>
  </si>
  <si>
    <t>18. За неисполнение или ненадлежащее исполнение обязательств по</t>
  </si>
  <si>
    <t>настоящему договору Стороны несут ответственность в соответствии с</t>
  </si>
  <si>
    <t>законодательством Российской Федерации.</t>
  </si>
  <si>
    <t>19. Стороны освобождаются от ответственности за частичное или</t>
  </si>
  <si>
    <t>полное неисполнение обязательств по настоящему договору, если оно</t>
  </si>
  <si>
    <t>явилось следствием обстоятельств непреодолимой силы, возникших после</t>
  </si>
  <si>
    <t>подписания Сторонами настоящего договора и оказывающих</t>
  </si>
  <si>
    <t>непосредственное воздействие на выполнение Сторонами обязательств по</t>
  </si>
  <si>
    <t>настоящему договору.</t>
  </si>
  <si>
    <t>VI. Порядок разрешения споров</t>
  </si>
  <si>
    <t>20. Споры, которые могут возникнуть при исполнении, изменении и</t>
  </si>
  <si>
    <t>расторжении настоящего договора, Стороны разрешают в соответствии с</t>
  </si>
  <si>
    <t>VII. Заключительные положения</t>
  </si>
  <si>
    <t>21. Настоящий договор считается заключенным с даты поступления</t>
  </si>
  <si>
    <t>подписанного заявителем экземпляра настоящего договора в сетевую</t>
  </si>
  <si>
    <t>организацию.</t>
  </si>
  <si>
    <t>22. Настоящий договор составлен и подписан в двух экземплярах, по</t>
  </si>
  <si>
    <t>одному для каждой из Сторон.</t>
  </si>
  <si>
    <t>Реквизиты Сторон</t>
  </si>
  <si>
    <t>Сетевая организация ____________________________________</t>
  </si>
  <si>
    <t>(наименование сетевой организации) ____________________________________</t>
  </si>
  <si>
    <t>(место нахождения)</t>
  </si>
  <si>
    <t>ИНН/КПП ___________________________ ____________________________________</t>
  </si>
  <si>
    <t>р/с __________________________________</t>
  </si>
  <si>
    <t>к/с __________________________________ ____________________________________</t>
  </si>
  <si>
    <t>(должность, фамилия, имя, отчество</t>
  </si>
  <si>
    <t>лица, ____________________________________</t>
  </si>
  <si>
    <t>действующего от имени сетевой</t>
  </si>
  <si>
    <t>организации)</t>
  </si>
  <si>
    <t>Заявитель ____________________________________</t>
  </si>
  <si>
    <t>(для юридических лиц - полное</t>
  </si>
  <si>
    <t>наименование) ____________________________________</t>
  </si>
  <si>
    <t>(номер записи в Едином государственном</t>
  </si>
  <si>
    <t>реестре юридических лиц)</t>
  </si>
  <si>
    <t>ИНН ________________________________ ____________________________________</t>
  </si>
  <si>
    <t>действующего от имени юридического</t>
  </si>
  <si>
    <t>лица) ____________________________________ ____________________________________</t>
  </si>
  <si>
    <t>(место нахождения) ____________________________________</t>
  </si>
  <si>
    <t>(для индивидуальных предпринимателей - фамилия, имя, отчество) ____________________________________</t>
  </si>
  <si>
    <t>реестре индивидуальных</t>
  </si>
  <si>
    <t>предпринимателей и дата ее внесения в</t>
  </si>
  <si>
    <t>реестр) ____________________________________</t>
  </si>
  <si>
    <t>(серия, номер и дата выдачи паспорта или ____________________________________</t>
  </si>
  <si>
    <t>иного документа, удостоверяющего</t>
  </si>
  <si>
    <t>личность в соответствии с</t>
  </si>
  <si>
    <t>законодательством Российской</t>
  </si>
  <si>
    <t>Федерации)</t>
  </si>
  <si>
    <t>(для Заявителей в целях временного технологического присоединения по III категории</t>
  </si>
  <si>
    <t>надежности электроснабжения на уровне напряжения ниже 35 кВ, осуществляемое на</t>
  </si>
  <si>
    <t>ограниченный период времени для обеспечения электроснабжения энергопринимающих</t>
  </si>
  <si>
    <t>устройств)</t>
  </si>
  <si>
    <t>____________________________ "__" _______________ 20__ г.</t>
  </si>
  <si>
    <t>(место заключения Договора) (дата заключения Договора)</t>
  </si>
  <si>
    <t>(наименование Сетевой организации)</t>
  </si>
  <si>
    <t>именуемая(ый) в дальнейшем «Сетевая организация», в лице _______________</t>
  </si>
  <si>
    <t>(должность, фамилия, имя, отчество) действующего на основании</t>
  </si>
  <si>
    <t>с одной стороны, и __________________________________________________</t>
  </si>
  <si>
    <t>(полное наименование юридического лица, номер записи</t>
  </si>
  <si>
    <r>
      <t>в Едином государственном реестре юридических лиц с указанием фамилии</t>
    </r>
    <r>
      <rPr>
        <sz val="14"/>
        <color rgb="FF000000"/>
        <rFont val="Times New Roman"/>
        <family val="1"/>
        <charset val="204"/>
      </rPr>
      <t>,</t>
    </r>
  </si>
  <si>
    <t>имени, отчества лица, действующего от имени этого юридического лица,</t>
  </si>
  <si>
    <t>наименования и реквизитов документа, на основании которого он действует,</t>
  </si>
  <si>
    <t>либо фамилия, имя, отчество индивидуального предпринимателя, номер записи в Едином</t>
  </si>
  <si>
    <t>государственном реестре индивидуальных предпринимателей и дата ее внесения в реестр)</t>
  </si>
  <si>
    <t>именуемый(ая, ое) в дальнейшем «Заявитель», с другой стороны, вместе</t>
  </si>
  <si>
    <t>именуемые «Стороны», заключили настоящий Договор о нижеследующем:</t>
  </si>
  <si>
    <t>I. Предмет Договора</t>
  </si>
  <si>
    <t>1. По настоящему Договору Сетевая организация принимает на себя</t>
  </si>
  <si>
    <t>энергопринимающих устройств Заявителя (далее – технологическое</t>
  </si>
  <si>
    <t>присоединение) ____________________________________________________</t>
  </si>
  <si>
    <t>с учетом следующих характеристик:</t>
  </si>
  <si>
    <r>
      <t>устройств ________ (кВт);</t>
    </r>
    <r>
      <rPr>
        <sz val="12"/>
        <color rgb="FF000000"/>
        <rFont val="Times New Roman"/>
        <family val="1"/>
        <charset val="204"/>
      </rPr>
      <t xml:space="preserve"> 2</t>
    </r>
  </si>
  <si>
    <t>технологическое присоединение _____ (кВ);</t>
  </si>
  <si>
    <t>устройств ___________ кВт.</t>
  </si>
  <si>
    <t>присоединение в соответствии с условиями настоящего Договора.</t>
  </si>
  <si>
    <t>(наименование объектов Заявителя)</t>
  </si>
  <si>
    <t>___________________________________________________________________.</t>
  </si>
  <si>
    <t>(место нахождения объектов Заявителя)</t>
  </si>
  <si>
    <t>3. Точка(и) присоединения указана(ы) в технических условиях для</t>
  </si>
  <si>
    <t>присоединения к электрическим сетям (далее - технические условия).</t>
  </si>
  <si>
    <t>Договора и приведены в приложении.</t>
  </si>
  <si>
    <t>Срок действия технических условий составляет _______ месяцев(а) со</t>
  </si>
  <si>
    <t>дня заключения настоящего Договора.</t>
  </si>
  <si>
    <t>составляет _____________ со дня заключения настоящего Договора.</t>
  </si>
  <si>
    <t>надлежащим образом исполнить обязательства по настоящему</t>
  </si>
  <si>
    <t>Договору, в том числе по выполнению возложенных на Сетевую организацию</t>
  </si>
  <si>
    <t>мероприятий по технологическому присоединению, указанные в технических</t>
  </si>
  <si>
    <t>условиях;</t>
  </si>
  <si>
    <t>в течение 2 рабочих дней со дня уведомления Заявителем Сетевой</t>
  </si>
  <si>
    <t>выполнения технических условий Заявителем, провести с участием Заявителя</t>
  </si>
  <si>
    <t>Заявителя;</t>
  </si>
  <si>
    <t>не позднее 2 рабочих дней со дня проведения осмотра (обследования),</t>
  </si>
  <si>
    <t>указанного в абзаце третьем настоящего пункта, с соблюдением срока,</t>
  </si>
  <si>
    <t>установленного пунктом 5 настоящего Договора, осуществить фактическое</t>
  </si>
  <si>
    <t>присоединение энергопринимающих устройств Заявителя к электрическим</t>
  </si>
  <si>
    <t>сетям, фактический прием (подачу) напряжения и мощности, составить при</t>
  </si>
  <si>
    <t>участии Заявителя Акт разграничения границ балансовой принадлежности</t>
  </si>
  <si>
    <t>сторон, Акт разграничения эксплуатационной ответственности сторон, Акт об</t>
  </si>
  <si>
    <t>осуществлении технологического присоединения и направить их Заявителю.</t>
  </si>
  <si>
    <t>7. Сетевая организация при невыполнении Заявителем технических</t>
  </si>
  <si>
    <t>условий в согласованный срок и наличии на дату окончания срока их действия</t>
  </si>
  <si>
    <r>
      <t>технической возможности технологического присоединения вправе по</t>
    </r>
    <r>
      <rPr>
        <sz val="12"/>
        <color rgb="FF000000"/>
        <rFont val="Times New Roman"/>
        <family val="1"/>
        <charset val="204"/>
      </rPr>
      <t xml:space="preserve"> 3</t>
    </r>
  </si>
  <si>
    <t>обращению Заявителя продлить срок действия технических условий. При этом</t>
  </si>
  <si>
    <t>дополнительная плата не взимается.</t>
  </si>
  <si>
    <t>Договору, в том числе по выполнению возложенных на Заявителя</t>
  </si>
  <si>
    <t>после выполнения мероприятий по технологическому присоединению,</t>
  </si>
  <si>
    <t>предусмотренных техническими условиями, уведомить Сетевую организацию</t>
  </si>
  <si>
    <t>о выполнении технических условий;</t>
  </si>
  <si>
    <t>энергопринимающих устройств Сетевой организацией;</t>
  </si>
  <si>
    <t>после осуществления Сетевой организацией фактического</t>
  </si>
  <si>
    <t>присоединения энергопринимающих устройств Заявителя к электрическим</t>
  </si>
  <si>
    <t>сетям, фактического приема (подачи) напряжения и мощности подписать Акт</t>
  </si>
  <si>
    <t>разграничения границ балансовой принадлежности сторон, Акт разграничения</t>
  </si>
  <si>
    <t>эксплуатационной ответственности сторон, Акт об осуществлении</t>
  </si>
  <si>
    <t>технологического присоединения либо представить мотивированный отказ от</t>
  </si>
  <si>
    <t>подписания в течение 1 рабочего дня со дня получения указанных актов от</t>
  </si>
  <si>
    <t>Сетевой организации;</t>
  </si>
  <si>
    <t>Договора обязательства по оплате расходов на технологическое</t>
  </si>
  <si>
    <t>уведомить Сетевую организацию о направлении заявок в иные сетевые</t>
  </si>
  <si>
    <t>Сетевую организацию с просьбой о продлении срока действия технических</t>
  </si>
  <si>
    <t>10. Размер платы за технологическое присоединение определяется в</t>
  </si>
  <si>
    <t>соответствии с решением ___________________________________</t>
  </si>
  <si>
    <t>(наименование органа исполнительной власти</t>
  </si>
  <si>
    <t>в области государственного регулирования тарифов)</t>
  </si>
  <si>
    <t>от ____________ № _______ и составляет _________ рублей ________ копеек,</t>
  </si>
  <si>
    <r>
      <t>в том числе НДС _________ рублей _________ копеек.</t>
    </r>
    <r>
      <rPr>
        <sz val="12"/>
        <color rgb="FF000000"/>
        <rFont val="Times New Roman"/>
        <family val="1"/>
        <charset val="204"/>
      </rPr>
      <t xml:space="preserve"> 4</t>
    </r>
  </si>
  <si>
    <t>Заявителем в следующем порядке: ______________________</t>
  </si>
  <si>
    <t>(указываются порядок и сроки</t>
  </si>
  <si>
    <t>____________________________________________________________.</t>
  </si>
  <si>
    <t>внесения платы за технологическое присоединение)</t>
  </si>
  <si>
    <t>12. Датой исполнения обязательства Заявителя по оплате расходов на</t>
  </si>
  <si>
    <t>кассу или на расчетный счет Сетевой организации.</t>
  </si>
  <si>
    <t>13 Граница балансовой и эксплуатационной ответственности</t>
  </si>
  <si>
    <t>устанавливается:_____ .</t>
  </si>
  <si>
    <t>VI. Условия изменения, расторжения Договора</t>
  </si>
  <si>
    <t>14. Настоящий Договор может быть изменен по письменному</t>
  </si>
  <si>
    <t>15. Договор может быть расторгнут по требованию одной из Сторон по</t>
  </si>
  <si>
    <t>основаниям, предусмотренным Гражданским кодексом Российской</t>
  </si>
  <si>
    <t>Федерации.</t>
  </si>
  <si>
    <t>16. Заявитель вправе при нарушении Сетевой организацией указанных в</t>
  </si>
  <si>
    <t>настоящем Договоре сроков технологического присоединения в</t>
  </si>
  <si>
    <t>одностороннем порядке расторгнуть настоящий Договор.</t>
  </si>
  <si>
    <t>технологическому присоединению, предусмотренный договором, в случае</t>
  </si>
  <si>
    <t>если плата за технологическое присоединение по договору составляет 550</t>
  </si>
  <si>
    <t>рублей, обязана уплатить другой стороне неустойку, равную 5 процентам от</t>
  </si>
  <si>
    <t>указанного общего размера платы за технологическое присоединение по</t>
  </si>
  <si>
    <t>договору за каждый день просрочки. При этом совокупный размер такой</t>
  </si>
  <si>
    <t>неустойки при нарушении срока осуществления мероприятий по</t>
  </si>
  <si>
    <t>технологическому присоединению заявителем не может превышать размер</t>
  </si>
  <si>
    <t>неустойки, определенной в предусмотренном настоящим абзацем порядке за</t>
  </si>
  <si>
    <t>год просрочки.</t>
  </si>
  <si>
    <t>если плата за технологическое присоединение по договору превышает 550</t>
  </si>
  <si>
    <t>рублей, обязана уплатить другой стороне неустойку, равную 0,25 процента от</t>
  </si>
  <si>
    <t>указанного общего размера платы за каждый день просрочки. При этом</t>
  </si>
  <si>
    <t>совокупный размер такой неустойки при нарушении срока осуществления</t>
  </si>
  <si>
    <t>мероприятий по технологическому присоединению заявителем не может</t>
  </si>
  <si>
    <t>превышать размер неустойки, определенный в предусмотренном настоящим</t>
  </si>
  <si>
    <r>
      <t>абзацем порядке за год просрочки.</t>
    </r>
    <r>
      <rPr>
        <sz val="12"/>
        <color rgb="FF000000"/>
        <rFont val="Times New Roman"/>
        <family val="1"/>
        <charset val="204"/>
      </rPr>
      <t xml:space="preserve"> 5</t>
    </r>
  </si>
  <si>
    <t>Обязанность Сторон Договора при нарушении срока осуществления</t>
  </si>
  <si>
    <t>мероприятий по технологическому присоединению уплатить понесенные</t>
  </si>
  <si>
    <t>другой стороной Договора расходы в размере, определенном в судебном акте,</t>
  </si>
  <si>
    <t>связанные с необходимостью принудительного взыскания неустойки,</t>
  </si>
  <si>
    <t>предусмотренной абзацем первым или вторым настоящего пункта, в случае</t>
  </si>
  <si>
    <t>необоснованного уклонения либо отказа от ее уплаты.</t>
  </si>
  <si>
    <t>настоящему Договору Стороны несут ответственность в соответствии с</t>
  </si>
  <si>
    <t>полное неисполнение обязательств по настоящему Договору, если оно явилось</t>
  </si>
  <si>
    <t>следствием обстоятельств непреодолимой силы, возникших после подписания</t>
  </si>
  <si>
    <t>Сторонами настоящего Договора и оказывающих непосредственное</t>
  </si>
  <si>
    <t>воздействие на выполнение Сторонами обязательств по настоящему Договору.</t>
  </si>
  <si>
    <t>VII. Порядок разрешения споров</t>
  </si>
  <si>
    <t>20. Споры, которые могут возникнуть при исполнении, изменении,</t>
  </si>
  <si>
    <t>расторжении настоящего Договора, Стороны разрешают в соответствии с</t>
  </si>
  <si>
    <t>VIII. Заключительные положения</t>
  </si>
  <si>
    <t>21 . Настоящий Договор считается заключенным с даты поступления</t>
  </si>
  <si>
    <t>подписанного Заявителем экземпляра настоящего Договора в Сетевую</t>
  </si>
  <si>
    <t>22. Настоящий Договор составлен и подписан в двух экземплярах, по</t>
  </si>
  <si>
    <t>VIII. Приложение</t>
  </si>
  <si>
    <t>23. Приложение № 1. Технические условия для присоединения к</t>
  </si>
  <si>
    <t>электрическим сетям.</t>
  </si>
  <si>
    <t>Сетевая организация: Заявитель:</t>
  </si>
  <si>
    <t>_______________________________ ___________________________</t>
  </si>
  <si>
    <t>(наименование Сетевой организации) (для юридических лиц - полное</t>
  </si>
  <si>
    <r>
      <t xml:space="preserve">_______________________________ </t>
    </r>
    <r>
      <rPr>
        <sz val="12"/>
        <color rgb="FF000000"/>
        <rFont val="Times New Roman"/>
        <family val="1"/>
        <charset val="204"/>
      </rPr>
      <t>наименование)</t>
    </r>
  </si>
  <si>
    <r>
      <t xml:space="preserve">(место нахождения) </t>
    </r>
    <r>
      <rPr>
        <sz val="14"/>
        <color rgb="FF000000"/>
        <rFont val="Times New Roman"/>
        <family val="1"/>
        <charset val="204"/>
      </rPr>
      <t>___________________________</t>
    </r>
  </si>
  <si>
    <t xml:space="preserve">ИНН/КПП ______________________ </t>
  </si>
  <si>
    <t>(для юридических лиц или индивидуальных</t>
  </si>
  <si>
    <t>предпринимателей в целях технологического присоединения</t>
  </si>
  <si>
    <t>энергопринимающих устройств, максимальная мощность которых</t>
  </si>
  <si>
    <t>составляет свыше 15 до 150 кВт включительно (с учетом ранее</t>
  </si>
  <si>
    <t>присоединенных в данной точке присоединения</t>
  </si>
  <si>
    <t>энергопринимающих устройств)</t>
  </si>
  <si>
    <t>___________________________ «__» _____________ 20__</t>
  </si>
  <si>
    <t>г.</t>
  </si>
  <si>
    <t>(место заключения договора) (дата заключения</t>
  </si>
  <si>
    <t>договора)</t>
  </si>
  <si>
    <t>_________________________________________________________________</t>
  </si>
  <si>
    <t>в Едином государственном реестре юридических лиц с указанием фамилии,</t>
  </si>
  <si>
    <t>наименования и реквизитов документа, на основании которого он</t>
  </si>
  <si>
    <t>________________________________________________________________,</t>
  </si>
  <si>
    <t>действует, либо фамилия, имя, отчество индивидуального предпринимателя,</t>
  </si>
  <si>
    <t>номер записи в Едином государственном реестре индивидуальных</t>
  </si>
  <si>
    <t>предпринимателей и дата ее внесения в реестр)</t>
  </si>
  <si>
    <t>располагается на расстоянии _________ метров &lt;2&gt; от границы участка</t>
  </si>
  <si>
    <t>Срок действия технических условий составляет ________ год (года) &lt;3&gt;</t>
  </si>
  <si>
    <t>составляет _______________ &lt;4&gt; со дня заключения настоящего договора.</t>
  </si>
  <si>
    <t>мотивированный отказ от подписания в течение _______ рабочих дней со дня</t>
  </si>
  <si>
    <t>соответствии с решением</t>
  </si>
  <si>
    <t>___________________________________________________</t>
  </si>
  <si>
    <t>от ___________ N ____________ и составляет _______ рублей _____ копеек,</t>
  </si>
  <si>
    <t>в</t>
  </si>
  <si>
    <t>том числе НДС _________ рублей ________ копеек.</t>
  </si>
  <si>
    <t>15 процентов платы за технологическое присоединение вносятся в</t>
  </si>
  <si>
    <t>течение 15 дней со дня заключения настоящего договора;</t>
  </si>
  <si>
    <t>30 процентов платы за технологическое присоединение вносятся в</t>
  </si>
  <si>
    <t>течение 60 дней со дня заключения настоящего договора, но не позже дня</t>
  </si>
  <si>
    <t>фактического присоединения;</t>
  </si>
  <si>
    <t>45 процентов платы за технологическое присоединение вносятся в</t>
  </si>
  <si>
    <t>течение 15 дней со дня фактического присоединения;</t>
  </si>
  <si>
    <t>10 процентов платы за технологическое присоединение вносятся в</t>
  </si>
  <si>
    <t>течение 15 дней со дня подписания акта об осуществлении технологического</t>
  </si>
  <si>
    <t>присоединения.</t>
  </si>
  <si>
    <t>Заявитель, выразивший желание воспользоваться беспроцентной</t>
  </si>
  <si>
    <t>рассрочкой платежа за технологическое присоединение, вносит:</t>
  </si>
  <si>
    <t>5 процентов платы за технологическое присоединение в течение 15 дней</t>
  </si>
  <si>
    <t>со дня заключения настоящего договора;</t>
  </si>
  <si>
    <t>95 процентов платы за технологическое присоединение в течение 3 лет</t>
  </si>
  <si>
    <t>со дня подписания Сторонами акта об осуществлении технологического</t>
  </si>
  <si>
    <t>присоединения равными долями ежеквартально.</t>
  </si>
  <si>
    <t>&lt;5&gt;.</t>
  </si>
  <si>
    <t>Сетевая организация _____________________________________</t>
  </si>
  <si>
    <t>(наименование сетевой организации) _____________________________________</t>
  </si>
  <si>
    <t>ИНН/КПП ____________________________ _____________________________________</t>
  </si>
  <si>
    <t>к/с __________________________________ _____________________________________</t>
  </si>
  <si>
    <t>(должность, фамилия, имя, отчество лица, _____________________________________</t>
  </si>
  <si>
    <t>Заявитель _____________________________________</t>
  </si>
  <si>
    <t>наименование) _____________________________________</t>
  </si>
  <si>
    <t>ИНН ________________________________ _____________________________________</t>
  </si>
  <si>
    <t>лица) _____________________________________ _____________________________________</t>
  </si>
  <si>
    <t>(место нахождения) _____________________________________</t>
  </si>
  <si>
    <t>к электрическим сетям посредством перераспределения</t>
  </si>
  <si>
    <t>максимальной мощности</t>
  </si>
  <si>
    <t>(для заявителей, заключивших соглашение</t>
  </si>
  <si>
    <t>о перераспределении максимальной мощности с владельцами</t>
  </si>
  <si>
    <t>энергопринимающих устройств (за исключением лиц, указанных</t>
  </si>
  <si>
    <t>в пункте 12(1) Правил технологического присоединения</t>
  </si>
  <si>
    <t>энергопринимающих устройств потребителей электрической</t>
  </si>
  <si>
    <t>энергии, объектов по производству электрической</t>
  </si>
  <si>
    <t>энергии, а также объектов электросетевого хозяйства,</t>
  </si>
  <si>
    <t>принадлежащих сетевым организациям и иным лицам,</t>
  </si>
  <si>
    <t>к электрическим сетям, лиц, указанных в пунктах 13</t>
  </si>
  <si>
    <t>и 14 указанных Правил, лиц, присоединенных к объектам</t>
  </si>
  <si>
    <t>единой национальной (общероссийской) электрической</t>
  </si>
  <si>
    <t>сети, а также лиц, не внесших плату за технологическое</t>
  </si>
  <si>
    <t>присоединение либо внесших плату за технологическое</t>
  </si>
  <si>
    <t>присоединение не в полном объеме), имеющими на праве</t>
  </si>
  <si>
    <t>собственности или на ином законном основании</t>
  </si>
  <si>
    <t>энергопринимающие устройства, в отношении которых</t>
  </si>
  <si>
    <t>до 1 января 2009 г. в установленном порядке было</t>
  </si>
  <si>
    <t>осуществлено фактическое технологическое</t>
  </si>
  <si>
    <t>присоединение к электрическим сетям)</t>
  </si>
  <si>
    <t>__________________________ «__» _____________ 20__</t>
  </si>
  <si>
    <t>либо фамилия, имя, отчество индивидуального предпринимателя, номер</t>
  </si>
  <si>
    <t>записи в Едином государственном реестре индивидуальных</t>
  </si>
  <si>
    <t>именуемый в дальнейшем заявителем, с другой стороны, далее</t>
  </si>
  <si>
    <t>1. В соответствии с настоящим договором сетевая организация</t>
  </si>
  <si>
    <t>принимает на себя обязательства по осуществлению технологического</t>
  </si>
  <si>
    <t>присоединения энергопринимающих устройств заявителя, в пользу</t>
  </si>
  <si>
    <t>которого предлагается перераспределить избыток максимальной мощности</t>
  </si>
  <si>
    <t>(далее – технологическое присоединение),</t>
  </si>
  <si>
    <t>_______________________________________________________________</t>
  </si>
  <si>
    <t>хозяйства</t>
  </si>
  <si>
    <t>(включая их проектирование, строительство, реконструкцию) к</t>
  </si>
  <si>
    <t>электроэнергетики), с учетом следующих характеристик:</t>
  </si>
  <si>
    <t>устройств _______ (кВт);</t>
  </si>
  <si>
    <t>технологическое присоединение _______ (кВ);</t>
  </si>
  <si>
    <t>устройств _______ кВт &lt;1&gt;.</t>
  </si>
  <si>
    <t>2. Технологическое присоединение необходимо для</t>
  </si>
  <si>
    <t>электроснабжения</t>
  </si>
  <si>
    <t>__________________________________________________________</t>
  </si>
  <si>
    <t>_______________________________</t>
  </si>
  <si>
    <t>(место нахождения</t>
  </si>
  <si>
    <t>объектов заявителя)</t>
  </si>
  <si>
    <t>присоединения к электрическим сетям посредством перераспределения</t>
  </si>
  <si>
    <t>максимальной мощности (далее - технические условия) и располагается на</t>
  </si>
  <si>
    <t>расстоянии __________ метров от границы участка заявителя, на котором</t>
  </si>
  <si>
    <t>располагаются (будут располагаться) присоединяемые объекты заявителя.</t>
  </si>
  <si>
    <t>Срок действия технических условий составляет _______ год (года) &lt;2&gt;</t>
  </si>
  <si>
    <t>составляет ____________ &lt;3&gt; со дня заключения настоящего договора.</t>
  </si>
  <si>
    <t>исполнить надлежащим образом обязательства по настоящему договору,</t>
  </si>
  <si>
    <t>технических условиях, если иное не определено соглашением между сетевой</t>
  </si>
  <si>
    <t>организацией и заявителем, заключенным на основании его обращения в</t>
  </si>
  <si>
    <t>сетевую организацию;</t>
  </si>
  <si>
    <t>в течение 10 рабочих дней со дня выдачи технических условий лицу, в</t>
  </si>
  <si>
    <t>пользу которого перераспределяется максимальная мощность по соглашению</t>
  </si>
  <si>
    <t>о перераспределении мощности, направить лицу, максимальная мощность</t>
  </si>
  <si>
    <t>энергопринимающих устройств которого перераспределяется по соглашению</t>
  </si>
  <si>
    <t>о перераспределении мощности, требования:</t>
  </si>
  <si>
    <t>об изменении устройств релейной защиты и устройств, обеспечивающих</t>
  </si>
  <si>
    <t>контроль величины максимальной мощности для снижения объема</t>
  </si>
  <si>
    <t>максимальной мощности в объемах, предусмотренных соглашением о</t>
  </si>
  <si>
    <t>перераспределении мощности, в случае эксплуатационной принадлежности</t>
  </si>
  <si>
    <t>этих устройств лицам, перераспределяющим максимальную мощность</t>
  </si>
  <si>
    <t>энергопринимающих устройств;</t>
  </si>
  <si>
    <t>о внесении изменений в документы, предусматривающие</t>
  </si>
  <si>
    <t>взаимодействие сетевой организации и указанного лица, или о подписании</t>
  </si>
  <si>
    <t>новых документов, фиксирующих объем максимальной мощности после ее</t>
  </si>
  <si>
    <t>перераспределения, в соответствии с соглашением о перераспределении</t>
  </si>
  <si>
    <t>мощности (технические условия, акт об осуществлении технологического</t>
  </si>
  <si>
    <t>присоединения);</t>
  </si>
  <si>
    <t>осуществить в течение __________ рабочих дней со дня уведомления</t>
  </si>
  <si>
    <t>заявителем сетевой организации о выполнении им технических условий</t>
  </si>
  <si>
    <t>проверку выполнения технических условий заявителем;</t>
  </si>
  <si>
    <t>энергопринимающих устройств заявителя должностным лицом федерального</t>
  </si>
  <si>
    <t>органа исполнительной власти по технологическому надзору;</t>
  </si>
  <si>
    <t>не позднее __________ рабочих дней со дня уведомления заявителем о</t>
  </si>
  <si>
    <t>получении разрешения уполномоченного федерального органа</t>
  </si>
  <si>
    <t>исполнительной власти по технологическому надзору на допуск в</t>
  </si>
  <si>
    <t>эксплуатацию объектов заявителя осуществить с соблюдением срока,</t>
  </si>
  <si>
    <t>установленного пунктом 5 настоящего договора, фактическое присоединение</t>
  </si>
  <si>
    <t>энергопринимающих устройств заявителя к электрическим сетям,</t>
  </si>
  <si>
    <t>фактический прием (подачу) напряжения и мощности, составить при участии</t>
  </si>
  <si>
    <t>заявителя акт разграничения границ балансовой принадлежности сторон, акт</t>
  </si>
  <si>
    <t>осуществлении технологического присоединения и направить их заявителю</t>
  </si>
  <si>
    <t>&lt;4&gt;.</t>
  </si>
  <si>
    <t>энергопринимающих устройств должностным лицом федерального органа</t>
  </si>
  <si>
    <t>исполнительной власти по технологическому надзору в случаях,</t>
  </si>
  <si>
    <t>предусмотренных законодательством Российской Федерации;</t>
  </si>
  <si>
    <t>получить разрешение уполномоченного федерального органа</t>
  </si>
  <si>
    <t>эксплуатацию присоединяемых объектов в случаях, предусмотренных</t>
  </si>
  <si>
    <t>законодательством Российской Федерации;</t>
  </si>
  <si>
    <t>мотивированный отказ от подписания в течение ___________ рабочих дней</t>
  </si>
  <si>
    <t>со дня получения указанных актов от сетевой организации;</t>
  </si>
  <si>
    <t>присоединение.</t>
  </si>
  <si>
    <t>от _______________ N ___________ и составляет ______________ рублей</t>
  </si>
  <si>
    <t>_______</t>
  </si>
  <si>
    <t>копеек, в том числе НДС ___________ рублей _________ копеек.</t>
  </si>
  <si>
    <t>21. Настоящий договор считается заключенным со дня поступления</t>
  </si>
  <si>
    <t>Сетевая организация Заявитель ___________________________________</t>
  </si>
  <si>
    <t>наименование) ___________________________________</t>
  </si>
  <si>
    <t>ИНН/КПП __________________________ ИНН ________________________________</t>
  </si>
  <si>
    <t>р/с ________________________________ ___________________________________</t>
  </si>
  <si>
    <t>(должность, фамилия, имя,</t>
  </si>
  <si>
    <t>к/с ________________________________ ____________________________________</t>
  </si>
  <si>
    <t>ОКАЗАНИЯ УСЛУГ ПО ПЕРЕДАЧЕ ЭЛЕКТРИЧЕСКОЙ ЭНЕРГИИ И МОЩНОСТИ</t>
  </si>
  <si>
    <t>г. Екатеринбург</t>
  </si>
  <si>
    <t>«      » _________ 20__  года</t>
  </si>
  <si>
    <r>
      <t>ОАО «Межрегиональная распределительная сетевая компания Урала» (ОАО «МРСК Урала»),</t>
    </r>
    <r>
      <rPr>
        <sz val="12"/>
        <rFont val="Times New Roman"/>
        <family val="1"/>
        <charset val="204"/>
      </rPr>
      <t xml:space="preserve"> именуемое в дальнейшем «Заказчик», в  лице____________________________________________________________________________, действующего на основании ______________________________________, с одной Стороны, и</t>
    </r>
  </si>
  <si>
    <r>
      <t>________________________________________________________,</t>
    </r>
    <r>
      <rPr>
        <sz val="12"/>
        <rFont val="Times New Roman"/>
        <family val="1"/>
        <charset val="204"/>
      </rPr>
      <t xml:space="preserve"> именуемое в дальнейшем «Исполнитель», в лице директора _______________________________________, действующего на основании __________________________, с другой Стороны,</t>
    </r>
  </si>
  <si>
    <t>совместно именуемые «Стороны»,</t>
  </si>
  <si>
    <t>во исполнение обязательств Заказчика, принятых им на основании заключенных с Гарантирующими поставщиками (Энергосбытовыми организациями) (далее по тексту ГП (ЭСО)) Договоров оказания услуг, по передаче электрической энергии и мощности Потребителям соответствующих ГП (ЭСО), заключили настоящий Договор о нижеследующем:</t>
  </si>
  <si>
    <r>
      <t>1</t>
    </r>
    <r>
      <rPr>
        <b/>
        <sz val="7"/>
        <rFont val="Times New Roman"/>
        <family val="1"/>
        <charset val="204"/>
      </rPr>
      <t xml:space="preserve">                    </t>
    </r>
    <r>
      <rPr>
        <b/>
        <sz val="12"/>
        <rFont val="Times New Roman"/>
        <family val="1"/>
        <charset val="204"/>
      </rPr>
      <t>ОБЩИЕ ПОЛОЖЕНИЯ</t>
    </r>
  </si>
  <si>
    <r>
      <t>1.1</t>
    </r>
    <r>
      <rPr>
        <sz val="7"/>
        <rFont val="Times New Roman"/>
        <family val="1"/>
        <charset val="204"/>
      </rPr>
      <t xml:space="preserve">        </t>
    </r>
    <r>
      <rPr>
        <sz val="12"/>
        <rFont val="Times New Roman"/>
        <family val="1"/>
        <charset val="204"/>
      </rPr>
      <t>Стороны договорились понимать используемые в настоящем Договоре термины в следующем значении:</t>
    </r>
  </si>
  <si>
    <r>
      <t>Потребители</t>
    </r>
    <r>
      <rPr>
        <sz val="12"/>
        <rFont val="Times New Roman"/>
        <family val="1"/>
        <charset val="204"/>
      </rPr>
      <t xml:space="preserve"> – физические и юридические лица, приобретающие электрическую энергию и мощность у ГП (ЭСО) для собственных нужд, и имеющие на праве собственности или на ином законном основании энергопринимающие устройства, и (или) приобретающие электрическую энергию и мощность в целях её перепродажи, в том числе исполнители коммунальных услуг.</t>
    </r>
  </si>
  <si>
    <r>
      <t>Заявленная мощность</t>
    </r>
    <r>
      <rPr>
        <sz val="12"/>
        <rFont val="Times New Roman"/>
        <family val="1"/>
        <charset val="204"/>
      </rPr>
      <t xml:space="preserve"> - величина мощности, планируемой к использованию в предстоящем расчетном периоде регулирования, применяемая в целях установления тарифов на услуги по передаче электрической энергии, определяемая по соглашению Сторон  и исчисляемая в мегаваттах;</t>
    </r>
  </si>
  <si>
    <r>
      <t>Максимальная мощность</t>
    </r>
    <r>
      <rPr>
        <sz val="12"/>
        <rFont val="Times New Roman"/>
        <family val="1"/>
        <charset val="204"/>
      </rPr>
      <t xml:space="preserve"> - наибольшая величина мощности, определенная к одномоментному использованию энергопринимающими устройствами (объектами электросетевого хозяйства) в соответствии с документами о технологическом присоединении и обусловленная составом энергопринимающего оборудования (объектов электросетевого хозяйства) и технологическим процессом потребителя, в пределах которой сетевая организация принимает на себя обязательства обеспечить передачу электрической энергии, исчисляемая в мегаваттах</t>
    </r>
  </si>
  <si>
    <r>
      <t>Точка приема</t>
    </r>
    <r>
      <rPr>
        <sz val="12"/>
        <rFont val="Times New Roman"/>
        <family val="1"/>
        <charset val="204"/>
      </rPr>
      <t xml:space="preserve"> – место в электрической сети Исполнителя (в том числе от сети Производителя электрической энергии), в которое поступает электрическая энергия и мощность, для ее передачи по настоящему Договору.</t>
    </r>
  </si>
  <si>
    <t xml:space="preserve">Точки приема электрической энергии и мощности в сеть Исполнителя определяются Сторонами в Приложении № 1 к настоящему Договору. </t>
  </si>
  <si>
    <r>
      <t>Точка отпуска</t>
    </r>
    <r>
      <rPr>
        <sz val="12"/>
        <rFont val="Times New Roman"/>
        <family val="1"/>
        <charset val="204"/>
      </rPr>
      <t xml:space="preserve"> – место на границе балансовой принадлежности электрической сети Исполнителя, в котором производится отпуск (передача) электрической энергии и мощности из сети Исполнителя в технологически присоединенную к нему электрическую сеть Потребителя ГП(ЭСО), ССО, либо организации, осуществляющей деятельность по Производству (генерации) электрической энергии и мощности.</t>
    </r>
  </si>
  <si>
    <r>
      <t xml:space="preserve">Точка поставки </t>
    </r>
    <r>
      <rPr>
        <sz val="12"/>
        <rFont val="Times New Roman"/>
        <family val="1"/>
        <charset val="204"/>
      </rPr>
      <t>– место в электрической сети, находящееся на границе балансовой принадлежности электросетевого оборудования Потребителя ГП(ЭСО) и Исполнителя, к сетям которого непосредственно и(или) опосредованно (через энергетические установки Производителя электрической энергии, ИВС или бесхозяйные сети) технологически присоединено энергопринимающее оборудование (сети) Потребителя ГП(ЭСО), являющееся местом исполнения обязательства по продаже (поставке) электрической энергии и мощности и оказанию услуг по передаче электрической энергии и мощности в отношении Потребителя ГП(ЭСО), определения объема взаимных обязательств ГП(ЭСО) и Потребителя ГП(ЭСО).</t>
    </r>
  </si>
  <si>
    <t xml:space="preserve">Точкой поставки электрической энергии и мощности в многоквартирный дом является место в сети на границе раздела балансовой принадлежности сетей Исполнителя и владельца внутридомовых сетей, в которой производится передача энергии и мощности Потребителю ГП(ЭСО) - исполнителю коммунальных услуг. </t>
  </si>
  <si>
    <t>Точки отпуска и поставки электрической энергии и мощности из сети Исполнителя, а также величину максимальной мощности Потребителей определяются Сторонами в Приложении № 2 к настоящему Договору.</t>
  </si>
  <si>
    <r>
      <t>Смежная сетевая организация (ССО, ИВС)</t>
    </r>
    <r>
      <rPr>
        <sz val="12"/>
        <rFont val="Times New Roman"/>
        <family val="1"/>
        <charset val="204"/>
      </rPr>
      <t xml:space="preserve"> – организация, владеющая на праве собственности или на ином установленном законом основании объектами электросетевого хозяйства, непосредственно технологически присоединенными к электрическим сетям Исполнителя, по которым производится передача электрической энергии и мощности, в том числе не имеющая тарифа на оказание соответствующих услуг, утвержденного в установленном порядке, на момент фактической передачи электрической энергии и мощности. </t>
    </r>
  </si>
  <si>
    <r>
      <t>Индивидуальный тариф</t>
    </r>
    <r>
      <rPr>
        <sz val="12"/>
        <rFont val="Times New Roman"/>
        <family val="1"/>
        <charset val="204"/>
      </rPr>
      <t xml:space="preserve"> – тариф на услуги по передаче электрической энергии (мощности), установленный органом исполнительной власти в области государственного регулирования тарифов субъекта Российской Федерации, для взаиморасчетов между Исполнителем и Заказчиком.</t>
    </r>
  </si>
  <si>
    <r>
      <t>П</t>
    </r>
    <r>
      <rPr>
        <b/>
        <i/>
        <sz val="12"/>
        <rFont val="Times New Roman"/>
        <family val="1"/>
        <charset val="204"/>
      </rPr>
      <t>ериод регулирования</t>
    </r>
    <r>
      <rPr>
        <sz val="12"/>
        <rFont val="Times New Roman"/>
        <family val="1"/>
        <charset val="204"/>
      </rPr>
      <t xml:space="preserve"> – период не менее 12 месяцев (если иное не предусмотрено решением Правительства Российской Федерации), на который рассчитываются цены(тарифы).</t>
    </r>
    <r>
      <rPr>
        <b/>
        <i/>
        <sz val="12"/>
        <rFont val="Times New Roman"/>
        <family val="1"/>
        <charset val="204"/>
      </rPr>
      <t xml:space="preserve"> </t>
    </r>
  </si>
  <si>
    <r>
      <t xml:space="preserve">Система учета — </t>
    </r>
    <r>
      <rPr>
        <sz val="12"/>
        <rFont val="Times New Roman"/>
        <family val="1"/>
        <charset val="204"/>
      </rPr>
      <t xml:space="preserve">совокупность измерительных комплексов, связующих и вычислительных компонентов, устройств сбора и передачи данных, программных средств, предназначенных для измерения, хранения, удаленного сбора и передачи показаний приборов учета по одной и более точек поставки.  </t>
    </r>
  </si>
  <si>
    <r>
      <t>1.2</t>
    </r>
    <r>
      <rPr>
        <sz val="7"/>
        <rFont val="Times New Roman"/>
        <family val="1"/>
        <charset val="204"/>
      </rPr>
      <t xml:space="preserve">        </t>
    </r>
    <r>
      <rPr>
        <sz val="12"/>
        <rFont val="Times New Roman"/>
        <family val="1"/>
        <charset val="204"/>
      </rPr>
      <t>Исполнитель самостоятельно регулирует отношения с владельцами энергооборудования (в том числе с ССО) по технологическому присоединению электроустановок к электрической сети Исполнителя, в том числе с теми владельцами электроустановок, энергопринимающие устройства которых были присоединены к электрической сети Исполнителя до заключения настоящего Договора. Исполнитель по запросу Заказчика передает последнему копии выданных в отношении указанных лиц Технических условий, Актов о технологическом присоединении, Актов разграничения балансовой принадлежности и эксплуатационной ответственности, Актов аварийной (технологической) брони. Порядок и сроки предоставления указанной документации определяется сторонами по мере формирования Заказчиком запросов, если иной порядок (сроки) не предусмотрен действующими нормативно-правовыми актами или настоящим Договором.</t>
    </r>
  </si>
  <si>
    <r>
      <t>1.3</t>
    </r>
    <r>
      <rPr>
        <sz val="7"/>
        <rFont val="Times New Roman"/>
        <family val="1"/>
        <charset val="204"/>
      </rPr>
      <t xml:space="preserve">        </t>
    </r>
    <r>
      <rPr>
        <sz val="12"/>
        <rFont val="Times New Roman"/>
        <family val="1"/>
        <charset val="204"/>
      </rPr>
      <t>Исполнитель при оказании услуг по настоящему Договору осуществляет передачу электрической энергии и мощности по электрическим сетям, которыми он владеет и пользуется на праве собственности или на ином законном основании. Копии правоустанавливающих документов предоставляются Исполнителем Заказчику в момент обращения или при заключении сторонами настоящего Договора. Об изменении правомочий Исполнителя на владение (пользование) объектами электросетевого хозяйства Исполнитель извещает Заказчика не менее чем за 5 (пять) рабочих дней и направляет Заказчику заверенные копии соответствующих правоустанавливающих документов в 3-х дневный срок с момента их получения. Стороны обязуются в срок не позднее 15 дней с момента изменения правомочий Исполнителя в отношении сетевого имущества, задействованного в ходе исполнения настоящего Договора, оформить соответствующее дополнительное соглашение к Договору со сроком его действия с даты изменения правомочий. В случае  немотивированного  отказа Исполнителя от подписания такого дополнительного соглашения, обязательства сторон, в том числе в части оплаты услуг, определяются исходя из произошедших изменений правомочий с соответствующей даты такого изменения.</t>
    </r>
  </si>
  <si>
    <r>
      <t>1.4</t>
    </r>
    <r>
      <rPr>
        <sz val="7"/>
        <rFont val="Times New Roman"/>
        <family val="1"/>
        <charset val="204"/>
      </rPr>
      <t xml:space="preserve">        </t>
    </r>
    <r>
      <rPr>
        <sz val="12"/>
        <rFont val="Times New Roman"/>
        <family val="1"/>
        <charset val="204"/>
      </rPr>
      <t>В целях настоящего Договора при определении объема и стоимости передаваемой электрической энергии и мощности Стороны определили:</t>
    </r>
  </si>
  <si>
    <t>1.4.1. под термином «электрическая энергия» понимается активная электрическая энергия. В фактические объемы передачи электрической энергии и мощности и в оплачиваемую услугу не включаются объемы реактивной электрической энергии и мощности, если иное не предусмотрено настоящим Договором или действующими нормативными правовыми актами;</t>
  </si>
  <si>
    <r>
      <t>1.4.2.</t>
    </r>
    <r>
      <rPr>
        <sz val="10"/>
        <rFont val="Times New Roman"/>
        <family val="1"/>
        <charset val="204"/>
      </rPr>
      <t xml:space="preserve"> </t>
    </r>
    <r>
      <rPr>
        <sz val="12"/>
        <rFont val="Times New Roman"/>
        <family val="1"/>
        <charset val="204"/>
      </rPr>
      <t>к сетевым организациям, обслуживающим преимущественно одного потребителя,  относятся  территориальные  сетевые  организации, оказывающие  услуги  по  передаче  электрической  энергии преимущественно  одному  потребителю  или  потребителям,  входящим  в одну  группу  лиц  и (или)  владеющим  на  праве  собственности  или  ином законном  основании  энергопринимающими  устройствами,  которые используются  ими  в  рамках  единого  технологического  процесса  (далее  -монопотребитель),  и (или)  гарантирующему  поставщику  (энергосбытовой организации, энергоснабжающей организации), действующему в интересах таких  потребителей,  при  условии  соответствия  одному  из  следующих критериев:</t>
    </r>
  </si>
  <si>
    <t>1.4.2.1.доля  суммарной  максимальной  мощности  энергопринимающих устройств,  принадлежащих  на  праве  собственности  или  на  ином предусмотренном законом основании монопотребителю  и технологически присоединенных  в  установленном  порядке  к  электрическим  сетям  такой сетевой  организации,  составляет  не  менее  80 процентов  суммарной максимальной  мощности  всех  энергопринимающих  устройств, технологически  присоединенных  в  установленном  порядке  к электрическим сетям такой сетевой организации;</t>
  </si>
  <si>
    <t>1.4.2.2. суммарный  объем  электрической  энергии,  отпущенной  из электрических  сетей  такой  сетевой  организации  в  отношении монопотребителя  без  учета  перетока  иным  потребителям,  за  последний календарный  год,  за  который  имеются  отчетные  данные,  составляет  не менее  80 процентов  суммарного  объема  электрической  энергии, отпущенной  из  электрических  сетей  такой  сетевой  организации  за указанный период.".</t>
  </si>
  <si>
    <r>
      <t>2</t>
    </r>
    <r>
      <rPr>
        <b/>
        <sz val="7"/>
        <rFont val="Times New Roman"/>
        <family val="1"/>
        <charset val="204"/>
      </rPr>
      <t xml:space="preserve">                    </t>
    </r>
    <r>
      <rPr>
        <b/>
        <sz val="12"/>
        <rFont val="Times New Roman"/>
        <family val="1"/>
        <charset val="204"/>
      </rPr>
      <t>ПРЕДМЕТ ДОГОВОРА</t>
    </r>
  </si>
  <si>
    <r>
      <t>2.1</t>
    </r>
    <r>
      <rPr>
        <sz val="7"/>
        <rFont val="Times New Roman"/>
        <family val="1"/>
        <charset val="204"/>
      </rPr>
      <t xml:space="preserve">              </t>
    </r>
    <r>
      <rPr>
        <sz val="12"/>
        <rFont val="Times New Roman"/>
        <family val="1"/>
        <charset val="204"/>
      </rPr>
      <t>Исполнитель обязуется оказывать услуги по передаче электрической энергии и мощности от точек приема и до точек отпуска (поставки) путем осуществления комплекса организационно и технологически связанных действий, обеспечивающих передачу электрической энергии и мощности через технические устройства электрических сетей, принадлежащих Исполнителю на праве собственности или на ином законном основании (далее – объекты электросетевого хозяйства Исполнителя) в пределах пропускной способности данных объектов, а Заказчик обязуется оплачивать эти услуги.</t>
    </r>
  </si>
  <si>
    <r>
      <t>2.2</t>
    </r>
    <r>
      <rPr>
        <sz val="7"/>
        <rFont val="Times New Roman"/>
        <family val="1"/>
        <charset val="204"/>
      </rPr>
      <t xml:space="preserve">              </t>
    </r>
    <r>
      <rPr>
        <sz val="12"/>
        <rFont val="Times New Roman"/>
        <family val="1"/>
        <charset val="204"/>
      </rPr>
      <t>Стороны определили следующие существенные условия Договора:</t>
    </r>
  </si>
  <si>
    <t>2.2.1. Величина максимальной мощности, в пределах которой соответствующая Сторона обязуется обеспечивать передачу электрической энергии в соответствующей точке поставки (Приложения № 1, № 2);</t>
  </si>
  <si>
    <t>2.2.2. Ответственность Сторон Договора за состояние и обслуживание объектов электросетевого хозяйства, которая фиксируется в прилагаемых к Договору актах разграничения балансовой принадлежности электросетей и эксплуатационной ответственности сторон.</t>
  </si>
  <si>
    <t>2.2.2.1 величина заявленной мощности, определяемая по соглашению сторон (Приложение № 3.2);</t>
  </si>
  <si>
    <t>2.2.3. Порядок осуществления расчетов за оказанные услуги в соответствии с Разделом 6 настоящего Договора;</t>
  </si>
  <si>
    <t>2.2.4. Технические характеристики точек присоединения объектов электросетевого хозяйства, принадлежащих Сторонам Договора (Приложения № 1, 2);</t>
  </si>
  <si>
    <t>2.2.5. Обязательства Сторон по оборудованию точек присоединения средствами измерения электрической энергии, в том числе измерительными приборами, соответствующими установленным законодательством РФ требованиям, а также по обеспечению их работоспособности и соблюдению в течение всего срока действия договора эксплуатационных требований к ним, установленных уполномоченным органом по техническому регулированию и метрологии и изготовителем. До исполнения обязательств по оборудованию точек присоединения приборами учета Стороны применяют согласованный ими расчетный способ учета электрической энергии (мощности), применяемый при определении объемов переданной электроэнергии (мощности). Перечень приборов учета электроэнергии, в том числе расчетных (контрольных), указан в Приложениях № 1, № 2 к настоящему Договору.</t>
  </si>
  <si>
    <t>2.2.6. Перечень объектов межсетевой координации (Приложение № 11);</t>
  </si>
  <si>
    <t xml:space="preserve">         По точкам приема и отпуска электрической энергии и мощности, расположенным на непосредственной границе балансовой принадлежности электрических сетей Исполнителя и Заказчика, Стороны сформировали перечень объектов межсетевой координации с указанием в нем для каждого объекта Стороны, выполняющей изменения (согласующей выполнение изменений) его эксплуатационного состояния, а также порядка обеспечения координации действий Сторон при выполнении таких изменений и ремонтных работ (Инструкция по взаимоотношениям, оформляемая Сторонами при условии наличия непосредственной границы между сетями Заказчика и Исполнителя);</t>
  </si>
  <si>
    <t>2.2.7. Обязанности Сторон по соблюдению требуемых параметров надежности энергоснабжения и качества электрической энергии, режимов потребления электрической энергии, включая поддержание соотношения потребления активной и реактивной мощности на уровне, установленном законодательством Российской Федерации и требованиями субъекта оперативно-диспетчерского управления в электроэнергетике, а также по соблюдению установленных субъектом оперативно-диспетчерского управления в электроэнергетике уровней компенсации и диапазонов регулирования реактивной мощности (п. 3.1.7.);</t>
  </si>
  <si>
    <t>2.2.8. Порядок взаимодействия сетевой организации, к объектам электросетевого хозяйства которой технологически присоединены энергопринимающие устройства потребителя электрической энергии и (или) которая имеет техническую возможность осуществлять в соответствии с разделом 4 Договора действия по введению полного и (или) частичного ограничения режима потребления электрической энергии в отношении такого потребителя, с сетевой организацией, имеющей договор в отношении энергопринимающих устройств этого потребителя, в процессе введения полного и (или) частичного ограничения режима потребления электрической энергии в отношении такого потребителя электрической энергии, а также ответственность за нарушение указанного порядка.</t>
  </si>
  <si>
    <r>
      <t>2.3</t>
    </r>
    <r>
      <rPr>
        <sz val="7"/>
        <rFont val="Times New Roman"/>
        <family val="1"/>
        <charset val="204"/>
      </rPr>
      <t xml:space="preserve">              </t>
    </r>
    <r>
      <rPr>
        <sz val="12"/>
        <rFont val="Times New Roman"/>
        <family val="1"/>
        <charset val="204"/>
      </rPr>
      <t>Исполнитель в соответствии с настоящим Договором оказывает Заказчику услуги по передаче электрической энергии и мощности, включающие в себя в том числе:</t>
    </r>
  </si>
  <si>
    <r>
      <t>2.3.1</t>
    </r>
    <r>
      <rPr>
        <sz val="7"/>
        <rFont val="Times New Roman"/>
        <family val="1"/>
        <charset val="204"/>
      </rPr>
      <t xml:space="preserve">        </t>
    </r>
    <r>
      <rPr>
        <sz val="12"/>
        <rFont val="Times New Roman"/>
        <family val="1"/>
        <charset val="204"/>
      </rPr>
      <t>передачу электрической энергии и мощности от точек приема до точек отпуска;</t>
    </r>
  </si>
  <si>
    <r>
      <t>2.3.2</t>
    </r>
    <r>
      <rPr>
        <sz val="7"/>
        <rFont val="Times New Roman"/>
        <family val="1"/>
        <charset val="204"/>
      </rPr>
      <t xml:space="preserve">        </t>
    </r>
    <r>
      <rPr>
        <sz val="12"/>
        <rFont val="Times New Roman"/>
        <family val="1"/>
        <charset val="204"/>
      </rPr>
      <t>круглосуточное оперативное управление электроустановками, находящимися в управлении и (или) ведении Исполнителя в соответствии с действующими нормативно-правовыми и нормативно-техническими актами;</t>
    </r>
  </si>
  <si>
    <r>
      <t>2.3.3</t>
    </r>
    <r>
      <rPr>
        <sz val="7"/>
        <rFont val="Times New Roman"/>
        <family val="1"/>
        <charset val="204"/>
      </rPr>
      <t xml:space="preserve">        </t>
    </r>
    <r>
      <rPr>
        <sz val="12"/>
        <rFont val="Times New Roman"/>
        <family val="1"/>
        <charset val="204"/>
      </rPr>
      <t>снятие показаний приборов учета по всем точкам приема и точкам отпуска электрической энергии и мощности, за исключением приборов учета, находящихся в пределах балансовой принадлежности Заказчика;</t>
    </r>
  </si>
  <si>
    <r>
      <t>2.3.4</t>
    </r>
    <r>
      <rPr>
        <sz val="7"/>
        <rFont val="Times New Roman"/>
        <family val="1"/>
        <charset val="204"/>
      </rPr>
      <t xml:space="preserve">        </t>
    </r>
    <r>
      <rPr>
        <sz val="12"/>
        <rFont val="Times New Roman"/>
        <family val="1"/>
        <charset val="204"/>
      </rPr>
      <t>плановые и внеплановые проверки состояния приборов учета, по которым производится учет приема и отпуска электрической энергии и мощности в точках приема и в точках отпуска электрической энергии и мощности;</t>
    </r>
  </si>
  <si>
    <r>
      <t>2.3.5</t>
    </r>
    <r>
      <rPr>
        <sz val="7"/>
        <rFont val="Times New Roman"/>
        <family val="1"/>
        <charset val="204"/>
      </rPr>
      <t xml:space="preserve">        </t>
    </r>
    <r>
      <rPr>
        <sz val="12"/>
        <rFont val="Times New Roman"/>
        <family val="1"/>
        <charset val="204"/>
      </rPr>
      <t>контроль соблюдения плановых величин потребления электрической энергии и мощности Потребителями ГП(ЭСО) и иными непосредственно и опосредованно присоединенными к электрическим сетям Исполнителя владельцами энергооборудования;</t>
    </r>
  </si>
  <si>
    <r>
      <t>2.3.6</t>
    </r>
    <r>
      <rPr>
        <sz val="7"/>
        <rFont val="Times New Roman"/>
        <family val="1"/>
        <charset val="204"/>
      </rPr>
      <t xml:space="preserve">        </t>
    </r>
    <r>
      <rPr>
        <sz val="12"/>
        <rFont val="Times New Roman"/>
        <family val="1"/>
        <charset val="204"/>
      </rPr>
      <t>по заявке Заказчика, либо по заявкам ГП(ЭСО), осуществление в порядке, предусмотренном разделом 4 настоящего Договора, действий по введению полного или частичного ограничения или возобновлению режима потребления электрической энергии и мощности Потребителям ГП(ЭСО), иным владельцам энергооборудования, непосредственно и опосредованно (через бесхозяйные сети) присоединенным к электрическим сетям Исполнителя.</t>
    </r>
  </si>
  <si>
    <r>
      <t>2.4</t>
    </r>
    <r>
      <rPr>
        <sz val="7"/>
        <rFont val="Times New Roman"/>
        <family val="1"/>
        <charset val="204"/>
      </rPr>
      <t xml:space="preserve">              </t>
    </r>
    <r>
      <rPr>
        <sz val="12"/>
        <rFont val="Times New Roman"/>
        <family val="1"/>
        <charset val="204"/>
      </rPr>
      <t>Исполнитель самостоятельно урегулирует отношения по приобретению электрической энергии и мощности для собственных нужд и для восполнения потерь в принадлежащих ему сетях.</t>
    </r>
  </si>
  <si>
    <r>
      <t>3</t>
    </r>
    <r>
      <rPr>
        <b/>
        <sz val="7"/>
        <rFont val="Times New Roman"/>
        <family val="1"/>
        <charset val="204"/>
      </rPr>
      <t xml:space="preserve">                    </t>
    </r>
    <r>
      <rPr>
        <b/>
        <sz val="12"/>
        <rFont val="Times New Roman"/>
        <family val="1"/>
        <charset val="204"/>
      </rPr>
      <t>ПРАВА И ОБЯЗАННОСТИ СТОРОН</t>
    </r>
  </si>
  <si>
    <r>
      <t>3.1</t>
    </r>
    <r>
      <rPr>
        <sz val="7"/>
        <rFont val="Times New Roman"/>
        <family val="1"/>
        <charset val="204"/>
      </rPr>
      <t xml:space="preserve">              </t>
    </r>
    <r>
      <rPr>
        <b/>
        <sz val="12"/>
        <rFont val="Times New Roman"/>
        <family val="1"/>
        <charset val="204"/>
      </rPr>
      <t>Стороны обязуются:</t>
    </r>
    <r>
      <rPr>
        <sz val="12"/>
        <rFont val="Times New Roman"/>
        <family val="1"/>
        <charset val="204"/>
      </rPr>
      <t xml:space="preserve"> </t>
    </r>
  </si>
  <si>
    <r>
      <t>3.1.1</t>
    </r>
    <r>
      <rPr>
        <sz val="7"/>
        <rFont val="Times New Roman"/>
        <family val="1"/>
        <charset val="204"/>
      </rPr>
      <t xml:space="preserve">        </t>
    </r>
    <r>
      <rPr>
        <sz val="12"/>
        <rFont val="Times New Roman"/>
        <family val="1"/>
        <charset val="204"/>
      </rPr>
      <t>При исполнении обязательств по настоящему Договору руководствоваться действующими нормативно-правовыми актами и нормативно-технической документацией.</t>
    </r>
  </si>
  <si>
    <r>
      <t>3.1.2</t>
    </r>
    <r>
      <rPr>
        <sz val="7"/>
        <rFont val="Times New Roman"/>
        <family val="1"/>
        <charset val="204"/>
      </rPr>
      <t xml:space="preserve">        </t>
    </r>
    <r>
      <rPr>
        <sz val="12"/>
        <rFont val="Times New Roman"/>
        <family val="1"/>
        <charset val="204"/>
      </rPr>
      <t>Ежемесячно, либо в иные сроки, необходимые Сторонам, производить взаимную сверку финансовых расчетов за услуги, оказанные  по настоящему Договору, путем составления соответствующего Акта сверки расчетов. Оформление указанного Акта производится по форме, установленной Сторонами в Приложении № 9 к Договору.</t>
    </r>
  </si>
  <si>
    <r>
      <t>3.1.3</t>
    </r>
    <r>
      <rPr>
        <sz val="7"/>
        <rFont val="Times New Roman"/>
        <family val="1"/>
        <charset val="204"/>
      </rPr>
      <t xml:space="preserve">        </t>
    </r>
    <r>
      <rPr>
        <sz val="12"/>
        <rFont val="Times New Roman"/>
        <family val="1"/>
        <charset val="204"/>
      </rPr>
      <t>Соблюдать требования Системного оператора, иных вышестоящих по отношению к Сторонам субъектов оперативно-диспетчерского управления, касающиеся оперативно-диспетчерского управления процессами производства, передачи, преобразования, распределения и потребления электрической энергии и мощности.</t>
    </r>
  </si>
  <si>
    <r>
      <t>3.1.4</t>
    </r>
    <r>
      <rPr>
        <sz val="7"/>
        <rFont val="Times New Roman"/>
        <family val="1"/>
        <charset val="204"/>
      </rPr>
      <t xml:space="preserve">   </t>
    </r>
    <r>
      <rPr>
        <sz val="12"/>
        <rFont val="Times New Roman"/>
        <family val="1"/>
        <charset val="204"/>
      </rPr>
      <t>Обеспечивать сохранность, работоспособное состояние и соблюдение обязательных требований к эксплуатации принадлежащих Сторонам на праве собственности или на ином законном основании устройств релейной защиты, противоаварийной и режимной автоматики, приборов учета электрической энергии и мощности, а также иных устройств, необходимых для поддержания требуемых параметров надежности и качества электрической энергии.</t>
    </r>
  </si>
  <si>
    <r>
      <t>3.1.5</t>
    </r>
    <r>
      <rPr>
        <sz val="7"/>
        <rFont val="Times New Roman"/>
        <family val="1"/>
        <charset val="204"/>
      </rPr>
      <t xml:space="preserve">   </t>
    </r>
    <r>
      <rPr>
        <sz val="12"/>
        <rFont val="Times New Roman"/>
        <family val="1"/>
        <charset val="204"/>
      </rPr>
      <t>Оборудовать точки присоединения электрических сетей Сторон средствами учета  электрической энергии, в том числе измеритель­ными приборами, соответствующими установленным законодательством Российской Федерации требованиям и удовлетворяющими требованиям правовых документов, регламентирующих правила учета электроэнергии для соответствующего сектора рынка электроэнергии в границах балансовой принадлежности и эксплуатационной ответственности каждой из Сторон. Требования к вновь устанавливаемым средствам учета в таком случае   должны соответствовать требованиям как для вновь вводимых в эксплуатацию электроустановок и (или) для заменяемых выбывших из эксплуатации приборов учета.</t>
    </r>
  </si>
  <si>
    <r>
      <t>3.1.6</t>
    </r>
    <r>
      <rPr>
        <sz val="7"/>
        <rFont val="Times New Roman"/>
        <family val="1"/>
        <charset val="204"/>
      </rPr>
      <t xml:space="preserve">   </t>
    </r>
    <r>
      <rPr>
        <sz val="12"/>
        <rFont val="Times New Roman"/>
        <family val="1"/>
        <charset val="204"/>
      </rPr>
      <t>Своевременно информировать другую Сторону Договора о возникновении (угрозе возникновения) аварийных ситуаций в работе принадлежащих им объектов электросетевого хозяйства, а также о ремонтных и профилактических работах, проводимых на указанных объектах,  влияющих на исполнение обязательств по настоящему Договору и иных обстоятельствах, влекущих полное и (или) частичное ограничение режима потребления электрической энергии другой Стороны.</t>
    </r>
  </si>
  <si>
    <r>
      <t>3.1.7</t>
    </r>
    <r>
      <rPr>
        <sz val="7"/>
        <rFont val="Times New Roman"/>
        <family val="1"/>
        <charset val="204"/>
      </rPr>
      <t xml:space="preserve">   </t>
    </r>
    <r>
      <rPr>
        <sz val="12"/>
        <rFont val="Times New Roman"/>
        <family val="1"/>
        <charset val="204"/>
      </rPr>
      <t>Соблюдать требуемые параметры надежности энергоснабжения и качества электрической энергии, режимов потребления электрической энергии,  включая поддержание соотношения потребления активной и реактивной мощности на уровне, установленном законодательством РФ и требованиями субъекта оперативно-диспетчерского управления в электроэнергетике, а также по соблюдению установленных субъектом оперативно-диспетчерского управления в электроэнергетике уровней компенсации и диапазонов регулирования реактивной мощности</t>
    </r>
  </si>
  <si>
    <r>
      <t>3.1.8</t>
    </r>
    <r>
      <rPr>
        <sz val="7"/>
        <rFont val="Times New Roman"/>
        <family val="1"/>
        <charset val="204"/>
      </rPr>
      <t xml:space="preserve">   </t>
    </r>
    <r>
      <rPr>
        <sz val="12"/>
        <rFont val="Times New Roman"/>
        <family val="1"/>
        <charset val="204"/>
      </rPr>
      <t>Поддерживать на границе балансовой принадлежности значения показателей качества электрической энергии, обусловленные работой его энергопринимающих устройств, соответствующие техническим регламентам и иным обязательным требованиям (ГОСТ 32144-2013).</t>
    </r>
  </si>
  <si>
    <r>
      <t>3.1.9</t>
    </r>
    <r>
      <rPr>
        <sz val="7"/>
        <rFont val="Times New Roman"/>
        <family val="1"/>
        <charset val="204"/>
      </rPr>
      <t xml:space="preserve">   </t>
    </r>
    <r>
      <rPr>
        <sz val="12"/>
        <rFont val="Times New Roman"/>
        <family val="1"/>
        <charset val="204"/>
      </rPr>
      <t>Согласовывать с субъектом оперативно-диспетчерского управления в электроэнергетике организационно-технические мероприятия по установке устройств компенсации и регулирования реактивной мощности в электрических сетях, являющихся объектами диспетчеризации соответствующего субъекта оперативно-диспетчерского управления в электроэнергетике, в пределах территории субъекта РФ или иных определенных указанным субъектом территорий, которые направлены на обеспечение баланса потребления активной и реактивной мощности в границах балансовой принадлежности энергопринимающих устройств потребителей электрической энергии (при условии соблюдения производителями и потребителями электрической энергии (мощности) требований к качеству электрической энергии по реактивной мощности).</t>
    </r>
  </si>
  <si>
    <r>
      <t>3.1.10</t>
    </r>
    <r>
      <rPr>
        <sz val="7"/>
        <rFont val="Times New Roman"/>
        <family val="1"/>
        <charset val="204"/>
      </rPr>
      <t xml:space="preserve">   </t>
    </r>
    <r>
      <rPr>
        <sz val="12"/>
        <rFont val="Times New Roman"/>
        <family val="1"/>
        <charset val="204"/>
      </rPr>
      <t>Урегулировать вопросы оперативно-технологического взаимодействия в соответствии с Правилами технической эксплуатации электрических станций и сетей Российской Федерации (утверждены Приказом Минэнерго от 19.06.2003 № 229) путем заключения Соглашения о взаимоотношениях оперативно-технологического персонала Сторон.</t>
    </r>
  </si>
  <si>
    <r>
      <t>3.1.11</t>
    </r>
    <r>
      <rPr>
        <sz val="7"/>
        <rFont val="Times New Roman"/>
        <family val="1"/>
        <charset val="204"/>
      </rPr>
      <t xml:space="preserve">   </t>
    </r>
    <r>
      <rPr>
        <sz val="12"/>
        <rFont val="Times New Roman"/>
        <family val="1"/>
        <charset val="204"/>
      </rPr>
      <t>Информировать другую Сторону  об объеме участия в автоматическом либо оперативном противоаварийном управлении мощностью.</t>
    </r>
  </si>
  <si>
    <r>
      <t>3.1.12</t>
    </r>
    <r>
      <rPr>
        <sz val="7"/>
        <rFont val="Times New Roman"/>
        <family val="1"/>
        <charset val="204"/>
      </rPr>
      <t xml:space="preserve">   </t>
    </r>
    <r>
      <rPr>
        <sz val="12"/>
        <rFont val="Times New Roman"/>
        <family val="1"/>
        <charset val="204"/>
      </rPr>
      <t>Представлять другой Стороне  в соответствии со сроками, установленными федеральным органом власти в области государственного регулирования тарифов на электрическую энергию, не позднее 15 апреля текущего года плановые годовые объемы (с разбивкой по месяцам) потребления электрической энергии и заявленную мощность на следующий календарный год по форме Приложения № 3.1 и 3.2</t>
    </r>
  </si>
  <si>
    <r>
      <t>3.1.13</t>
    </r>
    <r>
      <rPr>
        <sz val="7"/>
        <rFont val="Times New Roman"/>
        <family val="1"/>
        <charset val="204"/>
      </rPr>
      <t xml:space="preserve">   </t>
    </r>
    <r>
      <rPr>
        <sz val="12"/>
        <rFont val="Times New Roman"/>
        <family val="1"/>
        <charset val="204"/>
      </rPr>
      <t>Обеспечивать сохранность на своей территории электрооборудования, воздушных и кабельных линий электропередачи, средств измерения электроэнергии, технических и программных средств и автоматизированных систем, принадлежащих другой Стороне по Договору.</t>
    </r>
  </si>
  <si>
    <r>
      <t>3.1.14</t>
    </r>
    <r>
      <rPr>
        <sz val="7"/>
        <rFont val="Times New Roman"/>
        <family val="1"/>
        <charset val="204"/>
      </rPr>
      <t xml:space="preserve">   </t>
    </r>
    <r>
      <rPr>
        <sz val="12"/>
        <rFont val="Times New Roman"/>
        <family val="1"/>
        <charset val="204"/>
      </rPr>
      <t>Осуществлять в соответствии с порядком, установленным законодательством РФ, контроль качества электроэнергии, показатели которой определяются техническими регламентами и иными обязательными требованиями.</t>
    </r>
  </si>
  <si>
    <r>
      <t>3.1.15</t>
    </r>
    <r>
      <rPr>
        <sz val="7"/>
        <rFont val="Times New Roman"/>
        <family val="1"/>
        <charset val="204"/>
      </rPr>
      <t xml:space="preserve">   </t>
    </r>
    <r>
      <rPr>
        <sz val="12"/>
        <rFont val="Times New Roman"/>
        <family val="1"/>
        <charset val="204"/>
      </rPr>
      <t xml:space="preserve">Разрабатывать и утверждать в установленном законодательством РФ порядке ежегодные графики аварийного ограничения и графики аварийного отключения. </t>
    </r>
  </si>
  <si>
    <r>
      <t>3.1.16</t>
    </r>
    <r>
      <rPr>
        <sz val="7"/>
        <rFont val="Times New Roman"/>
        <family val="1"/>
        <charset val="204"/>
      </rPr>
      <t xml:space="preserve">   </t>
    </r>
    <r>
      <rPr>
        <sz val="12"/>
        <rFont val="Times New Roman"/>
        <family val="1"/>
        <charset val="204"/>
      </rPr>
      <t xml:space="preserve"> Приостанавливать в порядке, установленном в действующем законодательством РФ, передачу электрической энергии и мощности путем введения полного и (или) частичного ограничения режима потребления электрической энергии и мощности.</t>
    </r>
  </si>
  <si>
    <r>
      <t>3.1.17</t>
    </r>
    <r>
      <rPr>
        <sz val="7"/>
        <rFont val="Times New Roman"/>
        <family val="1"/>
        <charset val="204"/>
      </rPr>
      <t xml:space="preserve">   </t>
    </r>
    <r>
      <rPr>
        <sz val="12"/>
        <rFont val="Times New Roman"/>
        <family val="1"/>
        <charset val="204"/>
      </rPr>
      <t xml:space="preserve"> При наличии сертифицированной АСКУЭ (АИИС КУЭ) Стороны на основании соглашения о порядке информационного обмена показаниями осуществляют передачу данных автоматизированного учета электрической энергии и мощности в бумажном и электронном виде (при наличии письменного запроса).</t>
    </r>
  </si>
  <si>
    <r>
      <t>3.1.18</t>
    </r>
    <r>
      <rPr>
        <sz val="7"/>
        <rFont val="Times New Roman"/>
        <family val="1"/>
        <charset val="204"/>
      </rPr>
      <t xml:space="preserve">         </t>
    </r>
    <r>
      <rPr>
        <sz val="12"/>
        <rFont val="Times New Roman"/>
        <family val="1"/>
        <charset val="204"/>
      </rPr>
      <t>Переоформлять Акты разграничения балансовой принадлежности и эксплуатационной ответственности в границах Заказчика и Исполнителя в следующих случаях:</t>
    </r>
  </si>
  <si>
    <t>3.1.18.1. При изменении собственника или владельца электроустановки;</t>
  </si>
  <si>
    <t>3.1.18.2. При осуществлении технологического присоединения;</t>
  </si>
  <si>
    <t>3.1.18.3. При изменении схемы электрической сети;</t>
  </si>
  <si>
    <t>3.1.18.4. При изменении присоединенной, максимальной мощности.</t>
  </si>
  <si>
    <r>
      <t>3.2</t>
    </r>
    <r>
      <rPr>
        <b/>
        <sz val="7"/>
        <rFont val="Times New Roman"/>
        <family val="1"/>
        <charset val="204"/>
      </rPr>
      <t xml:space="preserve">              </t>
    </r>
    <r>
      <rPr>
        <b/>
        <sz val="12"/>
        <rFont val="Times New Roman"/>
        <family val="1"/>
        <charset val="204"/>
      </rPr>
      <t xml:space="preserve">Заказчик имеет право: </t>
    </r>
  </si>
  <si>
    <r>
      <t>3.2.1</t>
    </r>
    <r>
      <rPr>
        <sz val="7"/>
        <rFont val="Times New Roman"/>
        <family val="1"/>
        <charset val="204"/>
      </rPr>
      <t xml:space="preserve">        </t>
    </r>
    <r>
      <rPr>
        <sz val="12"/>
        <rFont val="Times New Roman"/>
        <family val="1"/>
        <charset val="204"/>
      </rPr>
      <t>При выявлении Заказчиком обстоятельств, которые свидетельствуют о ненадлежащем выполнении Исполнителем условий настоящего Договора и которые были неизвестны Заказчику на момент подписания Акта об оказании услуг (в том числе поступление писем, претензий от Потребителя ГП(ЭСО), ЭСО, ГП), Заказчик вправе предъявить Исполнителю претензии по указанным обстоятельствам. Не направление претензии не лишает Заказчика права на защиту его интересов в судебном порядке.</t>
    </r>
  </si>
  <si>
    <r>
      <t>3.2.2</t>
    </r>
    <r>
      <rPr>
        <sz val="7"/>
        <rFont val="Times New Roman"/>
        <family val="1"/>
        <charset val="204"/>
      </rPr>
      <t xml:space="preserve">        </t>
    </r>
    <r>
      <rPr>
        <sz val="12"/>
        <rFont val="Times New Roman"/>
        <family val="1"/>
        <charset val="204"/>
      </rPr>
      <t xml:space="preserve">Исходя из данных, полученных от ГП (ЭСО), изменять заявленные объемы передаваемой энергии (мощности), в пределах максимальной мощности, указанной в Актах разграничения балансовой принадлежности и эксплуатационной ответственности, путем направления новых объемов передачи Исполнителю в срок не менее чем за 5 (пять) рабочих дней до момента окончания месяца, в котором Исполнитель оказывает Заказчику услугу по передаче энергии (мощности). </t>
    </r>
  </si>
  <si>
    <r>
      <t>3.2.3</t>
    </r>
    <r>
      <rPr>
        <sz val="7"/>
        <rFont val="Times New Roman"/>
        <family val="1"/>
        <charset val="204"/>
      </rPr>
      <t xml:space="preserve">        </t>
    </r>
    <r>
      <rPr>
        <sz val="12"/>
        <rFont val="Times New Roman"/>
        <family val="1"/>
        <charset val="204"/>
      </rPr>
      <t>Направлять Исполнителю заявку на полное и (или) частичное ограничение режима потребления электрической энергии и мощности Потребителям/ССО в следующих случаях:</t>
    </r>
  </si>
  <si>
    <t>- неисполнения или ненадлежащего исполнения условий Договора оказания услуг по передаче электрической энергии и мощности, заключенного между Заказчиком с одной стороны и ГП/ЭСО или Потребителем с другой стороны,  при условии, что приостановление передачи электрической энергии и мощности Потребителю услуг/ССО допускается действующими нормативно-правовыми актами;</t>
  </si>
  <si>
    <t>- обнаружения ГП/ЭСО или Заказчиком фактов неучтенного (бездоговорного, безучетного) потребления электрической энергии и мощности.</t>
  </si>
  <si>
    <t>- в иных случаях в соответствии с разделом 4 настоящего Договора и нормами действующего законодательства РФ.</t>
  </si>
  <si>
    <r>
      <t>3.2.4</t>
    </r>
    <r>
      <rPr>
        <sz val="7"/>
        <rFont val="Times New Roman"/>
        <family val="1"/>
        <charset val="204"/>
      </rPr>
      <t xml:space="preserve">        </t>
    </r>
    <r>
      <rPr>
        <sz val="12"/>
        <rFont val="Times New Roman"/>
        <family val="1"/>
        <charset val="204"/>
      </rPr>
      <t>Принимать участие в ходе проводимых Исполнителем мероприятий по снятию показаний приборов учета и по проверке их состояния.</t>
    </r>
  </si>
  <si>
    <r>
      <t>3.2.5</t>
    </r>
    <r>
      <rPr>
        <sz val="7"/>
        <rFont val="Times New Roman"/>
        <family val="1"/>
        <charset val="204"/>
      </rPr>
      <t xml:space="preserve">        </t>
    </r>
    <r>
      <rPr>
        <sz val="12"/>
        <rFont val="Times New Roman"/>
        <family val="1"/>
        <charset val="204"/>
      </rPr>
      <t>Принимать участие в урегулировании разногласий по оспариваемому объему передачи электрической энергии (мощности) за отчетный месяц.</t>
    </r>
  </si>
  <si>
    <r>
      <t>3.2.6</t>
    </r>
    <r>
      <rPr>
        <sz val="7"/>
        <rFont val="Times New Roman"/>
        <family val="1"/>
        <charset val="204"/>
      </rPr>
      <t xml:space="preserve">        </t>
    </r>
    <r>
      <rPr>
        <sz val="12"/>
        <rFont val="Times New Roman"/>
        <family val="1"/>
        <charset val="204"/>
      </rPr>
      <t>Направлять своих уполномоченных представителей на контрольный обход к любому Потребителю ГП(ЭСО)/ССО.</t>
    </r>
  </si>
  <si>
    <r>
      <t>3.2.7</t>
    </r>
    <r>
      <rPr>
        <sz val="7"/>
        <rFont val="Times New Roman"/>
        <family val="1"/>
        <charset val="204"/>
      </rPr>
      <t xml:space="preserve">        </t>
    </r>
    <r>
      <rPr>
        <sz val="12"/>
        <rFont val="Times New Roman"/>
        <family val="1"/>
        <charset val="204"/>
      </rPr>
      <t>Требовать от Исполнителя выполнения принятых им на себя обязательств по настоящему Договору.</t>
    </r>
  </si>
  <si>
    <r>
      <t>3.3</t>
    </r>
    <r>
      <rPr>
        <b/>
        <sz val="7"/>
        <rFont val="Times New Roman"/>
        <family val="1"/>
        <charset val="204"/>
      </rPr>
      <t xml:space="preserve">              </t>
    </r>
    <r>
      <rPr>
        <b/>
        <sz val="12"/>
        <rFont val="Times New Roman"/>
        <family val="1"/>
        <charset val="204"/>
      </rPr>
      <t>Заказчик обязуется:</t>
    </r>
  </si>
  <si>
    <r>
      <t>3.3.1</t>
    </r>
    <r>
      <rPr>
        <sz val="7"/>
        <rFont val="Times New Roman"/>
        <family val="1"/>
        <charset val="204"/>
      </rPr>
      <t xml:space="preserve">        </t>
    </r>
    <r>
      <rPr>
        <sz val="12"/>
        <rFont val="Times New Roman"/>
        <family val="1"/>
        <charset val="204"/>
      </rPr>
      <t>Производить оплату оказанных Исполнителем услуг в сроки, порядке и на условиях настоящего Договора.</t>
    </r>
  </si>
  <si>
    <r>
      <t>3.3.2</t>
    </r>
    <r>
      <rPr>
        <sz val="7"/>
        <rFont val="Times New Roman"/>
        <family val="1"/>
        <charset val="204"/>
      </rPr>
      <t xml:space="preserve">        </t>
    </r>
    <r>
      <rPr>
        <sz val="12"/>
        <rFont val="Times New Roman"/>
        <family val="1"/>
        <charset val="204"/>
      </rPr>
      <t>Производить самостоятельно или с привлечением третьих лиц снятие показаний приборов учета, установленных на балансе Заказчика.</t>
    </r>
  </si>
  <si>
    <r>
      <t>3.3.3</t>
    </r>
    <r>
      <rPr>
        <sz val="7"/>
        <rFont val="Times New Roman"/>
        <family val="1"/>
        <charset val="204"/>
      </rPr>
      <t xml:space="preserve">        </t>
    </r>
    <r>
      <rPr>
        <sz val="12"/>
        <rFont val="Times New Roman"/>
        <family val="1"/>
        <charset val="204"/>
      </rPr>
      <t>Направлять Исполнителю в пятидневный срок копии поступающих Заказчику претензий, жалоб и заявлений либо запросов (писем и т.д.) от Потребителей ГП(ЭСО)/ССО по вопросам надежности и качества снабжения электрической энергией.</t>
    </r>
  </si>
  <si>
    <r>
      <t>3.3.4</t>
    </r>
    <r>
      <rPr>
        <sz val="7"/>
        <rFont val="Times New Roman"/>
        <family val="1"/>
        <charset val="204"/>
      </rPr>
      <t xml:space="preserve">        </t>
    </r>
    <r>
      <rPr>
        <sz val="12"/>
        <rFont val="Times New Roman"/>
        <family val="1"/>
        <charset val="204"/>
      </rPr>
      <t>Направлять Исполнителю в порядке, предусмотренном разделом 4 настоящего Договора, письменное уведомление о расторжении Заказчиком Договора оказания услуг по передаче электрической энергии и мощности с ГП (ЭСО) или Потребителем ГП(ЭСО), и соответствующую заявку на ограничение режима потребления электрической энергии и мощности.</t>
    </r>
  </si>
  <si>
    <r>
      <t>3.3.5</t>
    </r>
    <r>
      <rPr>
        <sz val="7"/>
        <rFont val="Times New Roman"/>
        <family val="1"/>
        <charset val="204"/>
      </rPr>
      <t xml:space="preserve">        </t>
    </r>
    <r>
      <rPr>
        <sz val="12"/>
        <rFont val="Times New Roman"/>
        <family val="1"/>
        <charset val="204"/>
      </rPr>
      <t>Рассматривать в порядке, указанном в настоящем Договоре, поступившие от Исполнителя отчетные документы об объемах оказанных услуг.</t>
    </r>
  </si>
  <si>
    <r>
      <t>3.3.6</t>
    </r>
    <r>
      <rPr>
        <sz val="7"/>
        <rFont val="Times New Roman"/>
        <family val="1"/>
        <charset val="204"/>
      </rPr>
      <t xml:space="preserve">        </t>
    </r>
    <r>
      <rPr>
        <sz val="12"/>
        <rFont val="Times New Roman"/>
        <family val="1"/>
        <charset val="204"/>
      </rPr>
      <t>Обеспечить уполномоченным представителям Исполнителя, ГП(ЭСО) и Потребителям ГП(ЭСО) беспрепятственный доступ к приборам учета, находящимся на балансе Заказчика и установленным непосредственно на границе балансовой принадлежности между электрическими сетями Заказчика и Исполнителя, для целей осуществления проверки состояния приборов учета и снятия контрольных и расчетных величин электрической энергии и мощности.</t>
    </r>
  </si>
  <si>
    <r>
      <t>3.3.7</t>
    </r>
    <r>
      <rPr>
        <sz val="7"/>
        <rFont val="Times New Roman"/>
        <family val="1"/>
        <charset val="204"/>
      </rPr>
      <t xml:space="preserve">        </t>
    </r>
    <r>
      <rPr>
        <sz val="12"/>
        <rFont val="Times New Roman"/>
        <family val="1"/>
        <charset val="204"/>
      </rPr>
      <t>Обеспечить подачу в точки приема Исполнителя электрической энергии и мощности, по качеству и параметрам соответствующей техническим регламентам и иным обязательным требованиям, в том числе ГОСТу 32144-2013, в пределах границ балансовой принадлежности и эксплуатационной ответственности Заказчика.</t>
    </r>
  </si>
  <si>
    <r>
      <t>3.3.8</t>
    </r>
    <r>
      <rPr>
        <sz val="7"/>
        <rFont val="Times New Roman"/>
        <family val="1"/>
        <charset val="204"/>
      </rPr>
      <t xml:space="preserve">        </t>
    </r>
    <r>
      <rPr>
        <sz val="12"/>
        <rFont val="Times New Roman"/>
        <family val="1"/>
        <charset val="204"/>
      </rPr>
      <t>Самостоятельно (а при необходимости – совместно с ГП (ЭСО) рассматривать и принимать решения по поступающим в его адрес претензиям владельцев энергопринимающих устройств и иных лиц в связи с нарушением электроснабжения по причинам, находящимся в пределах зоны ответственности Заказчика.</t>
    </r>
  </si>
  <si>
    <r>
      <t>3.3.9</t>
    </r>
    <r>
      <rPr>
        <sz val="7"/>
        <rFont val="Times New Roman"/>
        <family val="1"/>
        <charset val="204"/>
      </rPr>
      <t xml:space="preserve">        </t>
    </r>
    <r>
      <rPr>
        <sz val="12"/>
        <rFont val="Times New Roman"/>
        <family val="1"/>
        <charset val="204"/>
      </rPr>
      <t>Направлять Исполнителю копии всех поступивших претензий владельцев энергопринимающих устройств и иных лиц в связи с нарушением электроснабжения по причинам, отнесенным к зоне ответственности Исполнителя, определенной п. 7.1 настоящего Договора.</t>
    </r>
  </si>
  <si>
    <r>
      <t>3.3.10</t>
    </r>
    <r>
      <rPr>
        <sz val="7"/>
        <rFont val="Times New Roman"/>
        <family val="1"/>
        <charset val="204"/>
      </rPr>
      <t xml:space="preserve">    </t>
    </r>
    <r>
      <rPr>
        <sz val="12"/>
        <rFont val="Times New Roman"/>
        <family val="1"/>
        <charset val="204"/>
      </rPr>
      <t xml:space="preserve">Выполнять иные обязательства, предусмотренные настоящим Договором и приложениями к нему.  </t>
    </r>
  </si>
  <si>
    <t>3.4.1 Требовать оплаты оказанных им услуг в порядке, сроки и на условиях, предусмотренных настоящим Договором.</t>
  </si>
  <si>
    <t>3.4.2 Требовать от Заказчика выполнения иных принятых им на себя обязательств по настоящему Договору.</t>
  </si>
  <si>
    <t>3.5.1. Обеспечить уполномоченным представителям  Заказчика, ГП (ЭСО) и Потребителям ГП(ЭСО), ССО (ИВС) беспрепятственный доступ к приборам учета, находящимся на балансе Исполнителя и установленным непосредственно на границе балансовой принадлежности между электрическими сетями Заказчика и Исполнителя, Потребителя, ССО (ИВС) для целей осуществления проверки состояния приборов учета и снятия контрольных и расчетных величин электрической энергии и мощности.</t>
  </si>
  <si>
    <t>3.5.2. Предоставить Заказчику копию Протокола (Выписку из протокола) заседания органа исполнительной власти субъекта РФ в области государственного регулирования тарифов ______________ области, на котором было принято решение об установлении для Исполнителя тарифов на услуги по передаче электрической энергии и мощности, - в течение 14 (четырнадцати) календарных дней с момента получения Протокола (выписки из протокола).</t>
  </si>
  <si>
    <t>3.5.3. Предоставить Заказчику по его требованию в течение трех рабочих дней (если иной срок не согласован сторонами) следующую документацию и информацию:</t>
  </si>
  <si>
    <t>3.5.3.1. Заверенную Исполнителем копию «Акта разграничения балансовой принадлежности электрических сетей и эксплуатационной ответственности сторон» с любым владельцем энергооборудования, имеющим с Исполнителем непосредственные границы балансовой принадлежности и/или эксплуатационной ответственности (либо через бесхозяйные сети – при наличии такого Акта);</t>
  </si>
  <si>
    <t>При обнаружении впоследствии несоответствия отраженных в приложениях к Договору данных Актам РБПиЭО, Стороны при исполнении Договора руководствуются данными Актов РБПиЭО (вплоть до перерасчета стоимости оказанных ранее услуг по Договору).</t>
  </si>
  <si>
    <t>3.5.3.2. Информацию о бесхозяйных сетях, имеющих с сетями Исполнителя непосредственную границу балансовой принадлежности. Информация предоставляется в форме и в объеме, согласованном Сторонами;</t>
  </si>
  <si>
    <t>3.5.3.3. Заверенную Исполнителем копию Однолинейной схемы электрической сети владельцев энергопринимающих и (или) энергопередающих устройств, имеющих с Исполнителем непосредственную границу балансовой принадлежности и/или эксплуатационной ответственности (или через бесхозяйные сети), по любой точке присоединения;</t>
  </si>
  <si>
    <t>3.5.3.4. Заверенную Исполнителем копию «Акта согласования аварийной и технологической брони» по любым точкам приема или отпуска;</t>
  </si>
  <si>
    <t>3.5.3.5. Обработанную информацию по замерам фактической мощности потребляемой Потребителями ГП (ЭСО).</t>
  </si>
  <si>
    <t>3.5.3.6. Заверенную Исполнителем копию соглашения о договорных величинах электрической энергии и заявленной мощности Потребителей, присоединённых к сетям Исполнителя, согласованных с ГП (ЭСО) – при наличии.</t>
  </si>
  <si>
    <t>3.5.4. Оформить «Акты согласования аварийной и технологической брони» в порядке, предусмотренном нормативно-правовыми актами. Информация из оформленных «Актов согласования аварийной и технологической брони» должна быть предоставлена Исполнителем Заказчику в объеме, предусмотренном настоящим Договором и Приложениями к нему, не позднее 3 (трех) рабочих дней с момента оформления соответствующей документации.</t>
  </si>
  <si>
    <r>
      <t>3.5.5.</t>
    </r>
    <r>
      <rPr>
        <sz val="7"/>
        <rFont val="Times New Roman"/>
        <family val="1"/>
        <charset val="204"/>
      </rPr>
      <t xml:space="preserve">     </t>
    </r>
    <r>
      <rPr>
        <sz val="12"/>
        <rFont val="Times New Roman"/>
        <family val="1"/>
        <charset val="204"/>
      </rPr>
      <t>Учитывать величины аварийной и технологичекой брони Потребителя ГП/ЭСО при введении ограничения режима потребления электрической энергии и мощности.</t>
    </r>
  </si>
  <si>
    <t>3.5.6. По требованию Заказчика включать представителей Заказчика в состав комиссии по расследованию причин технологических нарушений на энергетических объектах Исполнителя, либо в электроустановках Потребителя ГП(ЭСО), ССО (ИВС), подключенных непосредственно и/или опосредованно к сетям Исполнителя.</t>
  </si>
  <si>
    <t>3.5.7. Своевременно информировать Заказчика о возникновении (угрозе возникновения) аварийных ситуаций в работе принадлежащих Исполнителю объектов электросетевого хозяйства, о ремонтных и профилактических работах, проводимых на указанных объектах, а также сообщать аналогичную информацию о Потребителях ГП(ЭСО), ССО (ИВС), присоединенных к сетям Исполнителя (при ее наличии). Указанная информация предоставляется по формам и в соответствии с Приказом Федеральной службы по экологическому, технологическому и атомному надзору от 19.08.2011г. № 480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на объектах, поднадзорных Федеральной службе по экологическому, технологическому и атомному надзору».</t>
  </si>
  <si>
    <t>3.5.8. Обеспечить передачу принятой в свою сеть электрической энергии и мощности от точек приема до точек отпуска в соответствии с согласованными параметрами надежности и с учетом технологических характеристик энергопринимающих устройств. Качество и иные параметры передаваемой электрической энергии и мощности должны соответствовать техническим регламентам и иным обязательным требованиям, в том числе ГОСТу 32144-2013, а также в случаях, установленных законодательством, подтверждаться сертификатом качества.</t>
  </si>
  <si>
    <t>3.5.9. Осуществлять в соответствии с порядком, установленным  законодательством РФ, контроль качества электроэнергии.</t>
  </si>
  <si>
    <t>3.5.10.По окончании каждого расчетного периода определять в порядке, установленном в разделе 6 настоящего Договора, объемы электрической энергии и мощности, переданной ССО, Потребителям ГП(ЭСО) и иным владельцам энергооборудования, технологически и опосредованно присоединенным к сетям Исполнителя, и направлять Заказчику соответствующие сведения.</t>
  </si>
  <si>
    <t>3.5.11. Разрабатывать ежегодно в установленном нормами действующего законодательства РФ порядке Графики  ограничения режима потребления и временного отключения потребления электрической энергии и мощности в случае необходимости принятия неотложных мер по предотвращению или ликвидации аварии (аварийных режимов) в работе системы электроснабжения Исполнителя, ССО.</t>
  </si>
  <si>
    <t>3.5.12. Направлять Заказчику в срок до 01 июля согласованные с уполномоченными органами власти проекты указанных в предыдущем пункте Графиков. Обязанность по доведению указанной информации до Потребителей ГП(ЭСО) несет Исполнитель в рамках оперативно-технического взаимодействия.</t>
  </si>
  <si>
    <t>3.5.13.Направлять Заказчику в 5-тидневный срок ответы на поступившие от Заказчика претензии, жалобы, заявления Потребителей ГП(ЭСО) (иных лиц) по вопросам передачи электрической энергии и мощности.</t>
  </si>
  <si>
    <t>3.5.14. Согласовывать с ССО, Потребителями ГП(ЭСО), иными владельцами энергооборудования, непосредственно технологически присоединенными к сетям Исполнителя, а также с Заказчиком, сроки проведения ремонтных работ на принадлежащих Исполнителю объектах электросетевого хозяйства. Графики ежегодных плановых ремонтов электросетевого имущества Исполнителя предоставляются Заказчику в срок до 15 августа года, предшествующего году, на который оформлен соответствующий график.</t>
  </si>
  <si>
    <t>3.5.15. В случае, если Исполнитель не исполняет или ненадлежащим образом исполняет заявки Заказчика/ГП/ЭСО по введению полного и (или) частичного ограничения режима потребления электроэнергии (мощности) Потребителю, количество электроэнергии (мощности), переданное (поставленное) Потребителю с даты, указанной в заявке Заказчика/ГП/ЭСО по введению полного и (или) частичного ограничения режима потребления электроэнергии (мощности) и до даты фактического введения Исполнителем полного и (или) частичного ограничения, не включается в объем переданной по настоящему Договору (поставленной Потребителям ГП/ЭСО) электроэнергии (мощности) и подлежит оплате Исполнителем. В этом случае между Заказчиком и Исполнителем заключается соглашение о передаче от Заказчика Исполнителю полученного Заказчиком от ГП/ЭСО права требования с Потребителя стоимости электроэнергии, потребленной с даты планируемого ограничения режима потребления до даты фактического ограничения.</t>
  </si>
  <si>
    <t>3.5.16. Проводить в соответствии с принятым Графиком проведения проверок, а также по заявкам Заказчика (ГП/ЭСО) о проведении внеплановых проверок, проверки состояния измерительных комплексов Потребителей ГП(ЭСО), ССО и иных владельцев энергооборудования, а именно:</t>
  </si>
  <si>
    <t>3.5.17. По отдельному письменному запросу Заказчика представлять последнему первичную документацию по снятию показаний приборов учета (расчету объемов переданной электрической энергии и мощности).</t>
  </si>
  <si>
    <t>3.5.18. В случае выявления Потребителей ГП(ЭСО), осуществляющих неучтенное (бездоговорное, безучетное) потребление электрической энергии и мощности, - принимать все предусмотренные действующими нормативно-правовыми актами меры к полному приостановлению передачи электроэнергии указанному Потребителю ГП(ЭСО) и сообщать о выявленном неучтенном (безучетном, бездоговорном) потреблении Заказчику с направлением ему «Актов о неучтенном  потреблении электрической энергии и мощности». Порядок оформления указанных актов и сроки направления их Заказчику установлены в разделе 5 настоящего Договора.</t>
  </si>
  <si>
    <t>3.5.19. Снимать показания приборов учета по соответствующему Потребителю ГП(ЭСО), ССО (ИВС) в случае прекращения Договора энергоснабжения (купли-продажи электроэнергии) между Потребителем ГП(ЭСО), ССО (ИВС) и ГП (ЭСО). Снятие показаний производится на дату, указанную в соответствующем уведомлении ГП(ЭСО), а в случае получения уведомления позднее указанной в нем даты расторжения Договора с Потребителем ГП(ЭСО), ССО (ИВС), то на дату, следующую за днем получения соответствующего уведомления. Аналогичным образом Исполнитель обязан действовать при получении от Заказчика уведомления о прекращении договора оказания услуг по передаче (полностью или в части), заключенного Заказчиком с ГП (ЭСО) или Потребителем.</t>
  </si>
  <si>
    <t>Решение о введении режима ограничения потребления электрической энергии и мощности Потребителю ГП(ЭСО), с которым прекращен Договор энергоснабжения (купли-продажи электроэнергии), а также реализация указанного решения, производится Исполнителем самостоятельно, исходя из наличия или отсутствия договорных отношений Потребителя ГП(ЭСО) с каким-либо иным ГП(ЭСО), а также требований действующего законодательства о порядке введения режима ограничения. В случае введения режима ограничения потребления электрической энергии и мощности Исполнитель на дату выполнения таких действий также снимает показания приборов учета. В случае заключения Потребителем ГП(ЭСО), ССО (ИВС) договора с иной энергосбытовой организацией, либо выхода на рынок электроэнергии нового Потребителя ГП(ЭСО), ССО (ИВС) Исполнитель производит снятие показаний приборов учета на соответствующую дату.</t>
  </si>
  <si>
    <t>3.5.20. Обеспечить подключение Потребителей ГП(ЭСО) под действие противоаварийной автоматики в своих электроустановках в соответствии с заявками системного оператора или Заказчика.</t>
  </si>
  <si>
    <t>3.5.21. Обеспечить проведение и обработку замеров потокораспределения нагрузок и уровней напряжения в электрических сетях Исполнителя 2 раза в год, в третью среду июня и декабря или по отдельному запросу Заказчика. Обработанные результаты замеров направлять Заказчику в сроки и по форме, согласованной Сторонами.</t>
  </si>
  <si>
    <t>3.5.22. Представлять Заказчику по каждой точке отпуска (поставки) на следующий период регулирования прогнозные годовые объемы отпуска (поставки) электрической энергии и мощности ССО/ИВС и Потребителям ГП (ЭСО) из сети Исполнителя в разрезе уровней напряжения: ВН (220-110кВ); СН I (35кВ); СН II (20-1кВ); НН (ниже 1кВ), с разбивкой  по тарифным группам и Потребителям ГП (ЭСО)/ССО/ИВС, присоединенным к сетям Исполнителя (в том числе через энергоустановки Производителей электрической энергии и мощности или бесхозяйные сети), на следующий календарный год, - не позднее 01 апреля в целях подачи документов Заказчиком для формирования тарифов на следующий календарный год.</t>
  </si>
  <si>
    <t xml:space="preserve">Не позднее 01 ноября текущего года, по форме Приложения № 3.1-3.2  к Договору, - в целях формирования договорных объемов услуги на следующий год. </t>
  </si>
  <si>
    <t>При этом в целях определения объема услуги по передаче электрической энергии и мощности за уровень напряжения присоединения Потребителей ГП (ЭСО) через электрические установки Производителей электрической энергии принимается наивысший уровень напряжения, на котором Производитель электрической энергии выдает ее в сеть Исполнителя.</t>
  </si>
  <si>
    <t>В случае, если часть энергопринимающих устройств Потребителя ГП (ЭСО) присоединены к электрическим сетям Исполнителя через энергетические установки Производителя электрической энергии, а часть – непосредственно к сетям Исполнителя, величина заявленной мощности Потребителя ГП (ЭСО) указывается отдельно для непосредственных и опосредованных к электрическим сетям Исполнителя через энергетические установки Производителя электрической энергии.</t>
  </si>
  <si>
    <t>3.5.23. При получении предписаний, решений и (или) иных документов, исходящих от органов власти и управления, по вопросам  выполнения заявки Заказчика/ГП/ЭСО по полному и (или) частичному ограничению режима потребления электрической энергии и мощности Потребителям ГП(ЭСО) и по возобновлению их электроснабжения, - в день получения предписаний, решений и т.д., передать Заказчику/ГП/ЭСО копии соответствующих документов.</t>
  </si>
  <si>
    <t>3.5.24. Привести в соответствие с требованиями, установленными действующими нормативно-правовыми и нормативно-техническими актами, принадлежащие Исполнителю системы коммерческого учета электроэнергии и мощности, находящиеся в границах балансовой принадлежности Исполнителя, в том числе используемые для определения объемов электрической энергии и мощности, приобретаемой ГП(ЭСО) на оптовом рынке электрической энергии и мощности.</t>
  </si>
  <si>
    <t>3.5.25. Обеспечить незамедлительное извещение ГП (ЭСО) об известных Исполнителю фактах нарушения электроснабжения Потребителей ГП (ЭСО) и снижения показателей качества электрической энергии, об обстоятельствах, влекущих полное или частичное ограничение режима потребления электрической энергии и мощности.</t>
  </si>
  <si>
    <t>3.5.26. Заключить договор купли – продажи электрической энергии в целях компенсации технологического расхода (потерь), образующегося в процессе передачи электрической энергии и мощности по сетям Исполнителя с ГП (ЭСО).</t>
  </si>
  <si>
    <t>Исполнитель обязан в срок не позднее 5 дней после заключения договора купли-продажи электроэнергии в целях компенсации технологического расхода (потерь) в сетях Исполнителя извещать об этом Заказчика.</t>
  </si>
  <si>
    <t>Исполнитель обязан в срок не позднее 30 дней до даты расторжения/прекращения договора купли-продажи электроэнергии в целях компенсации технологического расхода (потерь) в сетях Исполнителя извещать об этом Заказчика.</t>
  </si>
  <si>
    <t>3.5.27. Предоставлять Заказчику по его запросу в течение трех рабочих дней (если иной срок не согласован сторонами) отчеты обо всех поступивших заявках и письмах (уведомлениях), предусмотренных разделами 2-4, 8 настоящего Договора. Отчеты оформляются в бумажном и электронном виде и должны отражать информацию о: наименовании ГП (ЭСО); номере и дате письма, заявки, уведомления, распоряжения ГП (ЭСО); действиях по заявке (ограничение или возобновление); дате и времени приостановления/возобновления электрической энергии согласно заявке; основаниях для приостановления/возобновления электрической энергии; наименовании отключающего/включающего оборудования (ПС, ТП, питающих линий); принятых решениях о выполнении заявки. В случае предоставления неполной информации, Заказчик вправе приостановить проведение платежей по Договору.</t>
  </si>
  <si>
    <t>3.5.28. Сообщать Заказчику по его запросу в течение трех рабочих дней (если иной срок не согласован сторонами) о любых действиях в отношении приборов учета, находящихся в границах балансовой принадлежности и эксплуатационной ответственности Исполнителя,  показания которых используются при исполнении настоящего Договора, которые влияют на исполнение настоящего Договора (прекращении их функционирования, неисправностях, демонтаже, хищении и т.п.). Обо всех изменения в схеме учета, определенной настоящим Договором, Исполнитель обязан в течение 10 дней информировать Заказчика. О таких изменениях Стороны оформляют соответствующее дополнительное соглашение к Договору. В случае отказа Исполнителя в подписании такого дополнительного соглашения стороны при исполнении договора руководствуются соответствующими документами, фиксирующими изменение схемы учета. Демонтаж/замена приборов учета должна осуществляться Исполнителем в присутствии представителя Заказчика с составлением соответствующего акта.</t>
  </si>
  <si>
    <r>
      <t>3.5.29.</t>
    </r>
    <r>
      <rPr>
        <sz val="7"/>
        <rFont val="Times New Roman"/>
        <family val="1"/>
        <charset val="204"/>
      </rPr>
      <t xml:space="preserve"> </t>
    </r>
    <r>
      <rPr>
        <sz val="12"/>
        <rFont val="Times New Roman"/>
        <family val="1"/>
        <charset val="204"/>
      </rPr>
      <t>Уведомлять Заказчика:</t>
    </r>
  </si>
  <si>
    <t>- об объеме присоединенной (максимальной) мощности к своим сетевым объектам на 1-е число месяца, следующего за кварталом (срок представления указанных сведений составляет 10 рабочих дней с 1-го числа месяца, следующего за кварталом);</t>
  </si>
  <si>
    <t>- о суммарной максимальной мощности за прошедший квартал, указанной в полученных от заявителей заявках на технологические присоединения к ее сетевым объектам и заключенных договорах на технологическое присоединение за прошедший квартал (срок представления указанных сведений составляет 20 рабочих дней с 1-го числа месяца, следующего за кварталом);</t>
  </si>
  <si>
    <t>- об указанных данных, полученных от других смежных организаций, с указанием их центра питания (срок представления указанных сведений составляет 20 дней с даты поступления данных от смежных организаций)».</t>
  </si>
  <si>
    <t>3.5.30. Выполнять иные обязательства, предусмотренные настоящим Договором и действующими нормативно-правовыми актами.</t>
  </si>
  <si>
    <t>3.5.31. В течение 10 (десяти) календарных дней с даты заключения настоящего Договора Исполнитель обязуется представить Заказчику информацию в отношении всей цепочки его собственников (данные об участниках; в отношении участников, являющихся юридическими лицами - данные об их участниках и т.д.), включая бенефициаров (в том числе конечных), а также сведения о составе  исполнительных органов Исполнителя по форме, указанной в Приложении №10 к настоящему договору.</t>
  </si>
  <si>
    <t>Указанная информация предоставляется с приложением копий подтверждающих документов, заверенных надлежащим образом.</t>
  </si>
  <si>
    <t>3.5.32. Исполнитель обязуется представлять Заказчику:</t>
  </si>
  <si>
    <t>- уведомления о планируемом изменении состава собственников Исполнителя (состава участников; в отношении участников, являющихся юридическими лицами - состава их участников и т.д.), включая бенефициаров (в том числе конечных), а также состава исполнительных органов Исполнителя, не позднее 30 (тридцати) календарных дней до планируемой даты наступления соответствующего события (юридического факта);</t>
  </si>
  <si>
    <t>- информацию об изменении состава собственников Исполнителя (состава участников; в отношении участников, являющихся юридическими лицами - состава их участников и т.д.), включая бенефициаров (в том числе конечных), а также состава  исполнительных органов Исполнителя.  Информация представляется по форме, согласно Приложению №10 к настоящему договору, не позднее 3-х календарных дней с даты наступления соответствующего события (юридического факта), с подтверждением соответствующими документами, посредством направления их факсимильной связью, а также способом, позволяющим подтвердить дату получения.</t>
  </si>
  <si>
    <t>3.5.33. В случае неисполнения Исполнителем обязанности, установленной п.п. 3.5.31, 3.5.32 настоящего договора, Заказчик вправе в одностороннем порядке отказаться от исполнения договора без возмещения Исполнителю убытков, связанных с расторжением Договора.</t>
  </si>
  <si>
    <t xml:space="preserve">3.5.34. Исполнитель подтверждает свое согласие на обработку информации, предоставленной в соответствии с п.п. 3.5.31, 3.5.32 настоящего Договора, включая сбор, запись, систематизацию, накопление, хранение, уточнение (обновление, изменение), использование, обезличивание, блокирование, удаление, уничтожение, а также на передачу указанной информации в вышестоящие организации и государственные органы. </t>
  </si>
  <si>
    <t>В отношении согласия на обработку персональных данных физических лиц и/или сведений о юридических лицах в составе участников и/или исполнительных органов Исполнителя, Исполнитель обязуется получить у них такое согласие самостоятельно.</t>
  </si>
  <si>
    <t>4. ПОРЯДОК ПОЛНОГО И (ИЛИ) ЧАСТИЧНОГО ОГРАНИЧЕНИЕ РЕЖИМА ПОТРЕБЛЕНИЯ ЭЛЕКТРИЧЕСКОЙ ЭНЕРГИИ И МОЩНОСТИ И ВОЗОБНОВЛЕНИЯ ЭЛЕКТРОСНАБЖЕНИЯ</t>
  </si>
  <si>
    <t xml:space="preserve">4.1. Полное и (или) частичное ограничение режима потребления электрической энергии и мощности Потребителям ГП/ЭСО выполняется путем отключения коммутационных аппаратов в порядке, предусмотренном Постановлением Правительства РФ от 04.05.2012г. № 442 «О функционировании розничных рынков электрической энергии, полном или частичном ограничении режима электропотребления» (далее по тексту – Правила). При отсутствии коммутационных аппаратов полное и (или) частичное ограничение режима потребления электрической энергии и мощности производится путем создания видимого разрыва электрической сети в порядке, предусмотренном действующими нормативными актами и Договором.4.2. </t>
  </si>
  <si>
    <t>Ограничение режима потребления электрической энергии вводится при наступлении любого из следующих обстоятельств:</t>
  </si>
  <si>
    <t>а) соглашение сторон договора энергоснабжения (купли-продажи (поставки) электрической энергии (мощности));</t>
  </si>
  <si>
    <t>б) нарушение своих обязательств потребителем, выразившееся в:</t>
  </si>
  <si>
    <t>- неисполнении или ненадлежащем исполнении обязательств по оплате электрической энергии (мощности) и (или) услуг по передаче электрической энергии, услуг, оказание которых является неотъемлемой частью процесса поставки электрической энергии потребителям, в том числе обязательств по предварительной оплате в соответствии с установленными договором сроками платежа, если это привело к образованию задолженности потребителя перед гарантирующим поставщиком в размере, соответствующем денежным обязательствам потребителя не менее чем за один период между установленными договором сроками платежа, а для граждан-потребителей за 2 расчетных периода, либо к образованию задолженности потребителя перед энергосбытовой, энергоснабжающей организацией или производителем электрической энергии (мощности) на розничном рынке, в размере, установленном в договоре;</t>
  </si>
  <si>
    <t>- возникновении у потребителя услуг по передаче электрической энергии задолженности по оплате услуг по передаче электрической энергии, соответствующей одному периоду между установленными договором сроками платежа, а если потребителем является гарантирующий поставщик (энергосбытовая, энергоснабжающая организация, которая в соответствии с Правилами продает электрическую энергию сетевой организации для целей компенсации потерь электрической энергии) - в возникновении у него задолженности в указанном размере, рассчитанной за вычетом задолженности сетевой организации по оплате электрической энергии для компенсации потерь электрической энергии перед этим гарантирующим поставщиком (энергосбытовой, энергоснабжающей организацией);</t>
  </si>
  <si>
    <t>- выявлении факта осуществления потребителем безучетного потребления электрической энергии;</t>
  </si>
  <si>
    <t>- невыполнении потребителем условий договора, касающихся обеспечения функционирования устройств релейной защиты, противоаварийной и режимной автоматики, устройств компенсации реактивной мощности;</t>
  </si>
  <si>
    <t>- подключении потребителем к принадлежащим ему энергопринимающим устройствам электропотребляющего оборудования, повлекшем нарушение характеристик технологического присоединения, указанных в документах о технологическом присоединении;</t>
  </si>
  <si>
    <t>в) удостоверение в установленном порядке неудовлетворительного состояния объектов электросетевого хозяйства, энергетических установок, энергопринимающих устройств потребителя, что создает угрозу жизни и здоровью людей и (или) угрозу возникновения технологических нарушений на указанных объектах, установках (устройствах), а также объектах электросетевого хозяйства сетевых организаций;</t>
  </si>
  <si>
    <t>г) возникновение (угроза возникновения) аварийных электроэнергетических режимов;</t>
  </si>
  <si>
    <t>д) необходимость проведения ремонтных работ на объектах электросетевого хозяйства сетевой организации, к которым присоединены энергопринимающие устройства потребителя, либо необходимость проведения ремонтных работ на объектах электросетевого хозяйства смежных сетевых организаций (иных владельцев объектов электросетевого хозяйства) в случае, если проведение таких работ невозможно без ограничения режима потребления;</t>
  </si>
  <si>
    <t>е) в иных предусмотренных законодательством случаях.4.3.</t>
  </si>
  <si>
    <t>При введении ограничения режима потребления электрической энергии и мощности Потребителю, Исполнителем оформляется Акт ограничения режима потребления электрической энергии и мощности, в котором фиксируются:</t>
  </si>
  <si>
    <t>а) вид ограничения режима потребления (частичное или полное);</t>
  </si>
  <si>
    <t>б) дата и время вводимого ограничения режима потребления;</t>
  </si>
  <si>
    <t>в) уровень вводимого ограничения режима потребления (при частичном ограничении);</t>
  </si>
  <si>
    <t>г) наименование потребителя, точки поставки, в отношении которых вводится ограничение режима потребления;</t>
  </si>
  <si>
    <t>д) адрес, по которому производится ограничение режима потребления;</t>
  </si>
  <si>
    <t>е) технические мероприятия на объектах электросетевого хозяйства исполнителя (субисполнителя), посредством которых реализовано введение ограничения режима потребления, в том числе место установки отключенных коммутационных аппаратов (при их наличии);</t>
  </si>
  <si>
    <t>ж) номер и показания приборов учета на дату введения ограничения режима потребления;</t>
  </si>
  <si>
    <t>з) причины, по которым не было введено ограничение режима потребления (в случае, если ограничение режима потребления не было введено).</t>
  </si>
  <si>
    <t>Акт о введении ограничения режима потребления составляется в 3 экземплярах и подписывается присутствующими Исполнителем, инициатором введения ограничения, Потребителем. В случае отказа потребителя либо инициатора введения ограничения от подписания акта в акте делается соответствующая запись.4.4.</t>
  </si>
  <si>
    <t>Инициатор введения ограничения не позднее чем за 10 дней до заявляемой им даты введения ограничения режима потребления направляет исполнителю уведомление о необходимости введения ограничения режима потребления, содержащее следующие сведения:</t>
  </si>
  <si>
    <t>а) наименование потребителя и описание точки поставки потребителя, в отношении которого вводится ограничение режима потребления;</t>
  </si>
  <si>
    <t>б) основания введения ограничения режима потребления;</t>
  </si>
  <si>
    <t>в) вид подлежащего введению ограничения режима потребления: частичное ограничение (сокращение уровня потребления электрической энергии (мощности), прекращение подачи электрической энергии потребителю в определенные периоды в течение суток, недели или месяца или ограничение режима потребления в полном объеме по части точек поставок, указанных в договоре, на основании которого осуществляется снабжение электрической энергией потребителя) или полное ограничение (временное прекращение подачи электрической энергии (мощности) потребителю);</t>
  </si>
  <si>
    <t>г) сроки вводимого ограничения режима потребления (при введении частичного ограничения режима потребления - также уровень ограничения);</t>
  </si>
  <si>
    <t>д) сведения об уведомлении потребителя (а в случаях, указанных в пункте 17 Правил, - также уполномоченных органов) в соответствии с Правилами о планируемом ограничении режима потребления.4.16. Подача электрической энергии потребителю возобновляется не позднее чем через 24 часа с момента устранения потребителем оснований для введения ограничения режима потребления, за исключением случая, предусмотренного пунктом 23 Правил.</t>
  </si>
  <si>
    <t>4.17. При возобновлении режима потребления Исполнителем составляется акт о возобновлении режима потребления в порядке, установленном пунктами 12 и 14 Правил для составления акта о введении ограничения режима потребления.</t>
  </si>
  <si>
    <t>5. СНЯТИЕ ПОКАЗАНИЙ ПРИБОРОВ УЧЕТА</t>
  </si>
  <si>
    <t>5.1. Снятие показаний приборов учета потребления электрической энергии по бытовым потребителям и по юридическим лицам  и гражданам, осуществляющим предпринимательскую деятельность без образования юридического лица, производит уполномоченный представитель Исполнителя.</t>
  </si>
  <si>
    <t>Исполнитель производит снятие показаний приборов учета потребления электрической энергии бытовыми потребителями в соответствии с маршрутами обходов и установленными графиками обходов бытовых Потребителей, но не реже одного раза в месяц.</t>
  </si>
  <si>
    <t>Показания приборов учета заносятся в Акт снятия показаний приборов учета для бытовых потребителей или для Потребителей – юридических лиц/ИП в соответствии с  действующими нормативно-правовыми актами.</t>
  </si>
  <si>
    <t>5.2. Показания приборов учета потребления электрической энергии и мощности фиксируются в Акте снятия показаний приборов учета, который подписывается представителями Исполнителя и лица, с которым у Исполнителя есть непосредственная  или опосредованная балансовая граница (если иное не предусмотрено настоящим Договором или приложениями к нему). Акт снятия показаний приборов учета скрепляется печатями Исполнителя и Потребителя  (для юридических лиц).</t>
  </si>
  <si>
    <t>5.3. При составлении Акта снятия показаний приборов учета должен присутствовать представитель Потребителя. Отсутствие надлежащим образом извещенного Потребителя о времени списания показаний приборов учета, а равно отказ от присутствия при его составлении, отражается с указанием причин такого отказа в Акте снятия показаний приборов учета или в отдельном акте, составленном в присутствии 2-х незаинтересованных лиц и подписанном этими лицами.</t>
  </si>
  <si>
    <t>5.4. Акт снятия показаний приборов учета для Потребителей - юридических лиц/ИП оформляется в 2-х экземплярах, по одному для Исполнителя и Потребителя. Все Акты имеют равную юридическую силу. Для бытовых потребителей Акт (реестр) снятия показаний приборов учета формируется в 1 (одном) экземпляре, который находится у Исполнителя.</t>
  </si>
  <si>
    <t>СНЯТИЕ ПОКАЗАНИЙ ПРИБОРОВ УЧЕТА БЫТОВЫХ ПОТРЕБИТЕЛЕЙ</t>
  </si>
  <si>
    <t>5.5. Допускается самостоятельное снятие показаний приборов учета бытовыми Потребителями. В этом случае Исполнитель проводит контрольные снятия показаний приборов учета бытовых потребителей с периодичностью и в сроки, определяемые Исполнителем, но не реже одного раза в 6 месяцев, если иное не предусмотрено действующим законодательством.</t>
  </si>
  <si>
    <t>5.6 При неснятии показаний приборов учета бытового потребителя Исполнитель производит расчет потребления электрической энергии в следующем порядке: первые три месяца по среднему значению потребления электрической энергии за предыдущие три месяца со дня последнего снятия показаний приборов учета, а в последующем – по нормативу потребления, утвержденному в соответствии с действующим законодательством.</t>
  </si>
  <si>
    <t>В случае последующего предоставления достоверных данных приборов учета стороны производят перерасчет объема потребления (передачи) электрической энергии за предыдущие месяцы.</t>
  </si>
  <si>
    <t>Данный порядок применяется в том случае, если иное не предусмотрено соглашением сторон и (или) нормативными правовыми актами.</t>
  </si>
  <si>
    <t>СНЯТИЕ ПОКАЗАНИЙ ПРИБОРОВ УЧЕТА ПО МНОГОКВАРТИРНЫМ ДОМАМ</t>
  </si>
  <si>
    <t>5.7. Количество приобретаемой исполнителем коммунальных услуг у ГП/ЭСО электрической энергии и мощности определяется по показаниям приборов учета,  установленным на границе балансовой принадлежности электрических сетей Исполнителя и владельца внутридомовых электрических сетей.</t>
  </si>
  <si>
    <t>В случае, когда на границе балансовой принадлежности Исполнителя и владельца внутридомовых электрических сетей отсутствует расчетный прибор учета, объем отпуска электрической энергии и мощности в многоквартирный дом определяется в соответствии с действующим законодательством.</t>
  </si>
  <si>
    <t>5.8. Исполнитель по окончании отчетного периода осуществляет расчет объемов отпуска электрической энергии и мощности Потребителю – исполнителю коммунальных услуг и включает рассчитанные объемы в Ведомость объемов передачи электрической энергии для Потребителей-юридических лиц/ИП.</t>
  </si>
  <si>
    <t>СНЯТИЕ ПОКАЗАНИЙ ПРИБОРОВ УЧЕТА ПОТРЕБИТЕЛЕЙ –</t>
  </si>
  <si>
    <t>ЮРИДИЧЕСКИХ ЛИЦ/ИП и ССО</t>
  </si>
  <si>
    <t>5.9. При временном выходе из строя (метрологическом отказе) расчетного прибора учета (кроме случаев безучетного потребления) расчет объемов переданной электрической энергии и мощности осуществляется на основании показаний контрольных средств измерений, а при их отсутствии на основании среднестатистических данных за сопоставимый период, в котором определение объемов потребления для данного Потребителя электрической энергии осуществлялось на основании средств измерений (при условии наличия статистики за период не менее одного года) с учетом темпов изменения объемов потребления за каждый месяц в течение этого периода. Период расчета по среднесуточному расходу равен количеству дней устранения неисправности, но не должен превышать один календарный месяц. В последующем расчет объемов переданной электрической энергии и мощности осуществляется в соответствии с действующим законодательством.</t>
  </si>
  <si>
    <r>
      <t>5.10.</t>
    </r>
    <r>
      <rPr>
        <sz val="7"/>
        <rFont val="Times New Roman"/>
        <family val="1"/>
        <charset val="204"/>
      </rPr>
      <t xml:space="preserve">       </t>
    </r>
    <r>
      <rPr>
        <sz val="12"/>
        <rFont val="Times New Roman"/>
        <family val="1"/>
        <charset val="204"/>
      </rPr>
      <t>В случае, если Исполнитель не снял (несвоевременно снял) показания приборов учета Потребителя, в отношении которого Заказчик (ГПЭСО) в установленном условиями настоящего Договора порядке направил Исполнителю уведомление о расторжении договора энергоснабжения. Стороны договорились применять следующий порядок определения объемов электрической энергии и мощности, поставленной Потребителю на момент расторжения договора:</t>
    </r>
  </si>
  <si>
    <t>5.10.1. В случае, если Исполнитель не снял показания приборов учета Потребителя, объем электрической энергии и мощности, поставленной Потребителю на момент расторжения договора, определяется как произведение  1/30 объема потребления электрической энергии и мощности за аналогичный месяц предыдущего года (либо предыдущего месяца, если срок присоединения электроустановок потребителя к электрической сети Исполнителя менее 1 года) на количество дней, прошедших с даты последнего списания показаний до даты расторжения договора энергоснабжения (купли-продажи (поставки) электрической энергии) с Потребителем;</t>
  </si>
  <si>
    <t>5.10.2. В случае, если Исполнитель несвоевременно снял показания приборов учета Потребителя, объем электрической энергии и мощности, поставленной Потребителю на момент расторжения договора, определяется путем вычитания из  расхода электрической энергии и мощности, полученного при списании показаний приборов учета, снятым после даты расторжения договора энергоснабжения и результата, полученного как произведение 1/30 объема потребления электрической энергии и мощности за аналогичный месяц предыдущего года (либо предыдущего месяца,  если срок присоединения электроустановок потребителя к электрической сети Исполнителя менее 1 года) на количество дней, с даты последнего фактического снятия показаний прибора учета Потребителя до даты расторжения договора энергоснабжения (купли-продажи (поставки) электрической энергии) с Потребителем.</t>
  </si>
  <si>
    <r>
      <t>5.11.</t>
    </r>
    <r>
      <rPr>
        <sz val="7"/>
        <rFont val="Times New Roman"/>
        <family val="1"/>
        <charset val="204"/>
      </rPr>
      <t xml:space="preserve">       </t>
    </r>
    <r>
      <rPr>
        <sz val="12"/>
        <rFont val="Times New Roman"/>
        <family val="1"/>
        <charset val="204"/>
      </rPr>
      <t>При наличии сертифицированной АСКУЭ (АИИС КУЭ) Потребителей сбор и первичную обработку данных АИИС КУЭ осуществляет Исполнитель и передает Заказчику данные автоматизированного учета электрической энергии и мощности в бумажном и электронном виде (при наличии письменного запроса).</t>
    </r>
  </si>
  <si>
    <t>В случае отсутствия у Исполнителя удаленного доступа к данным системам первичную обработку данных АИИС КУЭ осуществляет ГП (ЭСО) и передает Исполнителю данные автоматизированного учета электрической энергии и мощности в бумажном и электронном виде.</t>
  </si>
  <si>
    <r>
      <t>5.12.</t>
    </r>
    <r>
      <rPr>
        <sz val="7"/>
        <rFont val="Times New Roman"/>
        <family val="1"/>
        <charset val="204"/>
      </rPr>
      <t xml:space="preserve">        </t>
    </r>
    <r>
      <rPr>
        <sz val="12"/>
        <rFont val="Times New Roman"/>
        <family val="1"/>
        <charset val="204"/>
      </rPr>
      <t>Исполнитель согласует с Потребителем/ССО сроки снятия показаний приборов учета, установленных в электроустановках Потребителя/ССО;</t>
    </r>
  </si>
  <si>
    <r>
      <t>5.13.</t>
    </r>
    <r>
      <rPr>
        <sz val="7"/>
        <rFont val="Times New Roman"/>
        <family val="1"/>
        <charset val="204"/>
      </rPr>
      <t xml:space="preserve">         </t>
    </r>
    <r>
      <rPr>
        <sz val="12"/>
        <rFont val="Times New Roman"/>
        <family val="1"/>
        <charset val="204"/>
      </rPr>
      <t>При неснятии показаний приборов учета Исполнитель производит расчет потребления в следующем порядке: первый месяц  - на основании показаний контрольных средств измерений, а при их отсутствии – на основании среднестатистических данных за сопоставимый период, в котором определение объемов потребления для данного Потребителя электрической энергии и мощности осуществлялось на основании средств измерений (при условии наличия статистики за период не менее одного года) с учетом темпов изменения объемов потребления за каждый месяц в течение этого периода; а в последующем  - по максимальной мощности с учетом ее использования 24 часа в сутки.</t>
    </r>
  </si>
  <si>
    <t>В случае последующего предоставления достоверных данных приборов учета стороны производят перерасчет объема потребления (передачи) электрической энергии и мощности за предыдущие месяцы.</t>
  </si>
  <si>
    <t>5.14. В случае, если прибор учета установлен не на границе балансовой принадлежности Исполнителя и Потребителя - юридического лица, объем принятой в сеть Исполнителя (отпущенной из его сети) электрической энергии корректируется на величину технологических потерь на участке сети от границы балансовой принадлежности до места установки прибора учета. Величина технологических потерь определяется Исполнителем в соответствии с Инструкцией по организации работы по расчету и обоснованию нормативов технологических потерь электроэнергии при ее передаче по электрическим сетям, утвержденным приказом Минпромэнерго РФ от 30.12.2008 г. № 326 и включается в Акт разграничения балансовой принадлежности электросетей и эксплуатационной ответственности Сторон. В случае отсутствия указанной величины в Акте разграничения принимается величина потерь, предусмотренная договором энергоснабжения с Потребителем, указанная в Приложении № 2 «Перечень точек отпуска (поставки) электрической энергии и мощности из сети Исполнителя» к настоящему Договору. Расчет технологических потерь электрической энергии от границы балансовой принадлежности до прибора учета не входит в Акт снятия показаний приборов учета, а содержится в Ведомости объемов передачи электрической энергии по Потребителям – юридическим лицам.</t>
  </si>
  <si>
    <t>5.15. Если в точке на границе балансовой принадлежности между Исполнителем и ССО установлен прибор учета, который фиксирует реверсные потоки электрической энергии и мощности (прием и передачу), то показания данного прибора учета в указанной точке фиксируется отдельно для каждого направления потока электрической энергии и мощности и заносится в Приложение №5.1 настоящего Договора.</t>
  </si>
  <si>
    <t>порядок составления и ОБОРОТа АКТОВ НЕУЧТЕННОго ПОТРЕБЛЕНИЯ ЭЛЕКТРИЧЕСКОЙ ЭНЕРГИИ. Определение объема безучетного/бездоговорного потребления ЭЛЕКТРИческой ЭНЕРГИИ и мощности</t>
  </si>
  <si>
    <t>5.16. По всем фактам отклонения работы расчетных, коммерческих приборов учета (кроме метрологического отказа) от требований действующих норм и правил, а также по всем фактам самовольного присоединения энергопринимающих устройств Потребителя помимо средств учета электрической энергии, Исполнитель обязан составить акты, подтверждающие неучтенное потребление электрической энергии. Объем переданной в отчетном месяце электрической энергии корректируется Исполнителем на величину неучтенной (безучетной) электрической энергии, стоимость которой ГП/ЭСО взыскивает с Потребителя по договору энергоснабжения на основании оформленного Исполнителем  Акта неучтенного потребления электрической энергии и мощности в соответствии с Приложениями №7.1, 7.2. настоящего Договора.</t>
  </si>
  <si>
    <t>5.17. В Актах неучтенного потребления электрической энергии должны содержаться данные о потребителе или лице, осуществляющем неучтенное (безучетное, бездоговорное) потребление электрической энергии, способе и месте осуществления выявленного нарушения, описание приборов учета на момент составления акта дата предыдущей проверки, объяснения потребителя или лица, осуществляющего неучтенное (безучетное, бездоговорное) потребление электрической энергии, по выявленному факту и его претензии к составленному акту (в случае их наличия).</t>
  </si>
  <si>
    <t>5.18. В случае выявления нарушений в работе приборов учета, установленных в электроустановках Исполнителя, последний незамедлительно принимает меры по устранению нарушений и сообщает о принятых мерах ГП/ЭСО. В этом случае применяется способ расчета, установленный настоящим Договором или нормативными правовыми актами.</t>
  </si>
  <si>
    <t>5.19. При оформлении документов о неучтенном (безучетном, бездоговорном) потреблении электрической энергии должен присутствовать потребитель или лицо, осуществляющее неучтенное (безучетное, бездоговорное) потребление электрической энергии. Отказ потребителя или лица, осуществляющего неучтенное (безучетное, бездоговорное) потребление электрической энергии, а ровно отказ от присутствия при его составлении, отражается  с указанием причин такого отказа в акте неучтенного потребления электрической энергии или в отдельном акте, составленном в присутствии 2 незаинтересованных лиц и подписанном этими лицами.</t>
  </si>
  <si>
    <t>5.20. Акты неучтенного потребления электрической энергии  составляются в трех экземплярах: один экземпляр вручается под роспись или заказным письмом с уведомлением о вручении лицу, допустившему неучтенное (безучтенное, бездоговорное) потребление электрической энергии, второй экземпляр остается у Исполнителя, третий в последующем передается ГП/ЭСО (при условии безучетного потребления электрической энергии) в соответствии с настоящим Договором.</t>
  </si>
  <si>
    <t>5.21. В резолютивной части Акта Исполнитель указывает меры по устранению допущенных нарушений и устанавливает сроки для их устранения.</t>
  </si>
  <si>
    <t>5.22. Оформленные надлежащим образом Акты неучтенного потребления, подтверждающие объемы безучетного потребления электрической энергии по мере их составления, подекадно (11, 21 числа отчетного месяца и 01 числа месяца, следующего за отчетным) передаются Исполнителем ГП/ЭСО. Передача указанных документов производится способом, достоверно подтверждающим время передачи (заказной почтой с уведомлениями о вручении, по акту приема-передачи документов, либо иным способом).</t>
  </si>
  <si>
    <t>5.23. В случае возврата Актов неучтенного  потребления электрической энергии со стороны ГП/ЭСО в связи с его ненадлежащим оформлением, Акт подлежит исправлению в течение 2-х дней с момента получения.</t>
  </si>
  <si>
    <t>Согласованный сторонами объем неучтенного (безучетного) потребления, зафиксированный на основании исправленных Актов неучтенного потребления электрической энергии, включается в Ведомости объемов передачи электрической энергии за отчетный период услуг (Приложения №4.1, 4.2. к настоящему Договору).</t>
  </si>
  <si>
    <t>5.24. Определение объема неучтенного (безучетного, бездоговорного) потребления электрической энергии производится в соответствии с пунктами 5.6 и 5.10. настоящего раздела Договора. Расчет объема неучтенной (безучетной, бездоговорной) электрической энергии производится на отдельном бланке, являющемся приложением к Акту неучтенного потребления электрической энергии.</t>
  </si>
  <si>
    <t>5.25. Объем неучтенного (безучетного, бездоговорного) потребления электрической энергии определяется за весь период, истекший с даты предыдущей контрольной проверки технического состояния точки поставки на розничном рынке, либо, если указанная проверка не была проведена по вине Исполнителя - с даты, не позднее которой она должна быть проведена.</t>
  </si>
  <si>
    <t>Организация системы контроля технических параметров РАСЧЕТНЫХ средств учета электрической энергии И МОЩНОСТИ.</t>
  </si>
  <si>
    <t>5.26. О необходимости выполнения конкретных мероприятий Заказчик (ГП/ЭСО) письменно уведомляет Исполнителя. Для выполнения указанных мероприятий Исполнитель может привлечь третьих лиц.</t>
  </si>
  <si>
    <t xml:space="preserve">5.27. Замена (приемка) приборов учета осуществляется с оформлением «Акта на замену (приемку, обследование) приборов коммерческого учета» в соответствии с  действующими нормативно-правовыми актами. </t>
  </si>
  <si>
    <t>5.28. Приемку приборов коммерческого учета в пределах границ балансовой принадлежности Исполнителя осуществляет Исполнитель с составлением Акта на замену (приемку, обследование) приборов коммерческого учета.</t>
  </si>
  <si>
    <t>5.29. При приемке приборов учета во вновь организованных точках учета оформляется Паспорт-протокол измерительного комплекса по форме Приложения № 7 к Типовой инструкции по учету электроэнергии при ее производстве, передаче и распределении РД 34.09.101-94. При изменении состава и характеристик измерительного комплекса учета соответствующая информация вносится в паспорт-протокол</t>
  </si>
  <si>
    <r>
      <t xml:space="preserve">5.30. </t>
    </r>
    <r>
      <rPr>
        <sz val="12"/>
        <rFont val="Times New Roman"/>
        <family val="1"/>
        <charset val="204"/>
      </rPr>
      <t>Акты на замену (приемку, обследование) приборов коммерческого учета и Паспорта-протоколы скрепляются подписями и печатями уполномоченных представителей Исполнителя, Потребителя, либо Исполнителя и ССО.</t>
    </r>
  </si>
  <si>
    <r>
      <t>5.31.</t>
    </r>
    <r>
      <rPr>
        <sz val="7"/>
        <color rgb="FF000000"/>
        <rFont val="Times New Roman"/>
        <family val="1"/>
        <charset val="204"/>
      </rPr>
      <t xml:space="preserve">       </t>
    </r>
    <r>
      <rPr>
        <sz val="12"/>
        <color rgb="FF000000"/>
        <rFont val="Times New Roman"/>
        <family val="1"/>
        <charset val="204"/>
      </rPr>
      <t xml:space="preserve"> При замене (приемке) многофункциональных программируемых приборов учета Исполнитель осуществляет проверку конфигурации прибора учета, его программирование (при необходимости), установку программной защиты (пароля) от несанкционированного доступа и сохранение параметров конфигурации. </t>
    </r>
  </si>
  <si>
    <r>
      <t>5.32. Исполнитель в течение 3-х рабочих дней предоставляет ГП/ЭСО на бумажном носителе или по факсу Акты на замену (приемку, обследование) приборов коммерческого учета и паспорта-протоколы, в электронном виде конфигурации программируемых приборов учета. В случае отправки по факсу оригиналы предоставляются в течение месяца. Электронный адрес согласовывается дополнительно</t>
    </r>
    <r>
      <rPr>
        <sz val="12"/>
        <color rgb="FF000000"/>
        <rFont val="Times New Roman"/>
        <family val="1"/>
        <charset val="204"/>
      </rPr>
      <t>.</t>
    </r>
  </si>
  <si>
    <r>
      <t>5.33.</t>
    </r>
    <r>
      <rPr>
        <sz val="7"/>
        <rFont val="Times New Roman"/>
        <family val="1"/>
        <charset val="204"/>
      </rPr>
      <t xml:space="preserve">       </t>
    </r>
    <r>
      <rPr>
        <sz val="12"/>
        <rFont val="Times New Roman"/>
        <family val="1"/>
        <charset val="204"/>
      </rPr>
      <t>При осуществлении ГП/ЭСО контрольных функций по получению данных с многофункциональных программируемых счетчиков Исполнитель сообщает пароль ГП/ЭСО по его письменному запросу</t>
    </r>
    <r>
      <rPr>
        <sz val="12"/>
        <color rgb="FF000000"/>
        <rFont val="Times New Roman"/>
        <family val="1"/>
        <charset val="204"/>
      </rPr>
      <t>.</t>
    </r>
  </si>
  <si>
    <r>
      <t>5.34.</t>
    </r>
    <r>
      <rPr>
        <sz val="7"/>
        <rFont val="Times New Roman"/>
        <family val="1"/>
        <charset val="204"/>
      </rPr>
      <t xml:space="preserve">       </t>
    </r>
    <r>
      <rPr>
        <sz val="12"/>
        <rFont val="Times New Roman"/>
        <family val="1"/>
        <charset val="204"/>
      </rPr>
      <t>Исполнитель за 5 дней до начала месяца по проведению работ по техническому обслуживанию приборов учета официально уведомляет ГП/ЭСО о сроках проведения работ.</t>
    </r>
  </si>
  <si>
    <r>
      <t>5.35.</t>
    </r>
    <r>
      <rPr>
        <sz val="7"/>
        <rFont val="Times New Roman"/>
        <family val="1"/>
        <charset val="204"/>
      </rPr>
      <t xml:space="preserve">       </t>
    </r>
    <r>
      <rPr>
        <sz val="12"/>
        <color rgb="FF000000"/>
        <rFont val="Times New Roman"/>
        <family val="1"/>
        <charset val="204"/>
      </rPr>
      <t>Заказчик (ГП/ЭСО) имеет право проведения работ по техническому обслуживанию приборов учета на объектах Потребителей с предоставлением необходимых документов Исполнителю.</t>
    </r>
  </si>
  <si>
    <r>
      <t>Исполнитель по письменному запросу Заказчика (ГП/ЭСО) предоставляет информацию, имеющуюся у Исполнителя по измерительным комплексам расчетного и контрольного учета</t>
    </r>
    <r>
      <rPr>
        <sz val="12"/>
        <color rgb="FF000000"/>
        <rFont val="Times New Roman"/>
        <family val="1"/>
        <charset val="204"/>
      </rPr>
      <t>.</t>
    </r>
  </si>
  <si>
    <t>6  Порядок определения объема услуг по передаче.  ПОРЯДОК ОПЛАТЫ и стоимость услуг</t>
  </si>
  <si>
    <t>Определение объема электроэнергии И МОЩНОСТИ, переданного по сетям Исполнителя.</t>
  </si>
  <si>
    <t>6.2 Объемы отпуска электрической энергии и мощности из сети Исполнителя определяются по уровням напряжения: ВН (220-110кВ); СН I (35кВ); СН II (20-1кВ); НН (ниже 1кВ), по тарифным группам Потребителей ГП (ЭСО), присоединенным к сетям Исполнителя как непосредственно, так и опосредованно  через энергоустановки Производителей электрической энергии (далее по тексту Потребителям ГП (ЭСО), присоединенным к ГН).</t>
  </si>
  <si>
    <t>При этом, в целях определения объема услуги по передаче электрической энергии за уровень напряжения присоединения Потребителей ГП (ЭСО) через электрические установки Производителей электрической энергии принимается наивысший уровень напряжения, на котором Производитель электрической энергии выдает ее в сеть Исполнителя.</t>
  </si>
  <si>
    <t>6.3. Количество мощности, переданной из сетей Исполнителя, определяется величиной заявленной мощности, указанной в Приложении №3.2 к настоящему Договору.</t>
  </si>
  <si>
    <t>6.4. Количество электрической энергии, переданной из сетей Исполнителя, определяется по следующей формуле:</t>
  </si>
  <si>
    <t xml:space="preserve"> - суммарный объем электрической энергии (полезного отпуска), переданной по сетям Исполнителя для Потребителей, заключивших договоры с Энергосбытовыми организациями, действующими на территории Исполнителя;</t>
  </si>
  <si>
    <t>- суммарный объем электрической энергии, переданной Исполнителем в сеть ССО (транзит в сальдовом выражении);</t>
  </si>
  <si>
    <t xml:space="preserve"> - суммарный объем электрической энергии (полезного отпуска), переданной по сетям Исполнителя для Потребителей, покупающих электрическую энергию и мощность у соответствующего ГП(ЭСО) на розничном рынке и заключивших Договоры на оказание услуг по передаче электрической энергии непосредственно с Заказчиком;</t>
  </si>
  <si>
    <t xml:space="preserve"> - суммарный объем электрической энергии (полезного отпуска), переданной по сетям Исполнителя для Потребителей, покупающих электрическую энергию и мощность на оптовом рынке самостоятельно или через Энергосбытовые организации.</t>
  </si>
  <si>
    <t xml:space="preserve"> - суммарный объем электрической энергии (мощности), переданной по сетям Исполнителя на собственное потребление Монопотребителю.</t>
  </si>
  <si>
    <t>6.5. Фактический объем электрической энергии и мощности, переданный из сети Исполнителя Потребителям и в сети ССО/ИВС, формируемый в целях определения объема оказанных услуг Исполнителем Заказчику  в расчетном периоде (месяце),  не учитывает фактический объем потерь электрической энергии и мощности в сетях Исполнителя.</t>
  </si>
  <si>
    <t>Определение объема электрИЧЕСКОЙ энергии, переданной Потребителям, имеющим договоры энергоснабжения (купли-продажи электроэнергии) с соответствующим/(-ей) Гарантирующим поставщиком/Энергосбытовой ОРГАНИЗАЦИЕЙ.</t>
  </si>
  <si>
    <t>6.6. Фактический объем услуги по передаче электрической энергии по сетям Исполнителя, определяется как сумма следующих величин:</t>
  </si>
  <si>
    <t xml:space="preserve">Где: </t>
  </si>
  <si>
    <t>- суммарный объем переданной по сетям Исполнителя электроэнергии для Потребителей - физических лиц, заключивших договоры с соответствующим ГП(ЭСО), действующим (ей) на территории Исполнителя (Приложение № 2 к настоящему Договору);</t>
  </si>
  <si>
    <t>- суммарный объем переданной по сетям Исполнителя электроэнергии для Потребителей - юридических лиц, заключивших договоры с соответствующим ГП(ЭСО), действующим (ей) на территории Исполнителя (Приложение № 2 к настоящему Договору);</t>
  </si>
  <si>
    <t>- суммарный объем электроэнергии, зафиксированный в Актах о неучтенном  потреблении, оформленных в соответствии с настоящим Договором.</t>
  </si>
  <si>
    <t>6.7. Если передача электрической энергии и мощности является основным видом деятельности Исполнителя, то в фактический объем услуги по передаче электрической энергии и мощности по сетям Исполнителя включается объем покупки Исполнителем электрической энергии и мощности на собственные и хозяйственные цели.</t>
  </si>
  <si>
    <t>Объем потребления электрической энергии и мощности Исполнителем на хозяйственные нужды заносится в Ведомости объемов передачи электрической энергии для Потребителей – юридических лиц по каждому ГП/ЭСО.</t>
  </si>
  <si>
    <t>6.7.* Если передача электрической энергии и мощности не является основным видом деятельности Исполнителя, то в фактический объем услуги по передаче электрической энергии и мощности по сетям Исполнителя не включается объем покупки Исполнителем электрической энергии и мощности на собственные и хозяйственные цели.</t>
  </si>
  <si>
    <t>Исполнитель предоставляет в срок до 14 числа месяца, следующего за отчетным месяцем отчет о расходе электроэнергии, предусмотренный договором энергоснабжения (купли-продажи электрической энергии), а также платежные документы (счет-фактуры) на покупку электрической энергии и мощности.</t>
  </si>
  <si>
    <t>Определение величины электрИЧЕСКОЙ энергии, переданной Исполнителем в электрические сети ССО</t>
  </si>
  <si>
    <t>6.8. Величина электрической энергии, переданной Исполнителем в электрические сети ССО, определяется по точкам отпуска в сеть ССО на границе раздела балансовой принадлежности между Исполнителем и ССО.</t>
  </si>
  <si>
    <t>6.9. В случае установки приборов учета не на границе балансовой принадлежности, величина электрической энергии и мощности, переданной Исполнителем в сети ССО, определяется с учетом потерь в сетях от места установки прибора учета до границы балансовой принадлежности между Исполнителем и ССО и относится на счет организации, на балансе которой находится указанный участок сети. Расчет указанных потерь производится индивидуально по каждой точке отпуска электрической энергии и мощности в сеть ССО, в том числе согласно соответствующему «Акту разграничения балансовой принадлежности сетей и эксплуатационной ответственности сторон», либо согласованным расчетным способом.</t>
  </si>
  <si>
    <t xml:space="preserve">           6.10.В случае отсутствия приборов учета на границе балансовой принадлежности между сетями Исполнителя и ССО, величина электрической энергии и мощности, переданной Исполнителем в сеть ССО, определяется расчетным способом в соответствии с настоящим Договором и Приложениями к нему.</t>
  </si>
  <si>
    <t>формирование и согласование отчетных данных по объему передачи электрической энергии И МОЩНОСТИ по электрическим сетям исполнителя</t>
  </si>
  <si>
    <t>6.11.Объем приема электрической энергии и мощности в сеть Исполнителя формируется в сальдовом выражении с дифференциацией по уровням напряжения.</t>
  </si>
  <si>
    <t>6.12.Исполнитель в срок до 24:00 часов последнего дня отчетного месяца производит снятие показаний приборов учета, и до 03 числа месяца, следующего за отчетным месяцем, оформляет в 2-х экземплярах Акты снятия показаний приборов учета по точкам приема электрической энергии и мощности:</t>
  </si>
  <si>
    <t>6.12.1. Из сети Заказчика (при наличии непосредственной границы балансовой принадлежности);</t>
  </si>
  <si>
    <t>6.12.2. Из сети ССО, иного владельца энергооборудования или из бесхозяйных сетей, или от организаций, осуществляющих деятельность по Производству (генерации) электроэнергии, с которым у Исполнителя есть непосредственная балансовая граница.</t>
  </si>
  <si>
    <t>6.13. Исполнитель в срок до 05 числа месяца, следующего за отчетным месяцем, на основании указанных выше Актов снятия показаний приборов учета по точкам приема электрической энергии и мощности формирует и подписывает Ведомости приема-передачи электрической энергии с каждой соответствующей организацией, из сети которой поступает электрическая энергия и мощность. Указанные Ведомости подписываются и скрепляются оттисками печатей Исполнителя и организации, из сети которой в сеть Исполнителя поступает электрическая энергия и мощность.</t>
  </si>
  <si>
    <t>6.14. Исполнитель в срок до 14 числа месяца, следующего за отчетным месяцем, на основании указанных выше Ведомостей приема-передачи электрической энергии формирует, подписывает и направляет Заказчику Сводную ведомость приема электрической энергии в сеть Исполнителя с разбивкой по Муниципальным образованиям.</t>
  </si>
  <si>
    <t>6.15. Исполнитель в срок до 24:00 часов последнего дня отчетного месяца производит снятие показаний приборов учета по точкам отпуска, оформляет в 2-х экземплярах до 03 числа месяца, следующего за отчетным месяцем с Потребителями ГП(ЭСО), ССОИВС/Производителем Акты снятия показания приборов учета. Определяет объем переданной Потребителям ГП (ЭСО)/ССО/ИВС/Производителю электрической энергии в срок до 04 числа месяца, следующего за отчетным месяцем, на основании всех первичных документов, расчетных способов определения объема отпущенной электрической энергии, а также данных систем АСКУЭ (АИИС КУЭ).</t>
  </si>
  <si>
    <t>6.16. Исполнитель на основании Актов снятия показаний приборов учета по точкам отпуска электрической энергии и мощности из сети Исполнителя, расчетных способов определения объема отпущенной электрической энергии и мощности, Актов неучтенного потребления, а также данных систем АСКУЭ (АИИС КУЭ), определяет величину отпущенной электрической энергии и мощности Потребителям ГП(ЭСО), ССО/ИВС/Производителю за отчетный период и формирует отдельные Ведомости объемов передачи электрической энергии с разбивкой по Муниципальным образованиям в 3-х (трех) экземплярах по каждому ГП, по каждой ЭСО с выделением в отдельные ведомости по юридическим (с выделением Потребителей ГП (ЭСО), присоединенных к ГН) и физическим лицам, а также ведомости по: 1) объемам передачи электрической энергии и мощности, купленным Потребителями на оптовом рынке электрической энергии, 2) объему передачи электрической энергии и мощности по соответствующим Договорам услуг, заключенным непосредственно между Заказчиком и потребителями ГП(ЭСО), покупающими энергию на розничном рынке, 3) объему электрической энергии и мощности, отпущенной в сеть всех ССО/ИВС.</t>
  </si>
  <si>
    <t>Раздельные Ведомости объемов передачи электрической энергии по Потребителям ГП (ЭСО) – юридическим лицам, непосредственно присоединенным к сетям Исполнителя, с разбивкой по Потребителям ГП (ЭСО), присоединенным к ГН, и Ведомости объемов передачи электрической энергии Потребителям ГП (ЭСО)  – физическим лицам, непосредственно присоединенным к сетям Исполнителя, передаются Исполнителем на согласование соответствующему ГП(ЭСО) электронной почтой, а также на бумажном носителе, заверенные подписями и печатью Исполнителя, до 05 числа месяца, следующего за отчетным месяцем.</t>
  </si>
  <si>
    <t>6.17. Исполнитель в срок до 11 числа месяца, следующего за отчетным, предоставляет ГП (ЭСО) на согласование Технологический баланс электрической энергии и мощности в сети Исполнителя.</t>
  </si>
  <si>
    <r>
      <t>6.18. Ведомость приема-передачи электрической энергии</t>
    </r>
    <r>
      <rPr>
        <sz val="12"/>
        <rFont val="Times New Roman"/>
        <family val="1"/>
        <charset val="204"/>
      </rPr>
      <t xml:space="preserve"> по каждой ССО подлежат предварительному согласованию с соответствующей ССО и передаются Исполнителем Заказчику в согласованном виде электронной почтой, а также на бумажном носителе, заверенные подписями и печатями Исполнителя и ССО, до 10 числа месяца, следующего за отчетным.</t>
    </r>
  </si>
  <si>
    <t>6.19. Все указанные ведомости, передаются в бумажном, а также в электронном виде по форме, устанавливаемой Сторонами. В случае предоставления указанных документов в иной форме (макету), Заказчик вправе по своему усмотрению отказаться принимать данные Исполнителя, либо продлить срок рассмотрения документов на период, необходимый для их обработки и введения в базы данных Заказчика, но не более чем на 3 рабочих дня.</t>
  </si>
  <si>
    <t xml:space="preserve">6.20. При возникновении разногласий по указанным ведомостям ГП (ЭСО) в срок до 10 (десятого) числа месяца, следующего за отчетным месяцем, оформляет, подписывает со своей Стороны и направляет Исполнителю протоколы разногласий к каждой ведомости, по которой возникают разногласия, поясняющие и обосновывающие причины разногласий. </t>
  </si>
  <si>
    <r>
      <t xml:space="preserve">6.21. В срок до 10 числа месяца, следующего за отчетным месяцем, Исполнитель формирует на основании согласованного (неоспариваемого) объема передачи электрической энергии и мощности «Сводную ведомость объемов передачи электрической энергии и мощности» и направляет Заказчику. Также Исполнитель направляет подписанные Ведомости объемов передачи электрической энергии вместе с протоколами разногласий ГП(ЭСО) (при наличии разногласий).6.22. Исполнитель оформляет Акт оказанных услуг на согласованный (неоспариваемый) объем передачи электрической энергии и мощности за отчетный месяц и направляет его Заказчику </t>
    </r>
    <r>
      <rPr>
        <sz val="12"/>
        <color rgb="FF000000"/>
        <rFont val="Times New Roman"/>
        <family val="1"/>
        <charset val="204"/>
      </rPr>
      <t>до 15 числа, следующего за отчетным месяцем с одновременным предоставлением счета- фактуры, оформленного в соответствии со статьей 169 НК РФ.</t>
    </r>
  </si>
  <si>
    <t>6.23. По мере урегулирования разногласий между Исполнителем и ГП(ЭСО), ССО, согласованные объемы передачи электрической энергии, ранее являвшиеся оспариваемыми, дополнительно включаются  отдельной строкой в Сводную ведомость объемов передачи электрической энергии и мощности и в Акты оказанных услуг за текущий отчетный  период.</t>
  </si>
  <si>
    <t>6.24. Если Исполнитель и ГП(ЭСО), ССО не пришли к согласию по оспариваемому объему, то спор решается в соответствии с действующим законодательством РФ. До момента разрешения спора в установленном порядке Стороны в расчетах по Договору, при определении объемов оказанных услуг в целях их оплаты и в иных случаях, когда необходимо установление объемов переданной по настоящему Договору электрической энергии, принимают объемы переданной электрической энергии в размере согласованной величины.</t>
  </si>
  <si>
    <t>6.25. Расчетным периодом для оплаты оказываемых Исполнителем по настоящему Договору услуг является один календарный месяц.</t>
  </si>
  <si>
    <t>6.26. Объем услуг по передаче электроэнергии по сетям Исполнителя, подлежащий оплате в расчетном месяце, определяется:</t>
  </si>
  <si>
    <t>С применением двухставочного тарифа на услуги по передаче электрической энергии:</t>
  </si>
  <si>
    <r>
      <t xml:space="preserve">, </t>
    </r>
    <r>
      <rPr>
        <sz val="12"/>
        <rFont val="Times New Roman"/>
        <family val="1"/>
        <charset val="204"/>
      </rPr>
      <t>где:</t>
    </r>
  </si>
  <si>
    <r>
      <t>·</t>
    </r>
    <r>
      <rPr>
        <sz val="7"/>
        <rFont val="Times New Roman"/>
        <family val="1"/>
        <charset val="204"/>
      </rPr>
      <t xml:space="preserve">      </t>
    </r>
  </si>
  <si>
    <t xml:space="preserve"> - ставка на оплату технологического расхода (потерь) электрической энергии в составе индивидуального тарифа, утвержденного для Сторон органом исполнительной власти в области регулирования тарифов на соответствующий период регулирования, руб./МВт.ч.;</t>
  </si>
  <si>
    <t xml:space="preserve"> - объем электрической энергии, фактически переданной в данном расчетном периоде в сети Исполнителя из сетей Заказчика, определяется в соответствии с Разделом 6. настоящего Договора;</t>
  </si>
  <si>
    <t xml:space="preserve"> - ставка на содержание электрических сетей в составе индивидуального тарифа, утвержденного для Сторон  органом исполнительной власти в области регулирования тарифов на соответствующий период регулирования, руб./МВт/мес;</t>
  </si>
  <si>
    <r>
      <t>·</t>
    </r>
    <r>
      <rPr>
        <sz val="7"/>
        <rFont val="Times New Roman"/>
        <family val="1"/>
        <charset val="204"/>
      </rPr>
      <t xml:space="preserve">             </t>
    </r>
  </si>
  <si>
    <t xml:space="preserve"> - величина заявленной мощности, подлежащая оплате Заказчиком по настоящему Договору, которая определяется на основании Приложения 3.2. </t>
  </si>
  <si>
    <t>С применением одноставочного тарифа на услуги по передаче электрической энергии:</t>
  </si>
  <si>
    <t xml:space="preserve"> ,где:</t>
  </si>
  <si>
    <r>
      <t>·</t>
    </r>
    <r>
      <rPr>
        <sz val="7"/>
        <rFont val="Times New Roman"/>
        <family val="1"/>
        <charset val="204"/>
      </rPr>
      <t xml:space="preserve">           </t>
    </r>
  </si>
  <si>
    <r>
      <t xml:space="preserve"> </t>
    </r>
    <r>
      <rPr>
        <b/>
        <sz val="12"/>
        <rFont val="Times New Roman"/>
        <family val="1"/>
        <charset val="204"/>
      </rPr>
      <t xml:space="preserve">– </t>
    </r>
    <r>
      <rPr>
        <sz val="12"/>
        <rFont val="Times New Roman"/>
        <family val="1"/>
        <charset val="204"/>
      </rPr>
      <t>одноставочный индивидуальный тариф на услуги по передаче электрической энергии, установленный органом исполнительной власти в области государственного регулирования тарифов для Сторон, руб./кВт·час.</t>
    </r>
  </si>
  <si>
    <r>
      <t>·</t>
    </r>
    <r>
      <rPr>
        <sz val="7"/>
        <rFont val="Times New Roman"/>
        <family val="1"/>
        <charset val="204"/>
      </rPr>
      <t xml:space="preserve">  </t>
    </r>
  </si>
  <si>
    <t>– объем электрической энергии, фактически переданной в данном расчетном периоде в сети Исполнителя из сети Заказчика, определяется в соответствии с Разделом 6  настоящего Договора;</t>
  </si>
  <si>
    <t>Выбор тарифа (одноставочный/двухставочный) осуществляется в соответствии с действующим законодательством.</t>
  </si>
  <si>
    <t xml:space="preserve">6.27. Изменение тарифов органом исполнительной власти субъекта РФ в области государственного регулирования тарифов _____________ области в период действия Договора не требует внесения изменений в Договор, а измененный тариф  вводится в действие со дня его вступления в силу. </t>
  </si>
  <si>
    <t xml:space="preserve">В случае, если орган исполнительной власти субъекта РФ в области государственного регулирования тарифов  ___________ области произведет изменение тарифов Исполнителя на услуги по передаче электрической энергии и мощности, введя его в действие не с первого числа календарного месяца, то объем услуги с соответствующей даты месяца подлежит оплате по данному тарифу, но при условии, что Исполнитель обеспечил снятие показаний приборов учета на эту дату. В случае, если на соответствующую дату снятие показаний приборов учета не было произведено, либо произведено в нарушение порядка, предусмотренного настоящим Договором, то расчеты за услуги по передаче электрической энергии и мощности производятся Заказчиком исходя из ставок, установленных более поздним тарифом, за объем, пропорциональный количеству дней с момента введения в действие новых тарифов и до конца месяца к общему количеству дней в соответствующем календарном месяце. </t>
  </si>
  <si>
    <t>Услуги по передаче электрической энергии, оказанные Исполнителем, не подлежат оплате Заказчиком в случае если на основании опубликованной органом исполнительной власти субъекта РФ в области государственного регулирования тарифов информации Исполнитель отнесен к территориальным сетевым организациям, оказывающим услуги по передаче электрической энергии в текущем расчетном периоде регулирования, в отношении которых не устанавливаются (не пересматриваются) цены (тарифы) на услуги по передаче электрической энергии на очередной расчетный период регулирования.</t>
  </si>
  <si>
    <t>6.28. Оплата услуг по передаче электрической энергии и мощности производится до 25 числа месяца, следующего за отчетным, исходя из фактических объемов передачи электрической энергии и заявленной (договорной) мощности согласно Акту оказания услуг и на основании выставленного Исполнителем счета-фактуры на неоспариваемый объем оказанных услуг.</t>
  </si>
  <si>
    <t xml:space="preserve">6.29. Урегулированный Сторонами ранее оспариваемый объем услуги подлежит оплате Заказчиком одновременно с очередным окончательным платежом за месяц, в котором Стороны произвели согласование оспариваемого объема. </t>
  </si>
  <si>
    <t>6.30. Исполнитель не вправе производить уступку любым третьим лицам права требования уплаты причитающихся ему с Заказчика денежных средств без письменного согласия Заказчика. Уступка права требования к Заказчику оформляется трехсторонним Договором.</t>
  </si>
  <si>
    <t>7. ОТВЕТСТВЕННОСТЬ СТОРОН</t>
  </si>
  <si>
    <t>7.1. В целях распределения ответственности Сторон в случаях возникновения споров, связанных с возмещением ущерба, причиненного любым третьим лицам, Стороны устанавливают следующие зоны ответственности:</t>
  </si>
  <si>
    <t>Зона ответственности Заказчика:</t>
  </si>
  <si>
    <t>а) направление Заказчиком Исполнителю необоснованной заявки, инициатором которой является Заказчик, на введение ограничения режима потребления электрической энергии и мощности в отношении Потребителя ГП(ЭСО),ССО;</t>
  </si>
  <si>
    <t>б) нарушение электроснабжения Исполнителя в случае технологических нарушений в сетях Заказчика, повлекшее прекращение подачи электрической энергии и мощности сверх сроков, определенных категорией надежности энергоснабжения;</t>
  </si>
  <si>
    <t>в) отклонение показателей качества электроэнергии от величин, установленных обязательными требованиями, принятыми в соответствии с действующими нормативно-правовыми и нормативно-техническими актами, в пределах балансовой принадлежности электросетей и эксплуатационной ответственности Заказчика.</t>
  </si>
  <si>
    <t>Зона ответственности Исполнителя:</t>
  </si>
  <si>
    <t>а) непредусмотренное Договором полное или частичное ограничение режима потребления электрической энергии и мощности Потребителям ГП(ЭСО), ССО/ИВС, в том числе сверх сроков, определенных категорией надежности снабжения;</t>
  </si>
  <si>
    <t>б) нарушение установленного порядка полного и (или) частичного ограничения /возобновления режима потребления электрической энергии и мощности;</t>
  </si>
  <si>
    <t>в) отклонение показателей качества электроэнергии от величин, установленных обязательными требованиями, принятыми в соответствии с действующими нормативно-правовыми и нормативно-техническими актами;</t>
  </si>
  <si>
    <t>г) нарушение электроснабжения в случае технологических нарушений в сетях Исполнителя, повлекшее прекращение подачи электрической энергии и мощности, в том числе, сверх сроков, определенных категорией надежности энергоснабжения.</t>
  </si>
  <si>
    <t>7.2. Убытки в размере реального ущерба, причиненные Исполнителю в результате неисполнения или ненадлежащего исполнения Заказчиком условий настоящего Договора, подлежат возмещению Исполнителю в порядке, предусмотренном действующим гражданским законодательством.</t>
  </si>
  <si>
    <t>В случае, если действия (бездействие) Заказчика влияют (могут влиять) на надлежащее выполнение Исполнителем обязательств по настоящему Договору, то Исполнитель без приостановления оказания услуг по передаче электрической энергии и мощности направляет Заказчику претензию с указанием в ней обоснованного размера ущерба.</t>
  </si>
  <si>
    <t>7.3. В случае, если в результате неисполнения или ненадлежащего исполнения Исполнителем условий настоящего Договора Заказчик, Потребители ГП(ЭСО), ГП, ЭСО, иные лица понесут расходы и (или) убытки (в том числе по оплате наложенных административных санкций), указанные расходы и (или) убытки подлежат возмещению Исполнителем в порядке, предусмотренном действующими нормативно-правовыми актами и настоящим Договором.</t>
  </si>
  <si>
    <t>7.4. В том случае, если Исполнитель не предоставляет (несвоевременно предоставляет) Заказчику или предоставляет не в надлежащей (отличающейся от согласованной сторонами и/или определенной условиями договора) форме отчеты, предусмотренные настоящим Договором, Заказчик вправе в соответствующей части приостановить исполнение встречного обязательства по оплате услуг по настоящему Договору до представления Исполнителем соответствующих отчетов, составленных по надлежащей форме.</t>
  </si>
  <si>
    <t>При этом в случае, если после предоставления Исполнителем оформленных надлежащим образом отчетов потребуется внесение Заказчиком изменений в свою бухгалтерскую и налоговую отчетность, влекущих наложение/взыскание на Заказчика финансовых/административных санкций и осуществление дополнительных затрат, то Заказчик вправе взыскать данные затраты с Исполнителя (ст. 15 ГК РФ).</t>
  </si>
  <si>
    <t>7.5. В случае, если убытки, причиненные в результате действий (бездействия) Исполнителя ГП(ЭСО) вследствие необоснованного неисполнения или ненадлежащего исполнения заявок на введение ограничения режима потребления электрической энергии и мощности, возобновления подачи электрической энергии и мощности были возмещены ему Заказчиком (в том числе взысканы по решению суда), то Заказчик вправе взыскать с Исполнителя в регрессном порядке возмещенные (взысканные) убытки, а также стоимость услуг Заказчика по передаче данного объема электрической энергии и мощности до сетей Исполнителя и возмещение иных расходов, связанных с передачей данного объема электрической энергии и мощности, а также судебных расходов. В случае возмещения Исполнителем Заказчику указанных в настоящем подпункте сумм, Заказчик уступает Исполнителю полученное от ГП (ЭСО) право требования к Потребителю ГП(ЭСО) уплаты денежных средств в объеме, не превышающем объем фактически полученных Заказчиком от Исполнителя денежных средств.</t>
  </si>
  <si>
    <t>7.6. При недопуске представителей Заказчика, ГП, ЭСО, ССО (ИВС) к пунктам контроля количества и (или) качества энергии и мощности, зафиксированного «Актом недопуска к приборам расчетного учета» (приложение №6 к настоящему Договору), Заказчик вправе приостановить исполнение встречного обязательства по оплате услуг по настоящему Договору в части объектов, по которым был произведен недопуск, а также потребовать от Исполнителя возмещения убытков, вызванных недопуском или несвоевременным допуском представителей Заказчика, ГП, ЭСО, ССО (ИВС) к пунктам контроля количества и качества энергии.</t>
  </si>
  <si>
    <t>7.7. При несвоевременном приведении систем коммерческого учета электрической энергии, находящихся в границах балансовой принадлежности Исполнителя, в соответствие требованиям действующих нормативных правовых актов и нормативно-технической документации, Исполнитель компенсирует вызванные этим убытки.</t>
  </si>
  <si>
    <t>7.8. В случае, если Исполнитель не выставил счет-фактуру в срок, позволяющий Заказчику оплатить услуги в срок, указанный в п. 5.28 настоящего Договора, либо выставил счет-фактуру, содержание которой не соответствует ст. 169 НК РФ, Заказчик вправе взыскать с Исполнителя неустойку в сумме налога на добавленную стоимость, которая могла бы быть предъявлена Заказчиком к вычету или возмещению из бюджета при условии надлежащего оформления и предоставления счет-фактуры. Для целей применения настоящего пункта Стороны признают, что понятие «выставил» означает оформление и передачу Заказчику счета-фактуры. Стороны также признают, что для взыскания неустойки, предусмотренной настоящим пунктом, Заказчик не обязан доказывать факт отказа налоговых органов в предоставлении вычетов или возмещении Заказчику из бюджета суммы НДС.</t>
  </si>
  <si>
    <t>7.9. При нарушении Исполнителем обязательств, предусмотренных п. 3.5.28. настоящего договора, касающихся обеспечения Исполнителем надлежащего учета электроэнергии (мощности) в границах его балансовой принадлежности и эксплуатационной ответственности, Заказчик вправе приостановить исполнение встречного обязательства по оплате услуг по настоящему Договору в части соответствующих точек, а также потребовать уплаты штрафной неустойки в размере 50 000 (пятидесяти тысяч) рублей за каждый случай вмешательства в работу прибора учета/совершения иных несогласованных действий, влияющих на исполнение обязательств по Договору. Уплата штрафной неустойки не освобождает Исполнителя от возмещения убытков, вызванных нарушением/прекращением работы приборов учета, выявленных Заказчиком, ГП, ЭСО, ССО (ИВС).</t>
  </si>
  <si>
    <t>7.10. Стороны освобождаются от ответственности за неисполнение или ненадлежащее исполнение обязательств по настоящему Договору, если это было вызвано обстоятельствами непреодолимой силы (форс-мажорные обстоятельства), возникшими после заключения Договора и препятствующими его выполнению.</t>
  </si>
  <si>
    <t>Сторона, ссылающаяся на обстоятельства непреодолимой силы, обязана информировать другую сторону о наступлении этих обстоятельств в письменной форме, немедленно при возникновении возможности.</t>
  </si>
  <si>
    <t>Надлежащим подтверждением наличия форс-мажорных обстоятельств служат решения (заявления) компетентных органов государственной власти, иных уполномоченных организаций, учреждений.</t>
  </si>
  <si>
    <t>По требованию любой из Сторон создается согласительная комиссия, определяющая возможность дальнейшего исполнения взаимных обязательств. При невозможности дальнейшего исполнения обязательств Сторонами сроки их исполнения отодвигаются соразмерно времени, в течение которого действуют обстоятельства непреодолимой силы.</t>
  </si>
  <si>
    <t>7.11.  Стороны пришли к соглашению о том, что в рамках настоящего договора по отношению к денежному обязательству Заказчика проценты, предусмотренные ст.317.1. ГК РФ, не начисляются и не подлежат оплате.</t>
  </si>
  <si>
    <t>8. СРОК ДЕЙСТВИЯ ДОГОВОРА</t>
  </si>
  <si>
    <r>
      <t>8.1</t>
    </r>
    <r>
      <rPr>
        <sz val="10"/>
        <color rgb="FF1F497D"/>
        <rFont val="Times New Roman"/>
        <family val="1"/>
        <charset val="204"/>
      </rPr>
      <t xml:space="preserve"> </t>
    </r>
    <r>
      <rPr>
        <sz val="12"/>
        <rFont val="Times New Roman"/>
        <family val="1"/>
        <charset val="204"/>
      </rPr>
      <t>Настоящий Договор считается заключенным с момента подписания Сторонами Договора и Приложений №№ 1, 2, 3.1, 3.2 к нему, но не ранее ____________. Договор действует по 31 декабря 20__г. Обязательным условием вступления в силу Договора является принятие решения органом исполнительной власти субъекта РФ в области государственного регулирования тарифов об установлении соответствующих тарифов на услуги по передаче электроэнергии (мощности) для Исполнителя.</t>
    </r>
  </si>
  <si>
    <t>8.2. В случае, если ни одна из Сторон не направила другой Стороне в срок не менее чем за месяц до окончания срока действия Договора уведомление о расторжении Договора, либо о внесении в него изменений, либо о заключении нового Договора, то настоящий Договор считается продленным на следующий календарный год на тех же условиях.</t>
  </si>
  <si>
    <t>Если любой из Сторон до окончания срока действия Договора внесено предложение о заключении нового Договора, то отношения Сторон до заключения нового Договора регулируются в соответствии с условиями настоящего Договора.</t>
  </si>
  <si>
    <t xml:space="preserve">8.3. Исполнитель приступает к оказанию услуг по передаче электрической энергии и мощности с момента вступления в силу настоящего Договора в отношении Потребителей ГП(ЭСО), в отношении которых Заказчик имеет вступившие в силу на этот момент Договоры оказания услуг по передаче электрической энергии и мощности с ГП(ЭСО), Потребителями. </t>
  </si>
  <si>
    <t>В отношении иных Потребителей Исполнитель приступает к оказанию услуг по передаче электрической энергии и мощности с момента вступления в силу Дополнительного соглашения о внесении изменений в Приложение № 2 к настоящему Договору или в иной, указанный в Дополнительном соглашении срок.</t>
  </si>
  <si>
    <t xml:space="preserve">8.4. Приложения № 1,2, 3.1, 3.2. к настоящему Договору согласовываются Сторонами только на один год, при продлении срока действия Договора на последующие годы, данные Приложения подлежат переоформлению. </t>
  </si>
  <si>
    <t>9. ЗАКЛЮЧИТЕЛЬНЫЕ ПОЛОЖЕНИЯ</t>
  </si>
  <si>
    <t>9.1. Сведения о деятельности Сторон, полученные ими при заключении, изменении (дополнении), исполнении и расторжении Договора, а также сведения, вытекающие из содержания Договора, являются коммерческой тайной и не подлежат разглашению третьим лицам (кроме как в случаях, предусмотренных действующим законодательством или по соглашению Сторон) в течение срока действия Договора и в течение трех лет после его окончания.</t>
  </si>
  <si>
    <t>9.2. Каждая из сторон обязана уведомить другую Сторону о принятии решения о реорганизации и (или) ликвидации предприятия; о внесении изменений в учредительные документы относительно наименования и места нахождения предприятия; при изменении банковских реквизитов и иных данных, влияющих на надлежащее исполнение предусмотренных Договором обязательств, в срок не более 10 дней с момента свершения соответствующего факта.</t>
  </si>
  <si>
    <t xml:space="preserve">9.3. При разрешении вопросов, не урегулированных Договором, Стороны учитывают взаимные интересы и руководствуются действующим законодательством. Стороны признают, что в отношении оказания услуг по настоящему Договору в полном объеме распространяются права и обязанности, предусмотренные для Электросетевой организации и Потребителя услуг, предусмотренные «Правилами недискриминационного доступа к услугам по передаче электрической энергии…», утв. Постановлением Правительства РФ №861 от 27.12.2004г. и «Правилами функционирования розничных рынков электрической энергии…», утв. Постановлением Правительства РФ №442 от 04.05.2012г. в редакциях, действующих на дату существования соответствующих отношений по настоящему Договору. </t>
  </si>
  <si>
    <t>9.4. Любые изменения и дополнения к Договору действительны только при условии  оформления их в письменном виде и подписания обеими Сторонами, за исключением случаев, предусмотренных в настоящем Договоре.</t>
  </si>
  <si>
    <t>9.5. Все разногласия Сторон, возникшие при его заключении, исполнении и прекращении, в случае неурегулирования их путем переговоров, передаются на рассмотрение Арбитражного суда ____________ области. Преддоговорные споры и разногласия, по которым Стороны не достигли согласия путем переговоров, подлежат разрешению в Арбитражном суде _________________ области. При этом с заявлением в арбитражный суд о рассмотрении преддоговорного спора вправе обратиться любая из Сторон.</t>
  </si>
  <si>
    <t>9.6. Договор составлен в двух экземплярах, имеющих равную юридическую силу, - по одному экземпляру для каждой из Сторон.</t>
  </si>
  <si>
    <t>10. ПРИЛОЖЕНИЯ К ДОГОВОРУ</t>
  </si>
  <si>
    <t>Все приложения, указанные в настоящем пункте, являются неотъемлемыми частями настоящего Договора.</t>
  </si>
  <si>
    <t>10.1. Приложение № 1 «Перечень точек приема электрической энергии и мощности в сеть Исполнителя».</t>
  </si>
  <si>
    <t>10.2. Приложение № 2 «Перечень точек отпуска (поставки) электрической энергии и мощности из сети Исполнителя».</t>
  </si>
  <si>
    <t>10.3. Приложение № 3.1 «Плановое количество электрической энергии, отпускаемой (поставляемой) из сети Исполнителя».</t>
  </si>
  <si>
    <t>10.4. Приложение № 3.2 «Плановое количество заявленной мощности, отпускаемой (поставляемой) из сети Исполнителя».</t>
  </si>
  <si>
    <t>10.5. Приложение № 4 Форма «Сводной ведомости объемов передачи электрической энергии и мощности»;</t>
  </si>
  <si>
    <t>10.6. Приложение № 4.1 Форма «Ведомости объемов передачи электрической энергии для Потребителей – юридических лиц»;</t>
  </si>
  <si>
    <t>10.7. Приложение № 4.2 Форма «Ведомости объемов передачи электрической энергии для бытовых Потребителей (физических лиц)»;</t>
  </si>
  <si>
    <t>10.8. Приложение № 5 Форма «Сводной ведомости приема электрической энергии»;</t>
  </si>
  <si>
    <t>10.9. Приложение № 5.1 Форма «Ведомости приема - передачи электрической энергии»;</t>
  </si>
  <si>
    <t>10.10. Приложение № 6 Форма «Акта недопуска к приборам расчетного учета»;</t>
  </si>
  <si>
    <t>10.11. Приложение № 7.1 Форма  «Акта неучтенного потребления электрической энергии бытовым Потребителем»;</t>
  </si>
  <si>
    <t>10.12. Приложение № 7.2 Форма «Акта неучтенного потребления электрической энергии юридическим лицом»;</t>
  </si>
  <si>
    <t>10.13. Приложение № 8 Форма «Акта оказанных услуг»;</t>
  </si>
  <si>
    <t>10.14. Приложение № 9 Форма «Акта сверки расчетов»;</t>
  </si>
  <si>
    <t>10.15. Приложение № 10 Форма «Технологический баланс электрической энергии и мощности в сети Исполнителя».</t>
  </si>
  <si>
    <t>10.16. Приложение № 11 «Перечень объектов межсетевой координации»</t>
  </si>
  <si>
    <t>11. АДРЕСА И ПЛАТЕЖНЫЕ РЕКВИЗИТЫ СТОРОН</t>
  </si>
  <si>
    <t>Исполнитель:</t>
  </si>
  <si>
    <t>Заказчик:</t>
  </si>
  <si>
    <t>ОАО «МРСК Урала»</t>
  </si>
  <si>
    <r>
      <t>Юр Адрес</t>
    </r>
    <r>
      <rPr>
        <sz val="12"/>
        <rFont val="Times New Roman"/>
        <family val="1"/>
        <charset val="204"/>
      </rPr>
      <t xml:space="preserve">: </t>
    </r>
  </si>
  <si>
    <r>
      <t>Юр Адрес</t>
    </r>
    <r>
      <rPr>
        <sz val="12"/>
        <rFont val="Times New Roman"/>
        <family val="1"/>
        <charset val="204"/>
      </rPr>
      <t>: 620026, г. Екатеринбург, ул. Мамина-Сибиряка, 140</t>
    </r>
  </si>
  <si>
    <r>
      <t>Факт. Адрес</t>
    </r>
    <r>
      <rPr>
        <sz val="12"/>
        <rFont val="Times New Roman"/>
        <family val="1"/>
        <charset val="204"/>
      </rPr>
      <t xml:space="preserve">: </t>
    </r>
  </si>
  <si>
    <r>
      <t>ИНН</t>
    </r>
    <r>
      <rPr>
        <sz val="12"/>
        <rFont val="Times New Roman"/>
        <family val="1"/>
        <charset val="204"/>
      </rPr>
      <t xml:space="preserve">  </t>
    </r>
  </si>
  <si>
    <r>
      <t>КПП</t>
    </r>
    <r>
      <rPr>
        <sz val="12"/>
        <rFont val="Times New Roman"/>
        <family val="1"/>
        <charset val="204"/>
      </rPr>
      <t xml:space="preserve"> </t>
    </r>
  </si>
  <si>
    <t xml:space="preserve">ИНН </t>
  </si>
  <si>
    <t xml:space="preserve">Расчетный счет </t>
  </si>
  <si>
    <r>
      <t xml:space="preserve">Расчетный счет </t>
    </r>
    <r>
      <rPr>
        <sz val="12"/>
        <rFont val="Times New Roman"/>
        <family val="1"/>
        <charset val="204"/>
      </rPr>
      <t xml:space="preserve"> </t>
    </r>
  </si>
  <si>
    <t xml:space="preserve">Кор/счет </t>
  </si>
  <si>
    <t xml:space="preserve">БИК </t>
  </si>
  <si>
    <t xml:space="preserve">Банк </t>
  </si>
  <si>
    <t>12. ПОДПИСИ СТОРОН</t>
  </si>
  <si>
    <t>________________/___________/</t>
  </si>
  <si>
    <t>«____»_____________200__г.</t>
  </si>
  <si>
    <t xml:space="preserve">                 М.П.</t>
  </si>
  <si>
    <t>3.4 Исполнитель имеет право:</t>
  </si>
  <si>
    <t>3.5 Исполнитель обязуется:</t>
  </si>
  <si>
    <t xml:space="preserve">А)имеющих непосредственную границу балансовой принадлежности с электросетями Исполнителя; </t>
  </si>
  <si>
    <t xml:space="preserve">Б) получающих электрическую энергию и мощность через бесхозяйные сети; </t>
  </si>
  <si>
    <t>В)  получающих электрическую энергию и мощность через сети организаций, не имеющих тарифа на услуги по передаче электрической энергии и мощности, утвержденного в установленном порядке, но технологически участвующих в процессе передачи электрической энергии и мощности.</t>
  </si>
  <si>
    <t>6.1.Отчетным периодом для определения объема услуг Исполнителя является один календарный месяц.</t>
  </si>
  <si>
    <t>Где: - суммарный объем электрической энергии (полезного отпуска), переданной по сетям Исполнителя для Потребителей, заключивших договоры с ГП, действующими на территории Исполнителя;</t>
  </si>
  <si>
    <t>Договор электроснабжения №14/30385-2006 с АО "ЭК "Восток"</t>
  </si>
  <si>
    <t>часы              (Уральское время)</t>
  </si>
  <si>
    <t xml:space="preserve">ПС "Генераторная" ввод 1 </t>
  </si>
  <si>
    <t xml:space="preserve">ПС "Генераторная" ввод 2 </t>
  </si>
  <si>
    <t xml:space="preserve">ПС "Волочильная" ввод 1 </t>
  </si>
  <si>
    <t>ПС "Волочильная" ввод 2</t>
  </si>
  <si>
    <t>ПС "Волочильная" ввод 3</t>
  </si>
  <si>
    <t>ПС "Волочильная" ввод 4</t>
  </si>
  <si>
    <t>ПС "Калибровочная" ввод 1</t>
  </si>
  <si>
    <t>ПС "Калибровочная" ввод 2</t>
  </si>
  <si>
    <t>ПС "Калибровочная" ввод 3</t>
  </si>
  <si>
    <t>ПС "Калибровочная" ввод 4</t>
  </si>
  <si>
    <t>ТП-45 ф.4</t>
  </si>
  <si>
    <t>Транзитные потребители</t>
  </si>
  <si>
    <t>АО "Оборонэнерго"</t>
  </si>
  <si>
    <t>ООО "Завод Трубодеталь"</t>
  </si>
  <si>
    <t>ФКУ ИК-47</t>
  </si>
  <si>
    <t>ООО "СЗСМ"</t>
  </si>
  <si>
    <t>Итого по транзитным потребителям</t>
  </si>
  <si>
    <t>00.00-01.00</t>
  </si>
  <si>
    <t>01.00-02.00</t>
  </si>
  <si>
    <t>02.00-03.00</t>
  </si>
  <si>
    <t>03.00-04.00</t>
  </si>
  <si>
    <t>04.00-05.00</t>
  </si>
  <si>
    <t>05.00-06.00</t>
  </si>
  <si>
    <t>06.00-07.00</t>
  </si>
  <si>
    <t>07.00-08.00</t>
  </si>
  <si>
    <t>08.00-09.00</t>
  </si>
  <si>
    <t>09.00-10.00</t>
  </si>
  <si>
    <t>10.00-11.00</t>
  </si>
  <si>
    <t>11.00-12.00</t>
  </si>
  <si>
    <t>12.00-13.00</t>
  </si>
  <si>
    <t>13.00-14.00</t>
  </si>
  <si>
    <t>14.00-15.00</t>
  </si>
  <si>
    <t>15.00-16.00</t>
  </si>
  <si>
    <t>16.00-17.00</t>
  </si>
  <si>
    <t>17.00-18.00</t>
  </si>
  <si>
    <t>18.00-19.00</t>
  </si>
  <si>
    <t>19.00-20.00</t>
  </si>
  <si>
    <t>20.00-21.00</t>
  </si>
  <si>
    <t>21.00-22.00</t>
  </si>
  <si>
    <t>22.00-23.00</t>
  </si>
  <si>
    <t>23.00-24.00</t>
  </si>
  <si>
    <t>Расход за сутки, кВтч</t>
  </si>
  <si>
    <t>Приложение № 2</t>
  </si>
  <si>
    <t>к стандартам раскрытия информации
субъектами оптового и розничных
рынков электрической энергии</t>
  </si>
  <si>
    <t>(в ред. Постановления Правительства РФ
от 30.01.2019 № 64)</t>
  </si>
  <si>
    <t>(форма)</t>
  </si>
  <si>
    <t>о фактических средних данных о присоединенных объемах
максимальной мощности за 3 предыдущих года
по каждому мероприятию</t>
  </si>
  <si>
    <t>Фактические
расходы на
строительство
подстанций
за 3 предыдущих
года
(тыс. рублей)</t>
  </si>
  <si>
    <t>Объем мощности,
введенной
в основные фонды
за 3 предыдущих
года (кВт)</t>
  </si>
  <si>
    <t>Строительство комплектных трансформаторных
подстанций и распределительных трансформаторных подстанций с уровнем напряжения до 35 кВ</t>
  </si>
  <si>
    <t>о фактических средних данных о длине линий электропередачи
и об объемах максимальной мощности построенных объектов
за 3 предыдущих года по каждому мероприятию</t>
  </si>
  <si>
    <t>Расходы на строительство воздушных и кабельных линий электропередачи
на i-м уровне напряжения, фактически построенных за последние 3 года
(тыс. рублей)</t>
  </si>
  <si>
    <t>Длина воздушных и кабельных линий электропередачи
на i-м уровне напряжения, фактически построенных за последние 3 года (км)</t>
  </si>
  <si>
    <t>Объем максимальной мощности, присоединенной 
путем строительства воздушных или кабельных линий 
за последние 3 года 
(кВт)</t>
  </si>
  <si>
    <t>об осуществлении технологического присоединения
по договорам, заключенным за текущий год</t>
  </si>
  <si>
    <t>Максимальная 
мощность (кВт)</t>
  </si>
  <si>
    <t>Стоимость договоров
(без НДС)
(тыс. рублей)</t>
  </si>
  <si>
    <t>1 - 20
кВ</t>
  </si>
  <si>
    <t>в том числе
льготная категория *</t>
  </si>
  <si>
    <t>От 15 до 150 кВт - всего</t>
  </si>
  <si>
    <t>в том числе
льготная категория **</t>
  </si>
  <si>
    <t>От 150 кВт до 670 кВт - всего</t>
  </si>
  <si>
    <t>в том числе
по индивидуальному проекту</t>
  </si>
  <si>
    <t>От 670 кВт до 8900 кВт -
всего</t>
  </si>
  <si>
    <r>
      <t>_____</t>
    </r>
    <r>
      <rPr>
        <sz val="8"/>
        <rFont val="Times New Roman"/>
        <family val="1"/>
        <charset val="204"/>
      </rPr>
      <t>*</t>
    </r>
    <r>
      <rPr>
        <sz val="8"/>
        <color indexed="9"/>
        <rFont val="Times New Roman"/>
        <family val="1"/>
        <charset val="204"/>
      </rPr>
      <t>_</t>
    </r>
    <r>
      <rPr>
        <sz val="8"/>
        <rFont val="Times New Roman"/>
        <family val="1"/>
        <charset val="204"/>
      </rPr>
      <t>Заявители, оплачивающие технологическое присоединение своих энергопринимающих устройств в размере не более 550 рублей.</t>
    </r>
  </si>
  <si>
    <r>
      <t>_____</t>
    </r>
    <r>
      <rPr>
        <sz val="8"/>
        <rFont val="Times New Roman"/>
        <family val="1"/>
        <charset val="204"/>
      </rPr>
      <t>**</t>
    </r>
    <r>
      <rPr>
        <sz val="8"/>
        <color indexed="9"/>
        <rFont val="Times New Roman"/>
        <family val="1"/>
        <charset val="204"/>
      </rPr>
      <t>_</t>
    </r>
    <r>
      <rPr>
        <sz val="8"/>
        <rFont val="Times New Roman"/>
        <family val="1"/>
        <charset val="204"/>
      </rPr>
      <t>Заявители - юридические лица или индивидуальные предприниматели,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(с учетом ранее присоединенных энергопринимающих устройств),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t>
    </r>
  </si>
  <si>
    <t>о поданных заявках на технологическое присоединение за текущий год</t>
  </si>
  <si>
    <t>Количество заявок
(штук)</t>
  </si>
  <si>
    <t>Максимальная мощность
(кВт)</t>
  </si>
  <si>
    <t>I. Электроэнергия (тыс. кВт ч)</t>
  </si>
  <si>
    <t>1</t>
  </si>
  <si>
    <t>Поступление в сеть из других организаций:</t>
  </si>
  <si>
    <t>1.1</t>
  </si>
  <si>
    <t>из сетей ПАО "ФСК ЕЭС"</t>
  </si>
  <si>
    <t>1.2</t>
  </si>
  <si>
    <t>от генерирующих компаний и блок-станций:</t>
  </si>
  <si>
    <t>30</t>
  </si>
  <si>
    <t>1.2.1</t>
  </si>
  <si>
    <t>Акционерное общество "Синарская ТЭЦ"</t>
  </si>
  <si>
    <t>Добавить организацию</t>
  </si>
  <si>
    <t>1.3</t>
  </si>
  <si>
    <t>от несетевых организаций:</t>
  </si>
  <si>
    <t>230</t>
  </si>
  <si>
    <t>1.4</t>
  </si>
  <si>
    <t>от смежных сетевых организаций:</t>
  </si>
  <si>
    <t>430</t>
  </si>
  <si>
    <t>1.4.1</t>
  </si>
  <si>
    <t>Открытое акционерное общество "Межрегиональная распределительная сетевая компания Урала", г.Екатеринбург</t>
  </si>
  <si>
    <t>1.4.2</t>
  </si>
  <si>
    <t>Акционерное общество "Региональная сетевая компания", г.Екатеринбург</t>
  </si>
  <si>
    <t>2</t>
  </si>
  <si>
    <t>630</t>
  </si>
  <si>
    <t>2.1</t>
  </si>
  <si>
    <t>640</t>
  </si>
  <si>
    <t>2.2</t>
  </si>
  <si>
    <t>650</t>
  </si>
  <si>
    <t>2.3</t>
  </si>
  <si>
    <t>660</t>
  </si>
  <si>
    <t>2.4</t>
  </si>
  <si>
    <t>670</t>
  </si>
  <si>
    <t>3</t>
  </si>
  <si>
    <t>680</t>
  </si>
  <si>
    <t>4</t>
  </si>
  <si>
    <t>Отпуск из сети:</t>
  </si>
  <si>
    <t>690</t>
  </si>
  <si>
    <t>4.1</t>
  </si>
  <si>
    <t>прямым прочим потребителям по договорам оказания услуг по передаче электрической энергии, в том числе:</t>
  </si>
  <si>
    <t>700</t>
  </si>
  <si>
    <t>4.1.1</t>
  </si>
  <si>
    <t>потребителям, опосредованно подключенным к шинам генераторов</t>
  </si>
  <si>
    <t>710</t>
  </si>
  <si>
    <t>4.2</t>
  </si>
  <si>
    <t>потребителям ГП, ЭСО, ЭСК, в том числе:</t>
  </si>
  <si>
    <t>720</t>
  </si>
  <si>
    <t>4.2.1</t>
  </si>
  <si>
    <t>прочим потребителям, в том числе:</t>
  </si>
  <si>
    <t>730</t>
  </si>
  <si>
    <t>4.2.1.1</t>
  </si>
  <si>
    <t>740</t>
  </si>
  <si>
    <t>4.3</t>
  </si>
  <si>
    <t>смежным сетевым организациям:</t>
  </si>
  <si>
    <t>750</t>
  </si>
  <si>
    <t>4.3.1</t>
  </si>
  <si>
    <t>4.3.2</t>
  </si>
  <si>
    <t>4.4</t>
  </si>
  <si>
    <t>населению и приравненным к нему категориям</t>
  </si>
  <si>
    <t>950</t>
  </si>
  <si>
    <t>5</t>
  </si>
  <si>
    <t>960</t>
  </si>
  <si>
    <t>6</t>
  </si>
  <si>
    <t>970</t>
  </si>
  <si>
    <t>7</t>
  </si>
  <si>
    <t>980</t>
  </si>
  <si>
    <t>8</t>
  </si>
  <si>
    <t>Общий объем потерь (фактические объемы), в том числе:</t>
  </si>
  <si>
    <t>990</t>
  </si>
  <si>
    <t>8.1</t>
  </si>
  <si>
    <t>относимые на собственное потребление (фактическое значение)</t>
  </si>
  <si>
    <t>1000</t>
  </si>
  <si>
    <t>9</t>
  </si>
  <si>
    <t>Нормативные потери (объемы потерь учтенные в сводном прогнозном балансе)</t>
  </si>
  <si>
    <t>1010</t>
  </si>
  <si>
    <t>10</t>
  </si>
  <si>
    <t>Объем превышения фактических объемов потерь электрической энергии над объемами потерь, учтенными в сводном прогнозном балансе за соответствующий расчетный период</t>
  </si>
  <si>
    <t>1020</t>
  </si>
  <si>
    <t>11</t>
  </si>
  <si>
    <t>1030</t>
  </si>
  <si>
    <t>II. Мощность (МВт)</t>
  </si>
  <si>
    <t>12</t>
  </si>
  <si>
    <t>1040</t>
  </si>
  <si>
    <t>12.1</t>
  </si>
  <si>
    <t>1050</t>
  </si>
  <si>
    <t>12.2</t>
  </si>
  <si>
    <t>1060</t>
  </si>
  <si>
    <t>12.2.1</t>
  </si>
  <si>
    <t>12.3</t>
  </si>
  <si>
    <t>1260</t>
  </si>
  <si>
    <t>12.4</t>
  </si>
  <si>
    <t>1460</t>
  </si>
  <si>
    <t>12.4.1</t>
  </si>
  <si>
    <t>12.4.2</t>
  </si>
  <si>
    <t>13</t>
  </si>
  <si>
    <t>1660</t>
  </si>
  <si>
    <t>13.1</t>
  </si>
  <si>
    <t>1670</t>
  </si>
  <si>
    <t>13.2</t>
  </si>
  <si>
    <t>1680</t>
  </si>
  <si>
    <t>13.3</t>
  </si>
  <si>
    <t>1690</t>
  </si>
  <si>
    <t>13.4</t>
  </si>
  <si>
    <t>1700</t>
  </si>
  <si>
    <t>14</t>
  </si>
  <si>
    <t>1710</t>
  </si>
  <si>
    <t>15</t>
  </si>
  <si>
    <t>1720</t>
  </si>
  <si>
    <t>15.1</t>
  </si>
  <si>
    <t>1730</t>
  </si>
  <si>
    <t>15.1.1</t>
  </si>
  <si>
    <t>1740</t>
  </si>
  <si>
    <t>15.2</t>
  </si>
  <si>
    <t>1750</t>
  </si>
  <si>
    <t>15.2.1</t>
  </si>
  <si>
    <t>1760</t>
  </si>
  <si>
    <t>15.2.1.1</t>
  </si>
  <si>
    <t>1770</t>
  </si>
  <si>
    <t>15.3</t>
  </si>
  <si>
    <t>1780</t>
  </si>
  <si>
    <t>15.3.1</t>
  </si>
  <si>
    <t>15.3.2</t>
  </si>
  <si>
    <t>15.4</t>
  </si>
  <si>
    <t>1980</t>
  </si>
  <si>
    <t>16</t>
  </si>
  <si>
    <t>1990</t>
  </si>
  <si>
    <t>17</t>
  </si>
  <si>
    <t>2000</t>
  </si>
  <si>
    <t>18</t>
  </si>
  <si>
    <t>2010</t>
  </si>
  <si>
    <t>19</t>
  </si>
  <si>
    <t>2020</t>
  </si>
  <si>
    <t>19.1</t>
  </si>
  <si>
    <t>относимые на собственное потребление</t>
  </si>
  <si>
    <t>2030</t>
  </si>
  <si>
    <t>20</t>
  </si>
  <si>
    <t>2040</t>
  </si>
  <si>
    <t>21</t>
  </si>
  <si>
    <t>2050</t>
  </si>
  <si>
    <t>22</t>
  </si>
  <si>
    <t>2060</t>
  </si>
  <si>
    <t>III. Мощность (МВт)</t>
  </si>
  <si>
    <t>23</t>
  </si>
  <si>
    <t>2070</t>
  </si>
  <si>
    <t>24</t>
  </si>
  <si>
    <t>2080</t>
  </si>
  <si>
    <t>25</t>
  </si>
  <si>
    <t>2090</t>
  </si>
  <si>
    <t>IV. Фактический полезный отпуск конечным потребителям (тыс. кВт ч; МВт)</t>
  </si>
  <si>
    <t>26</t>
  </si>
  <si>
    <t>Полезный отпуск конечным потребителям (тыс. кВт ч):</t>
  </si>
  <si>
    <t>2100</t>
  </si>
  <si>
    <t>26.1</t>
  </si>
  <si>
    <t>2110</t>
  </si>
  <si>
    <t>26.2</t>
  </si>
  <si>
    <t>по двухставочному тарифу:</t>
  </si>
  <si>
    <t>2120</t>
  </si>
  <si>
    <t>26.2.1</t>
  </si>
  <si>
    <t>мощность (МВт), в том числе:</t>
  </si>
  <si>
    <t>2130</t>
  </si>
  <si>
    <t>26.2.1.1</t>
  </si>
  <si>
    <t>опосредованно подключенным к шинам генераторов (МВт)</t>
  </si>
  <si>
    <t>2140</t>
  </si>
  <si>
    <t>26.2.2</t>
  </si>
  <si>
    <t>компенсация потерь (тыс. кВт ч)</t>
  </si>
  <si>
    <t>2150</t>
  </si>
  <si>
    <t>27</t>
  </si>
  <si>
    <t>Полезный отпуск потребителям ГП, ЭСО (тыс. кВт ч):</t>
  </si>
  <si>
    <t>2160</t>
  </si>
  <si>
    <t>27.1</t>
  </si>
  <si>
    <t>по одноставочному тарифу:</t>
  </si>
  <si>
    <t>2170</t>
  </si>
  <si>
    <t>27.1.1</t>
  </si>
  <si>
    <t>прочим потребителям</t>
  </si>
  <si>
    <t>2180</t>
  </si>
  <si>
    <t>27.1.2</t>
  </si>
  <si>
    <t>населению и приравненным к нему категориям потребителей:</t>
  </si>
  <si>
    <t>2190</t>
  </si>
  <si>
    <t>27.1.2.1</t>
  </si>
  <si>
    <t>Населению, проживающему в городских населенных пунктах в домах, не оборудованных в установленном порядке стационарными электроплитами и (или) электроотопительными установками и приравненным к нему категориям потребителей:</t>
  </si>
  <si>
    <t>2200</t>
  </si>
  <si>
    <t>27.1.2.1.1</t>
  </si>
  <si>
    <t>в пределах социальной нормы потребления</t>
  </si>
  <si>
    <t>2210</t>
  </si>
  <si>
    <t>27.1.2.1.2</t>
  </si>
  <si>
    <t>сверх социальной нормы потребления</t>
  </si>
  <si>
    <t>2220</t>
  </si>
  <si>
    <t>27.1.2.2</t>
  </si>
  <si>
    <t>Населению, проживающему в городских населенных пунктах в домах,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t>
  </si>
  <si>
    <t>2230</t>
  </si>
  <si>
    <t>27.1.2.2.1</t>
  </si>
  <si>
    <t>2240</t>
  </si>
  <si>
    <t>27.1.2.2.2</t>
  </si>
  <si>
    <t>2250</t>
  </si>
  <si>
    <t>27.1.2.3</t>
  </si>
  <si>
    <t>Населению, проживающему в сельских населенных пунктах и приравненным к нему потребителям:</t>
  </si>
  <si>
    <t>2260</t>
  </si>
  <si>
    <t>27.1.2.3.1</t>
  </si>
  <si>
    <t>2270</t>
  </si>
  <si>
    <t>27.1.2.3.2</t>
  </si>
  <si>
    <t>2280</t>
  </si>
  <si>
    <t>27.1.2.4</t>
  </si>
  <si>
    <t>Садоводческим, огородническим или дачным некоммерческим объединениям граждан</t>
  </si>
  <si>
    <t>2290</t>
  </si>
  <si>
    <t>27.1.2.5</t>
  </si>
  <si>
    <t>Религиозным организациям</t>
  </si>
  <si>
    <t>2300</t>
  </si>
  <si>
    <t>27.1.2.6</t>
  </si>
  <si>
    <t>Юридическим лицам приобретающим электроэнергию в целях потребления на коммунально-бытовые нужды в населенных пунктах, жилых зонах при воинских частях и в целях потребления осужденными в помещениях для их содержания</t>
  </si>
  <si>
    <t>2310</t>
  </si>
  <si>
    <t>27.1.2.7</t>
  </si>
  <si>
    <t>Некоммерческим объединениям граждан (гаражно-строительные, гаражные кооперативы) и хозяйственные постройки физических лиц</t>
  </si>
  <si>
    <t>2320</t>
  </si>
  <si>
    <t>27.2</t>
  </si>
  <si>
    <t>по двухставочному тарифу (прочие потребители):</t>
  </si>
  <si>
    <t>2330</t>
  </si>
  <si>
    <t>27.2.1</t>
  </si>
  <si>
    <t>2340</t>
  </si>
  <si>
    <t>27.2.1.1</t>
  </si>
  <si>
    <t xml:space="preserve"> опосредованно подключенным к шинам генераторов (МВт)</t>
  </si>
  <si>
    <t>2350</t>
  </si>
  <si>
    <t>27.2.2</t>
  </si>
  <si>
    <t>2360</t>
  </si>
  <si>
    <t>28</t>
  </si>
  <si>
    <t>Оплачиваемый сетевыми организациями объем оказанных услуг по индивидуальному тарифу:</t>
  </si>
  <si>
    <t>2370</t>
  </si>
  <si>
    <t>28.1</t>
  </si>
  <si>
    <t>2380</t>
  </si>
  <si>
    <t>28.2</t>
  </si>
  <si>
    <t>2390</t>
  </si>
  <si>
    <t>28.2.1</t>
  </si>
  <si>
    <t>мощность (МВт)</t>
  </si>
  <si>
    <t>2400</t>
  </si>
  <si>
    <t>28.2.2</t>
  </si>
  <si>
    <t>2410</t>
  </si>
  <si>
    <t>V. Стоимость услуг (тыс. руб.)</t>
  </si>
  <si>
    <t>29</t>
  </si>
  <si>
    <t>Стоимость услуг, оплачиваемая потребителями (конечными потребителями по прямым договорам и ТСО):</t>
  </si>
  <si>
    <t>2420</t>
  </si>
  <si>
    <t>29.1</t>
  </si>
  <si>
    <t>2430</t>
  </si>
  <si>
    <t>29.2</t>
  </si>
  <si>
    <t>2440</t>
  </si>
  <si>
    <t>29.2.1</t>
  </si>
  <si>
    <t>мощность, в том числе:</t>
  </si>
  <si>
    <t>2450</t>
  </si>
  <si>
    <t>29.2.1.1</t>
  </si>
  <si>
    <t>опосредованно потребителям с шин генераторов</t>
  </si>
  <si>
    <t>2460</t>
  </si>
  <si>
    <t>29.2.2</t>
  </si>
  <si>
    <t>2470</t>
  </si>
  <si>
    <t>Стоимость услуг, оплачиваемая ГП, ЭСО:</t>
  </si>
  <si>
    <t>2480</t>
  </si>
  <si>
    <t>30.1</t>
  </si>
  <si>
    <t>2490</t>
  </si>
  <si>
    <t>30.1.1</t>
  </si>
  <si>
    <t>2500</t>
  </si>
  <si>
    <t>30.1.2</t>
  </si>
  <si>
    <t>2510</t>
  </si>
  <si>
    <t>30.1.2.1</t>
  </si>
  <si>
    <t>2520</t>
  </si>
  <si>
    <t>30.1.2.2</t>
  </si>
  <si>
    <t xml:space="preserve">сверх социальной нормы потребления </t>
  </si>
  <si>
    <t>2530</t>
  </si>
  <si>
    <t>30.2</t>
  </si>
  <si>
    <t>2540</t>
  </si>
  <si>
    <t>30.2.1</t>
  </si>
  <si>
    <t>2550</t>
  </si>
  <si>
    <t>30.2.1.1</t>
  </si>
  <si>
    <t>2560</t>
  </si>
  <si>
    <t>30.2.2</t>
  </si>
  <si>
    <t>2570</t>
  </si>
  <si>
    <t>31</t>
  </si>
  <si>
    <t>Стоимость услуг, оплачиваемых сетевыми организациями по индивидуальному тарифу:</t>
  </si>
  <si>
    <t>2580</t>
  </si>
  <si>
    <t>31.1</t>
  </si>
  <si>
    <t>2590</t>
  </si>
  <si>
    <t>31.2</t>
  </si>
  <si>
    <t>2600</t>
  </si>
  <si>
    <t>31.2.1</t>
  </si>
  <si>
    <t>2610</t>
  </si>
  <si>
    <t>31.2.2</t>
  </si>
  <si>
    <t>2620</t>
  </si>
  <si>
    <t xml:space="preserve">19. п.г абз. 4 Перечень зон деятельности </t>
  </si>
  <si>
    <t>19 п. з Условия договоров на передачу электроэнергии</t>
  </si>
  <si>
    <t>19 п. и, к, л Процедура технологического присоединения</t>
  </si>
  <si>
    <t>19 п.о  О способах приобретения, стоимости и объемах товаров, необходимых для оказания услуг по передаче электроэнергии</t>
  </si>
  <si>
    <t>Стоимость, руб без НДС</t>
  </si>
  <si>
    <t>19 п. у Телефон и адрес электронной почты предназначенный для направления потребителю электрической энергии (мощности), потребителю услуг по передаче электрической энергии уведомления о введении полного и (или) частичного ограничения режима потребления электрической энергии:                                                                                                                         8(3439)36-36-05       e-mail: Sinarsky@sintz.ru</t>
  </si>
  <si>
    <t>1.3.0</t>
  </si>
  <si>
    <t>1.4.0</t>
  </si>
  <si>
    <t>Мероприятия по устранению аварии проведены ТСО самостоятельно.</t>
  </si>
  <si>
    <t>Данные</t>
  </si>
  <si>
    <t>МВЗ</t>
  </si>
  <si>
    <t>Название объекта</t>
  </si>
  <si>
    <t>Вид затрат</t>
  </si>
  <si>
    <t>Обозначение В/Затрат</t>
  </si>
  <si>
    <t>Материал</t>
  </si>
  <si>
    <t>Краткий текст материала</t>
  </si>
  <si>
    <t>ЕИВ</t>
  </si>
  <si>
    <t>Сумма по полю ВведеннКлч</t>
  </si>
  <si>
    <t>Сумма по полю Знач/ВлтОтч</t>
  </si>
  <si>
    <t>13150003</t>
  </si>
  <si>
    <t>Расходы ОТиТБ ЭлЦ</t>
  </si>
  <si>
    <t>3003030000</t>
  </si>
  <si>
    <t>Металлопрокат</t>
  </si>
  <si>
    <t>ШТ</t>
  </si>
  <si>
    <t>3003050000</t>
  </si>
  <si>
    <t>Проч Материалы Покуп</t>
  </si>
  <si>
    <t>КГ</t>
  </si>
  <si>
    <t>000000001200056056</t>
  </si>
  <si>
    <t>Лампа дуговая ртутная ДРЛ 250</t>
  </si>
  <si>
    <t>000000001200056058</t>
  </si>
  <si>
    <t>М</t>
  </si>
  <si>
    <t>000000001200061460</t>
  </si>
  <si>
    <t>000000001200062847</t>
  </si>
  <si>
    <t>000000001200063159</t>
  </si>
  <si>
    <t>000000001200064402</t>
  </si>
  <si>
    <t>000000001200064403</t>
  </si>
  <si>
    <t>000000001200064404</t>
  </si>
  <si>
    <t>3004010000</t>
  </si>
  <si>
    <t>Запчасти Покупные</t>
  </si>
  <si>
    <t>000000001300208682</t>
  </si>
  <si>
    <t>000000001300208810</t>
  </si>
  <si>
    <t>000000001300208811</t>
  </si>
  <si>
    <t>Элемент питания тип Крона</t>
  </si>
  <si>
    <t>000000001300211523</t>
  </si>
  <si>
    <t>000000001300213521</t>
  </si>
  <si>
    <t>М2</t>
  </si>
  <si>
    <t>3005010000</t>
  </si>
  <si>
    <t>Топливо</t>
  </si>
  <si>
    <t>000000001400002174</t>
  </si>
  <si>
    <t>3005020000</t>
  </si>
  <si>
    <t>Масла, Смаз Материал</t>
  </si>
  <si>
    <t>Л</t>
  </si>
  <si>
    <t>3006010000</t>
  </si>
  <si>
    <t>Инструмент Покупн</t>
  </si>
  <si>
    <t>3006030000</t>
  </si>
  <si>
    <t>Спецодежда Покупн</t>
  </si>
  <si>
    <t>000000001600003232</t>
  </si>
  <si>
    <t>000000001600003244</t>
  </si>
  <si>
    <t>ПАР</t>
  </si>
  <si>
    <t>000000001600003245</t>
  </si>
  <si>
    <t>000000001600003309</t>
  </si>
  <si>
    <t>000000001600003313</t>
  </si>
  <si>
    <t>000000001600003318</t>
  </si>
  <si>
    <t>Ботинки юфтевые женские</t>
  </si>
  <si>
    <t>000000001600003319</t>
  </si>
  <si>
    <t>Ботинки юфтевые мужские</t>
  </si>
  <si>
    <t>КЛ</t>
  </si>
  <si>
    <t>000000001600003364</t>
  </si>
  <si>
    <t>Костюм противокислотный</t>
  </si>
  <si>
    <t>000000001600003365</t>
  </si>
  <si>
    <t>000000001600003367</t>
  </si>
  <si>
    <t>000000001600003376</t>
  </si>
  <si>
    <t>000000001600003397</t>
  </si>
  <si>
    <t>000000001600003410</t>
  </si>
  <si>
    <t>Перчатки трикотажные</t>
  </si>
  <si>
    <t>000000001600003412</t>
  </si>
  <si>
    <t>000000001600003465</t>
  </si>
  <si>
    <t>000000001600003467</t>
  </si>
  <si>
    <t>000000001600003521</t>
  </si>
  <si>
    <t>000000001600003552</t>
  </si>
  <si>
    <t>000000001600003562</t>
  </si>
  <si>
    <t>Перчатки Дуэт</t>
  </si>
  <si>
    <t>000000001600003586</t>
  </si>
  <si>
    <t>000000001600003594</t>
  </si>
  <si>
    <t>Белье трикотажное утепленное</t>
  </si>
  <si>
    <t>000000001600003640</t>
  </si>
  <si>
    <t>Перчатки Стронгнейл</t>
  </si>
  <si>
    <t>000000001600003649</t>
  </si>
  <si>
    <t>Костюм мужской Сити</t>
  </si>
  <si>
    <t>000000001600003675</t>
  </si>
  <si>
    <t>000000001600003730</t>
  </si>
  <si>
    <t>000000001600003736</t>
  </si>
  <si>
    <t>000000001600003743</t>
  </si>
  <si>
    <t>000000001600003744</t>
  </si>
  <si>
    <t>000000001600003745</t>
  </si>
  <si>
    <t>000000001600003808</t>
  </si>
  <si>
    <t>000000001600003809</t>
  </si>
  <si>
    <t>000000001600003861</t>
  </si>
  <si>
    <t>Средство жидкое моющее для рук</t>
  </si>
  <si>
    <t>000000001600003867</t>
  </si>
  <si>
    <t>000000001600003870</t>
  </si>
  <si>
    <t>000000001600003872</t>
  </si>
  <si>
    <t>000000001600004050</t>
  </si>
  <si>
    <t>Белье электротермостойкое</t>
  </si>
  <si>
    <t>000000001600004059</t>
  </si>
  <si>
    <t>Перчатки Хакасы</t>
  </si>
  <si>
    <t>000000001600004176</t>
  </si>
  <si>
    <t>Шапка-ушанка зимняя с креплен. под каск</t>
  </si>
  <si>
    <t>000000001600004205</t>
  </si>
  <si>
    <t>000000001600004206</t>
  </si>
  <si>
    <t>000000001600004294</t>
  </si>
  <si>
    <t>000000001600004295</t>
  </si>
  <si>
    <t>000000001600004449</t>
  </si>
  <si>
    <t>000000001600004450</t>
  </si>
  <si>
    <t>000000001600004602</t>
  </si>
  <si>
    <t>000000001600004742</t>
  </si>
  <si>
    <t>3006050000</t>
  </si>
  <si>
    <t>Пр Инвент ХозПрин</t>
  </si>
  <si>
    <t>000000001700017088</t>
  </si>
  <si>
    <t>Лента сигнальная</t>
  </si>
  <si>
    <t>000000001700017094</t>
  </si>
  <si>
    <t>000000001700017182</t>
  </si>
  <si>
    <t>РУЛ</t>
  </si>
  <si>
    <t>000000001700017235</t>
  </si>
  <si>
    <t>000000001700017236</t>
  </si>
  <si>
    <t>000000001700017240</t>
  </si>
  <si>
    <t>000000001700017478</t>
  </si>
  <si>
    <t>Салфетки тканевые</t>
  </si>
  <si>
    <t>000000001700018322</t>
  </si>
  <si>
    <t>Полотно нетканое</t>
  </si>
  <si>
    <t>000000001700021386</t>
  </si>
  <si>
    <t>000000001700026005</t>
  </si>
  <si>
    <t>13150003 Итог</t>
  </si>
  <si>
    <t>13150024</t>
  </si>
  <si>
    <t>Общецех. расходы ЭлЦ</t>
  </si>
  <si>
    <t>000000001200046539</t>
  </si>
  <si>
    <t>000000001200046746</t>
  </si>
  <si>
    <t>КОР</t>
  </si>
  <si>
    <t>000000001200046752</t>
  </si>
  <si>
    <t>000000001200050469</t>
  </si>
  <si>
    <t>000000001200054030</t>
  </si>
  <si>
    <t>Нож канцелярский</t>
  </si>
  <si>
    <t>000000001200054259</t>
  </si>
  <si>
    <t>000000001200054260</t>
  </si>
  <si>
    <t>Ручка шариковая</t>
  </si>
  <si>
    <t>000000001200054269</t>
  </si>
  <si>
    <t>000000001200054468</t>
  </si>
  <si>
    <t>000000001200054668</t>
  </si>
  <si>
    <t>ПАЧ</t>
  </si>
  <si>
    <t>000000001200054812</t>
  </si>
  <si>
    <t>000000001200054813</t>
  </si>
  <si>
    <t>000000001200055381</t>
  </si>
  <si>
    <t>Карандаш простой</t>
  </si>
  <si>
    <t>000000001200055612</t>
  </si>
  <si>
    <t>000000001200056521</t>
  </si>
  <si>
    <t>Маркер перманентный 0,6мм</t>
  </si>
  <si>
    <t>000000001200056523</t>
  </si>
  <si>
    <t>000000001200057690</t>
  </si>
  <si>
    <t>000000001200057698</t>
  </si>
  <si>
    <t>000000001200057699</t>
  </si>
  <si>
    <t>000000001200063516</t>
  </si>
  <si>
    <t>000000001200063840</t>
  </si>
  <si>
    <t>000000001200063841</t>
  </si>
  <si>
    <t>000000001200063842</t>
  </si>
  <si>
    <t>000000001200063843</t>
  </si>
  <si>
    <t>000000001200063899</t>
  </si>
  <si>
    <t>000000001200065456</t>
  </si>
  <si>
    <t>М3</t>
  </si>
  <si>
    <t>000000001300211022</t>
  </si>
  <si>
    <t>УПК</t>
  </si>
  <si>
    <t>000000001300304513</t>
  </si>
  <si>
    <t>000000001700018990</t>
  </si>
  <si>
    <t>000000001700026049</t>
  </si>
  <si>
    <t>13150024 Итог</t>
  </si>
  <si>
    <t>13150901</t>
  </si>
  <si>
    <t>См.об.инст ОЦ ЭлЦ</t>
  </si>
  <si>
    <t>000000001500052585</t>
  </si>
  <si>
    <t>Валик малярный ВМ-200</t>
  </si>
  <si>
    <t>13150901 Итог</t>
  </si>
  <si>
    <t>13151001</t>
  </si>
  <si>
    <t>См.об.инст ВН ЭлЦ</t>
  </si>
  <si>
    <t>000000001500055012</t>
  </si>
  <si>
    <t>000000001500061185</t>
  </si>
  <si>
    <t>000000001500065529</t>
  </si>
  <si>
    <t>13151001 Итог</t>
  </si>
  <si>
    <t>13151002</t>
  </si>
  <si>
    <t>ТРиСОС ВН ЭлЦ</t>
  </si>
  <si>
    <t>000000001000020855</t>
  </si>
  <si>
    <t>000000001000021517</t>
  </si>
  <si>
    <t>000000001200046953</t>
  </si>
  <si>
    <t>000000001200054479</t>
  </si>
  <si>
    <t>000000001200064510</t>
  </si>
  <si>
    <t>Т</t>
  </si>
  <si>
    <t>000000001300211959</t>
  </si>
  <si>
    <t>000000001300217798</t>
  </si>
  <si>
    <t>000000001300217822</t>
  </si>
  <si>
    <t>000000001300234165</t>
  </si>
  <si>
    <t>000000001400002370</t>
  </si>
  <si>
    <t>3009010000</t>
  </si>
  <si>
    <t>Отходы</t>
  </si>
  <si>
    <t>13151002 Итог</t>
  </si>
  <si>
    <t>13151023</t>
  </si>
  <si>
    <t>МВЗ 23счета ВН ЭлЦ</t>
  </si>
  <si>
    <t>000000001200067148</t>
  </si>
  <si>
    <t>000000001200067149</t>
  </si>
  <si>
    <t>000000000100000692</t>
  </si>
  <si>
    <t>13151023 Итог</t>
  </si>
  <si>
    <t>13152001</t>
  </si>
  <si>
    <t>См.об.инст СН ЭлЦ</t>
  </si>
  <si>
    <t>000000001500052853</t>
  </si>
  <si>
    <t>000000001500069509</t>
  </si>
  <si>
    <t>000000001500072582</t>
  </si>
  <si>
    <t>13152001 Итог</t>
  </si>
  <si>
    <t>13152002</t>
  </si>
  <si>
    <t>ТРиСОС СН ЭлЦ</t>
  </si>
  <si>
    <t>000000001000021308</t>
  </si>
  <si>
    <t>000000001000022159</t>
  </si>
  <si>
    <t>000000001000023472</t>
  </si>
  <si>
    <t>000000001000024763</t>
  </si>
  <si>
    <t>000000001000025831</t>
  </si>
  <si>
    <t>000000001200046622</t>
  </si>
  <si>
    <t>000000001200048170</t>
  </si>
  <si>
    <t>000000001200048646</t>
  </si>
  <si>
    <t>000000001200048890</t>
  </si>
  <si>
    <t>000000001200052124</t>
  </si>
  <si>
    <t>000000001200052259</t>
  </si>
  <si>
    <t>000000001200054043</t>
  </si>
  <si>
    <t>000000001200058989</t>
  </si>
  <si>
    <t>000000001200064508</t>
  </si>
  <si>
    <t>000000001300200289</t>
  </si>
  <si>
    <t>000000001300201413</t>
  </si>
  <si>
    <t>000000001300201630</t>
  </si>
  <si>
    <t>000000001300207469</t>
  </si>
  <si>
    <t>000000001300210517</t>
  </si>
  <si>
    <t>13152002 Итог</t>
  </si>
  <si>
    <t>13152023</t>
  </si>
  <si>
    <t>МВЗ 23счета СН ЭлЦ</t>
  </si>
  <si>
    <t>000000001000019767</t>
  </si>
  <si>
    <t>000000001200046054</t>
  </si>
  <si>
    <t>Розетка откр пров 2гнез с заз конт</t>
  </si>
  <si>
    <t>000000001200046175</t>
  </si>
  <si>
    <t>000000001200047185</t>
  </si>
  <si>
    <t>000000001200048208</t>
  </si>
  <si>
    <t>Лампа натриевая ДНАТ 100вт Е40</t>
  </si>
  <si>
    <t>000000001200053872</t>
  </si>
  <si>
    <t>000000001200054157</t>
  </si>
  <si>
    <t>000000001200054256</t>
  </si>
  <si>
    <t>Розетка откр пров 1гнез с заз конт</t>
  </si>
  <si>
    <t>000000001200055768</t>
  </si>
  <si>
    <t>Коробка распределительная 100х100х50</t>
  </si>
  <si>
    <t>000000001200057336</t>
  </si>
  <si>
    <t>000000001200058363</t>
  </si>
  <si>
    <t>Вода дистилированная 5л</t>
  </si>
  <si>
    <t>000000001200059249</t>
  </si>
  <si>
    <t>000000001300199403</t>
  </si>
  <si>
    <t>000000001300201995</t>
  </si>
  <si>
    <t>000000001300208762</t>
  </si>
  <si>
    <t>Выключатель откр пров 2клав</t>
  </si>
  <si>
    <t>000000001300211482</t>
  </si>
  <si>
    <t>000000001300212974</t>
  </si>
  <si>
    <t>000000001300254216</t>
  </si>
  <si>
    <t>000000001300270936</t>
  </si>
  <si>
    <t>13152023 Итог</t>
  </si>
  <si>
    <t>Общий итог</t>
  </si>
  <si>
    <t xml:space="preserve">Приказ №361 от 17.05.2018г. и Положение о тендерном комитете по размещению заказов на закупку товаров, работу, услуг для ПАО "СинТЗ" </t>
  </si>
  <si>
    <t>Акционерное общество «Синарский трубный завод»</t>
  </si>
  <si>
    <r>
      <rPr>
        <b/>
        <sz val="12"/>
        <rFont val="Europe"/>
        <charset val="204"/>
      </rPr>
      <t xml:space="preserve">11. п.а </t>
    </r>
    <r>
      <rPr>
        <sz val="12"/>
        <rFont val="Europe"/>
        <charset val="204"/>
      </rPr>
      <t>Информация о ценах и тарифах на передачу электроэнергии и технологическое присоединение к сетям электроснабжения АО "СинТЗ"</t>
    </r>
  </si>
  <si>
    <t>Тариф на технологическое присоединение к сетям электроснабжения АО "СинТЗ", г.Каменск-Уральский на 2021 год</t>
  </si>
  <si>
    <t>Постановление РЭК Свердловской области от 29.12.2020г. № 273-ПК размещено на интернет-портале правовой информации Свердловской области (www.pravo.gov66.ru)</t>
  </si>
  <si>
    <t xml:space="preserve">Тариф на услуги по передаче электроэнергии , оказываемые АО"СинТЗ", г. Каменск-Уральский на 2021 год </t>
  </si>
  <si>
    <t>Сведения об отпуске (передаче) электроэнергии распределительными сетевыми организациями отдельным категориям потребителей</t>
  </si>
  <si>
    <t>1.2.0</t>
  </si>
  <si>
    <t>О</t>
  </si>
  <si>
    <t>4.3.0</t>
  </si>
  <si>
    <t>12.2.0</t>
  </si>
  <si>
    <t>12.3.0</t>
  </si>
  <si>
    <t>12.4.0</t>
  </si>
  <si>
    <t>15.3.0</t>
  </si>
  <si>
    <t>Затраты на покупку потерь в собственных сетях АО "СинТЗ" в 2020г.</t>
  </si>
  <si>
    <t xml:space="preserve">Покупка  потерь эл.энергии  на  оптовом  рынке  осуществляется  для  АО "СинТЗ"  как  субъекта оптового рынка.  </t>
  </si>
  <si>
    <r>
      <rPr>
        <b/>
        <sz val="10"/>
        <rFont val="Europe"/>
        <charset val="204"/>
      </rPr>
      <t>19 п. г абз. 2</t>
    </r>
    <r>
      <rPr>
        <sz val="10"/>
        <rFont val="Europe"/>
        <charset val="204"/>
      </rPr>
      <t xml:space="preserve"> потери электроэнергии в сетях АО "СинТЗ" в абсолютном и относительном выражении по уровням напряжения, используемым для целей ценообразования отсутствуют.  Транзитным  потребителям  потери  эл.энергии  не  предъявляются  по договору №21ПЭ.</t>
    </r>
  </si>
  <si>
    <r>
      <rPr>
        <b/>
        <sz val="10"/>
        <rFont val="Europe"/>
        <charset val="204"/>
      </rPr>
      <t>19</t>
    </r>
    <r>
      <rPr>
        <b/>
        <sz val="11"/>
        <color theme="1"/>
        <rFont val="Europe"/>
        <charset val="204"/>
      </rPr>
      <t xml:space="preserve"> п. г абз. 3</t>
    </r>
    <r>
      <rPr>
        <sz val="10"/>
        <rFont val="Europe"/>
        <charset val="204"/>
      </rPr>
      <t xml:space="preserve"> перечень мероприятий по снижению размеров потерь в сетях АО "СинТЗ" отсутствует так как фактические потери не превышают нормативные потери.</t>
    </r>
  </si>
  <si>
    <r>
      <rPr>
        <b/>
        <sz val="10"/>
        <rFont val="Europe"/>
        <charset val="204"/>
      </rPr>
      <t>19</t>
    </r>
    <r>
      <rPr>
        <b/>
        <sz val="11"/>
        <color theme="1"/>
        <rFont val="Europe"/>
        <charset val="204"/>
      </rPr>
      <t xml:space="preserve"> п. г абз. 3</t>
    </r>
    <r>
      <rPr>
        <sz val="10"/>
        <rFont val="Europe"/>
        <charset val="204"/>
      </rPr>
      <t xml:space="preserve"> потери электроэнергии потребителям АО "СинТЗ" не предъявляет т.к. приборы учета электроэнергии установлены на границах балансовых принадлежности.</t>
    </r>
  </si>
  <si>
    <r>
      <rPr>
        <b/>
        <sz val="10"/>
        <rFont val="Europe"/>
        <charset val="204"/>
      </rPr>
      <t>19 п.г абз.3</t>
    </r>
    <r>
      <rPr>
        <sz val="10"/>
        <rFont val="Europe"/>
        <charset val="204"/>
      </rPr>
      <t xml:space="preserve"> договор компенсации потерь отсутствует т.к. АО "СинТЗ" является субъектом оптового рынка</t>
    </r>
  </si>
  <si>
    <t>АО "Синарский трубный завод" (собственник  сетей) осуществляет услуги по передаче электроэнергии смежным сетевым организациям и конечным потребителям в городе Каменск-Уральский на основании актов разграничения балансовой принадлежности и эксплуатационной ответственности с потребителями.</t>
  </si>
  <si>
    <t>Мероприятия по устранению аварии проведены Потребителем самостоятельно.</t>
  </si>
  <si>
    <t>Заявок на технологическое присоединение к сетям АО "СинТЗ" нет.</t>
  </si>
  <si>
    <t>Постановление РЭК Свердловской области от 23.12.2020г. № 251-ПК размещено на интернет-портале правовой информации Свердловской области (www.pravo.gov66.ru)</t>
  </si>
  <si>
    <t>АО "СинТЗ"</t>
  </si>
  <si>
    <t>ООО «Вторчермет НЛМК Урал»</t>
  </si>
  <si>
    <t xml:space="preserve">ООО «СМУ КСК-2» </t>
  </si>
  <si>
    <t>Оказание услуг по передаче электрической энергии осуществляется на основании договора № 21 ПЭ от 26 ноября 2006г. между ОАО «МРСК Урала» (ОАО «Свердловэнерго») и АО «Синарский трубный завод» на основании «Правил недискриминационного доступа к услугам по передаче электрической энергии», утвержденных Постановлением Правительства РФ № 861 от 27.12.2004г.</t>
  </si>
  <si>
    <t xml:space="preserve">АО "СинТЗ"  обязуется  ОАО «МРСК Урала» (ОАО «Свердловэнерго») оказывать услуги по передаче электрической энергии от точек приема до точек отпуска через электрические сети принадлежащих АО "СинТЗ" на праве собственности, а  ОАО «МРСК Урала» (ОАО «Свердловэнерго»)  обязуется оплачивать эти услуги. </t>
  </si>
  <si>
    <t>Оказание услуг по технологическому присоединению АО «СинТЗ» осуществляется на основании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Правительством РФ от 27 декабря 2004г. № 861 (с изменениями и дополнениями).</t>
  </si>
  <si>
    <t>Отчетным периодом для определения объема услуг является один месяц. Объем услуг по предаче электроэнергии по сетям АО "СинТЗ" определяется, как сумма фактического объема передачи электроэнергии по сетям АО "СинТЗ"без учета объема электроэнергии, использованной АО "СинТЗ" на собственные и хозяйственные нужды в соответствующем отчетном месяце.</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</si>
  <si>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</si>
  <si>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</si>
  <si>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</si>
  <si>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Инвестиционные программы Акционерного общества  "Синарский трубный завод" для расширения пропускной способности, снижения потерь в сетях и увеличения резерва для присоединения потребителей  не разрабатываюся, так как сечение линий электропередач достаточно, потери не превышают нормативные и существует резерв мощности.</t>
  </si>
  <si>
    <t>19 п. т Договора купли-продажи (поставки) электрической энергии (мощности) в целях компенсации потерь электрической энергии, заключенного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отсутствуют, т.к АО "СинТЗ" работает на оптовом рынке.</t>
  </si>
  <si>
    <t>АО «Синарский трубный завод»</t>
  </si>
  <si>
    <t>000000001200047536</t>
  </si>
  <si>
    <t>Витамины Компливит</t>
  </si>
  <si>
    <t>000000001200053432</t>
  </si>
  <si>
    <t>Лента электроизоляционная ПВХ, B15</t>
  </si>
  <si>
    <t>Лента электроизоляционная ХБ 400 х/б</t>
  </si>
  <si>
    <t>000000001200056171</t>
  </si>
  <si>
    <t>000000001200064217</t>
  </si>
  <si>
    <t>Лампа бактерицидная TUV 30W Philips</t>
  </si>
  <si>
    <t>000000001200065895</t>
  </si>
  <si>
    <t>Батарейка LR6 AA</t>
  </si>
  <si>
    <t>000000001300215791</t>
  </si>
  <si>
    <t>000000001300343178</t>
  </si>
  <si>
    <t>Облучатель бакт.ОБН01-30-012 Фотон</t>
  </si>
  <si>
    <t>Бензин АИ-92 КГ</t>
  </si>
  <si>
    <t>Перчатки, диэлектрическ.</t>
  </si>
  <si>
    <t>Вкладыши противошумные 1271</t>
  </si>
  <si>
    <t>Вкладыши пр/шум.со шнурком 1110</t>
  </si>
  <si>
    <t>Костюм для сварщ. со спилком брезентовый</t>
  </si>
  <si>
    <t>Краги G540 спилковые</t>
  </si>
  <si>
    <t>Сапоги от воды резин.</t>
  </si>
  <si>
    <t>Перчат.трикотажные с точечным покр.</t>
  </si>
  <si>
    <t>Подшлемник трикот.</t>
  </si>
  <si>
    <t>Полуботинки Бостон кожаные, муж.</t>
  </si>
  <si>
    <t>Сапоги с удлиненным голенищем кирзовые</t>
  </si>
  <si>
    <t>Рукавицы х/б удлин.с брезент.наладон.</t>
  </si>
  <si>
    <t>Белье БЕЛ661 трикотажное, летнее</t>
  </si>
  <si>
    <t>Костюм Н/л-3 ЭКО ткань Номекс, летн.</t>
  </si>
  <si>
    <t>Перчатки Н/п ткань Номекс, термостойк.</t>
  </si>
  <si>
    <t>Крем реген. для рук и лица 100мл</t>
  </si>
  <si>
    <t>Крем универ. для рук 100мл</t>
  </si>
  <si>
    <t>Паста очищ. для рук 200мл</t>
  </si>
  <si>
    <t>Крем от воздействия холода 100мл</t>
  </si>
  <si>
    <t>Крем для защиты от УФИ 100мл</t>
  </si>
  <si>
    <t>Сапоги пожарного термостойкие резиновые</t>
  </si>
  <si>
    <t>Очки защитные SecureFit SF201AF-EU</t>
  </si>
  <si>
    <t>Очки защитные SECUREFIT SF203AF-EU</t>
  </si>
  <si>
    <t>000000001600003873</t>
  </si>
  <si>
    <t>Очки защитные Феос 9192215</t>
  </si>
  <si>
    <t>000000001600003993</t>
  </si>
  <si>
    <t>Маска медицинская</t>
  </si>
  <si>
    <t>Костюм саржа, муж.</t>
  </si>
  <si>
    <t>Костюм саржа, жен.</t>
  </si>
  <si>
    <t>000000001600004292</t>
  </si>
  <si>
    <t>Респиратор до 4 ПДК, FFP1, с клап.</t>
  </si>
  <si>
    <t>Респиратор до 50 ПДК, FFP1, с клап.</t>
  </si>
  <si>
    <t>Респиратор до 12 ПДК, FFP2, с клап.</t>
  </si>
  <si>
    <t>Костюм ткань смесовая, муж.</t>
  </si>
  <si>
    <t>Костюм ткань смесовая, жен.</t>
  </si>
  <si>
    <t>Спрей антибактериальный для ног 100мл</t>
  </si>
  <si>
    <t>000000001600004741</t>
  </si>
  <si>
    <t>Перчат.морозостойкие вкладыши шерстяные</t>
  </si>
  <si>
    <t>000000001600004839</t>
  </si>
  <si>
    <t>Средство антибактериальное для рук 1л</t>
  </si>
  <si>
    <t>@Леска бесшумная 56М 3.0ММ травокосилjr</t>
  </si>
  <si>
    <t>000000001700017095</t>
  </si>
  <si>
    <t>@Леска бесшумная 90М травокосилок</t>
  </si>
  <si>
    <t>@Мешок для мусора 120л в упак</t>
  </si>
  <si>
    <t>Наклейка знак заземления</t>
  </si>
  <si>
    <t>Наклейка Знак эл.б/о 50х50х50</t>
  </si>
  <si>
    <t>Наклейка 160х160х160 эл/безоп.</t>
  </si>
  <si>
    <t>000000001700025323</t>
  </si>
  <si>
    <t>000000001700026055</t>
  </si>
  <si>
    <t>000000001700026485</t>
  </si>
  <si>
    <t>@Сумка-пояс монтажника С-16 КВТ</t>
  </si>
  <si>
    <t>000000001700026486</t>
  </si>
  <si>
    <t>@Сумка монтажника С-01 КВТ</t>
  </si>
  <si>
    <t>000000001700026656</t>
  </si>
  <si>
    <t>Плакат Влезать здесь, 250х250</t>
  </si>
  <si>
    <t>000000001700026657</t>
  </si>
  <si>
    <t>Плакат Не влезай убьет, 150х300</t>
  </si>
  <si>
    <t>Файл вкладыш A4, с перфорацией</t>
  </si>
  <si>
    <t>Скоба, 24мм, 1000шт</t>
  </si>
  <si>
    <t>Скрепка металлическая, 28мм, 100шт</t>
  </si>
  <si>
    <t>000000001200054398</t>
  </si>
  <si>
    <t>Провод монтажный ШВВП 2х0,75</t>
  </si>
  <si>
    <t>Бумага Снегурочка A4</t>
  </si>
  <si>
    <t>000000001200054710</t>
  </si>
  <si>
    <t>@Бумага с липкой полосой</t>
  </si>
  <si>
    <t>Клей карандаш</t>
  </si>
  <si>
    <t>Маркер текстовой</t>
  </si>
  <si>
    <t>000000001200056915</t>
  </si>
  <si>
    <t>Папка архивная дело B80мм, на завязках</t>
  </si>
  <si>
    <t>000000001200056920</t>
  </si>
  <si>
    <t>Папка деловая Лидер 340х250мм, на молнии</t>
  </si>
  <si>
    <t>000000001200056934</t>
  </si>
  <si>
    <t>Папка с зажимом</t>
  </si>
  <si>
    <t>000000001200056937</t>
  </si>
  <si>
    <t>Папка с файлами</t>
  </si>
  <si>
    <t>000000001200057339</t>
  </si>
  <si>
    <t>Провод монтажный РКГМ-16</t>
  </si>
  <si>
    <t>Скоба 10мм</t>
  </si>
  <si>
    <t>Скотч канцелярский B19мм</t>
  </si>
  <si>
    <t>Скотч канцелярский B50мм</t>
  </si>
  <si>
    <t>000000001200058836</t>
  </si>
  <si>
    <t>Дырокол большой L301 30Лист</t>
  </si>
  <si>
    <t>000000001200058937</t>
  </si>
  <si>
    <t>Планшет универ.пластик.A4 с держ.</t>
  </si>
  <si>
    <t>000000001200059666</t>
  </si>
  <si>
    <t>Пленка для ламинирования A4, 100шт</t>
  </si>
  <si>
    <t>Картр.струйн.C9371A HP син.</t>
  </si>
  <si>
    <t>Картр.стр.LJ1010 Q2612A/CanonFX10 HPсовм</t>
  </si>
  <si>
    <t>Картридж стр. Q5949A/Q7553A HP совм.</t>
  </si>
  <si>
    <t>Картридж CB436A/CE285A/Canon713 HP совм.</t>
  </si>
  <si>
    <t>Картридж струйный CE505A/CF280A HP совм.</t>
  </si>
  <si>
    <t>Тон/картр.TK-1170 1T02S50NL0 Kyocera</t>
  </si>
  <si>
    <t>000000001200064607</t>
  </si>
  <si>
    <t>@Бумага самоклеящаяся А4 70г/м2 50лист.</t>
  </si>
  <si>
    <t>000000001200065455</t>
  </si>
  <si>
    <t>Папка регистр.50мм с арочным механ.</t>
  </si>
  <si>
    <t>Ластик канц.</t>
  </si>
  <si>
    <t>000000001200065596</t>
  </si>
  <si>
    <t>Скотч двухсторон. 22ммх5м</t>
  </si>
  <si>
    <t>000000001200069111</t>
  </si>
  <si>
    <t>Рулон EFXR2015BSDUC L5хB1хs0,02</t>
  </si>
  <si>
    <t>000000001200070395</t>
  </si>
  <si>
    <t>Тон/картр. TK-1120 Kyocera совм.</t>
  </si>
  <si>
    <t>000000001200070399</t>
  </si>
  <si>
    <t>Тон/картр. TK-1170 Kyocera совм.</t>
  </si>
  <si>
    <t>000000001200070405</t>
  </si>
  <si>
    <t>Тон/картр. TK-1200 Kyocera совм.</t>
  </si>
  <si>
    <t>000000001300208680</t>
  </si>
  <si>
    <t>Батарейка CR-2032</t>
  </si>
  <si>
    <t>Батарейка AAA</t>
  </si>
  <si>
    <t>000000001300215518</t>
  </si>
  <si>
    <t>@Мышь Genius NetScroll Eye Optical 400dp</t>
  </si>
  <si>
    <t>Контроллер ЭКСЭ-403</t>
  </si>
  <si>
    <t>000000001300315530</t>
  </si>
  <si>
    <t>Камера видеонаблюдения HD C270</t>
  </si>
  <si>
    <t>@Скрепка большая канцелярская, 50мм</t>
  </si>
  <si>
    <t>Колонки 249 2.0</t>
  </si>
  <si>
    <t>000000001300199308</t>
  </si>
  <si>
    <t>Выкл.авт.ВА47-29 2А 1P</t>
  </si>
  <si>
    <t>Кисть малярная плоск., щетина B75мм</t>
  </si>
  <si>
    <t>000000001500052863</t>
  </si>
  <si>
    <t>Кисть малярная №25</t>
  </si>
  <si>
    <t>000000001500052864</t>
  </si>
  <si>
    <t>Нож монтерский НМИ-05</t>
  </si>
  <si>
    <t>Стриппер WS-10</t>
  </si>
  <si>
    <t>000000001500075069</t>
  </si>
  <si>
    <t>Длинногубцы Эксперт 160 70355</t>
  </si>
  <si>
    <t>13150902</t>
  </si>
  <si>
    <t>ТРиСОС ОЦ ЭлЦ</t>
  </si>
  <si>
    <t>3003020000</t>
  </si>
  <si>
    <t>Огнеупоры</t>
  </si>
  <si>
    <t>000000000900003439</t>
  </si>
  <si>
    <t>Цемент ПЦ 400 Д20</t>
  </si>
  <si>
    <t>Песок клад.</t>
  </si>
  <si>
    <t>13150902 Итог</t>
  </si>
  <si>
    <t>Круг отрезной 125х1,6х22 24А</t>
  </si>
  <si>
    <t>Отвертка PH2, L200, диэлектрическ.</t>
  </si>
  <si>
    <t>Электрод сварочный D3мм</t>
  </si>
  <si>
    <t>@Дюбель с шурупом 6х40</t>
  </si>
  <si>
    <t>000000001200053917</t>
  </si>
  <si>
    <t>Растворитель P-646</t>
  </si>
  <si>
    <t>000000001200059003</t>
  </si>
  <si>
    <t>Щебень М800 20-40мм</t>
  </si>
  <si>
    <t>000000001300304809</t>
  </si>
  <si>
    <t>000000001300344664</t>
  </si>
  <si>
    <t>Масло трансформаторное ГК КГ</t>
  </si>
  <si>
    <t>Лента ПВХ 0,13х15 UIZ-13-10-K07 син.L20</t>
  </si>
  <si>
    <t>Лента ПВХ 0,13х15 UIZ-13-10-K05 жел.L20</t>
  </si>
  <si>
    <t>Батарейка R20 тип 373</t>
  </si>
  <si>
    <t>000000001200048517</t>
  </si>
  <si>
    <t>@Манометр ТМ-210Р.00 0-0,4Мра пропан п/с</t>
  </si>
  <si>
    <t>000000001300210468</t>
  </si>
  <si>
    <t>Кисть малярная плоск., щетина B100мм</t>
  </si>
  <si>
    <t>000000001500061264</t>
  </si>
  <si>
    <t>000000001500066790</t>
  </si>
  <si>
    <t>Круг отрезной 230х1,6х22</t>
  </si>
  <si>
    <t>000000001500069920</t>
  </si>
  <si>
    <t>Круг шлиф.300х40х127 63С F60 K V 35м/с</t>
  </si>
  <si>
    <t>@Саморез по дереву L=25 мм</t>
  </si>
  <si>
    <t>000000001000019769</t>
  </si>
  <si>
    <t>000000001000019876</t>
  </si>
  <si>
    <t>@Труба металлопластик 26х3</t>
  </si>
  <si>
    <t>Болт анкерный M10х125 с гайк.</t>
  </si>
  <si>
    <t>Электрод сварочный OK D4мм</t>
  </si>
  <si>
    <t>Рым-болт M12 DIN 580 оцинкован.</t>
  </si>
  <si>
    <t>Болт анкерный M12х70</t>
  </si>
  <si>
    <t>000000001000028197</t>
  </si>
  <si>
    <t>@Саморез с п/шайбой 4,2х16 сверло</t>
  </si>
  <si>
    <t>000000001000029506</t>
  </si>
  <si>
    <t>Винт M5х20.12.9 DIN 912</t>
  </si>
  <si>
    <t>@Кабель силовой ВВГнг 3х1,5</t>
  </si>
  <si>
    <t>Газ пропан</t>
  </si>
  <si>
    <t>000000001200047044</t>
  </si>
  <si>
    <t>Герметик сан., силик.Tytan прозрач.310мл</t>
  </si>
  <si>
    <t>@Фанера 4мм С.II/IV 1525х1525 мм</t>
  </si>
  <si>
    <t>Провод воздушных линий СИП-4</t>
  </si>
  <si>
    <t>000000001200050490</t>
  </si>
  <si>
    <t>000000001200054334</t>
  </si>
  <si>
    <t>000000001200054335</t>
  </si>
  <si>
    <t>000000001200054340</t>
  </si>
  <si>
    <t>000000001200057176</t>
  </si>
  <si>
    <t>@Праймер битумный</t>
  </si>
  <si>
    <t>Провод ПЩ 6</t>
  </si>
  <si>
    <t>Пена монтажная зимняя 750мл</t>
  </si>
  <si>
    <t>000000001200059102</t>
  </si>
  <si>
    <t>Штукатурка Rotband 30кг</t>
  </si>
  <si>
    <t>000000001200059831</t>
  </si>
  <si>
    <t>Кабель силовой РКГМ-95</t>
  </si>
  <si>
    <t>000000001200063214</t>
  </si>
  <si>
    <t>000000001200064774</t>
  </si>
  <si>
    <t>@Трубка термоус.ТТК-(3:1)-18/6черн.1м.КВ</t>
  </si>
  <si>
    <t>000000001200065216</t>
  </si>
  <si>
    <t>Трубка термоусаживаемая ТНТнг-20/10 бел.</t>
  </si>
  <si>
    <t>000000001200071244</t>
  </si>
  <si>
    <t>Апп.пуск/рег.1И700ДРЛ44-0,19УХЛ1</t>
  </si>
  <si>
    <t>@Автомат ВА47-29-1р 16А</t>
  </si>
  <si>
    <t>Вставка плавкая ПН2-250 УЗ 250А 250А</t>
  </si>
  <si>
    <t>Выкл.авт. откр пров 1клав</t>
  </si>
  <si>
    <t>000000001300317346</t>
  </si>
  <si>
    <t>000000001300342322</t>
  </si>
  <si>
    <t>13152005</t>
  </si>
  <si>
    <t>КРОС СН ЭлЦ</t>
  </si>
  <si>
    <t/>
  </si>
  <si>
    <t>13152005 Итог</t>
  </si>
  <si>
    <t>Провод ПВ-3 1,5 син.</t>
  </si>
  <si>
    <t>Спирт этил.тех.гидрол. ГОСТ Р 55878-201</t>
  </si>
  <si>
    <t>Смазка универ. WD-40 300мл</t>
  </si>
  <si>
    <t>000000001200061037</t>
  </si>
  <si>
    <t>@Фанера 10мм с IV/IV 1525x1525</t>
  </si>
  <si>
    <t>АКБ UPS 12V 7A/H 12В, 7А.ч</t>
  </si>
  <si>
    <t>000000001300208757</t>
  </si>
  <si>
    <t>Реле контроля ЕЛ-11Е</t>
  </si>
  <si>
    <t>000000001300248570</t>
  </si>
  <si>
    <t>@Вставка плавкая ПН-2-250 125А сталь</t>
  </si>
  <si>
    <t>Апп.пуск/рег.1И100 40-007 У1</t>
  </si>
  <si>
    <t>000000001300278184</t>
  </si>
  <si>
    <t>Реле электромагнитное РЭС9 0002</t>
  </si>
  <si>
    <t>000000001300301041</t>
  </si>
  <si>
    <t>Шина электрическая ШМТ медн., 5х40</t>
  </si>
  <si>
    <t>000000001300317654</t>
  </si>
  <si>
    <t>Клемма 222-413</t>
  </si>
  <si>
    <t>000000001300330368</t>
  </si>
  <si>
    <t>Разъем CCA626 59656</t>
  </si>
  <si>
    <t>000000001300337695</t>
  </si>
  <si>
    <t>000000001300339196</t>
  </si>
  <si>
    <t>Замок Tantos TS-ML300U 1103738 12В</t>
  </si>
  <si>
    <t>февраль</t>
  </si>
  <si>
    <t>Сведения об общей пропускной способности сетей АО «СинТЗ»</t>
  </si>
  <si>
    <t>Ведомость суточного замера активной нагрузки за 16 июня 2021 года</t>
  </si>
  <si>
    <t>Итого АО "СинТЗ" без транзита</t>
  </si>
  <si>
    <t>откл</t>
  </si>
  <si>
    <t>Ведомость суточного замера активной нагрузки за 15 декабря 2021 года</t>
  </si>
  <si>
    <t>Сводные данные об аварийных отключениях за 2021 год</t>
  </si>
  <si>
    <t>ПС "Генераторная" РУ-6 кВ ф.20 "Северный поселок"</t>
  </si>
  <si>
    <t>23.02.2021 в 01:18</t>
  </si>
  <si>
    <t>24.02.2021 в 11:45</t>
  </si>
  <si>
    <t>Отключился от "Земля в сети 6 кВ"</t>
  </si>
  <si>
    <t>ТП - 82, РУ-6кВ, ф4(Стальконструкция ввод№1)</t>
  </si>
  <si>
    <t>СМУ КСК-2</t>
  </si>
  <si>
    <t>03.03.2021 в 16:00</t>
  </si>
  <si>
    <t>04.03.2021 в 16:25</t>
  </si>
  <si>
    <t xml:space="preserve">Отключен аварийно - перекос фаз, сгорел предохранитель </t>
  </si>
  <si>
    <t>ноябрь</t>
  </si>
  <si>
    <t xml:space="preserve"> ПС Кислородная РУ-6кВ ф.6 (ТП-6 Вторчермед) 
Отключился от МТЗ.
 Кабель на повреждении. 
</t>
  </si>
  <si>
    <t>ООО "Вторчермет НЛМК Урал"</t>
  </si>
  <si>
    <t>30.11.2021г. 6:41</t>
  </si>
  <si>
    <t>кабель на повреждении</t>
  </si>
  <si>
    <t xml:space="preserve">Нагрузка переведена на ПС Кислородная 
РУ-6кВ ф.13
</t>
  </si>
  <si>
    <t>Отключился от МТЗ.</t>
  </si>
  <si>
    <r>
      <rPr>
        <b/>
        <sz val="10"/>
        <rFont val="Europe"/>
        <charset val="204"/>
      </rPr>
      <t>19</t>
    </r>
    <r>
      <rPr>
        <b/>
        <sz val="11"/>
        <color theme="1"/>
        <rFont val="Europe"/>
        <charset val="204"/>
      </rPr>
      <t xml:space="preserve"> п. г абз. 3</t>
    </r>
    <r>
      <rPr>
        <sz val="10"/>
        <rFont val="Europe"/>
        <charset val="204"/>
      </rPr>
      <t xml:space="preserve"> уровень нормативных потерь электроэнергии АО "СинТЗ" на 2021 год  0,0 млн.кВтч утверждено приказом ФАС от 26 ноября 2020 № 1164/20-ДСП</t>
    </r>
  </si>
  <si>
    <t>на 1 марта   2022 года</t>
  </si>
  <si>
    <t>Сведения о поданных заявках на технологическое присоединение в сетях АО «СинТЗ» на 1 марта 2022 года</t>
  </si>
  <si>
    <t>За  2021  год  заключены  следующие договора на закупку  товаров/ работ/ услуг:</t>
  </si>
  <si>
    <t>Сводная информация  о  способах приобретения, стоимости и объемов товаров, необходимых для оказания услуг по передаче электроэнергии, включая информацию:
о корпоративных правилах осуществления закупок (включая использование конкурсов и аукционов);
Закупки ТМЦ/услуг осуществляются в  соответствии  с  Положением «Проведение закупок через Электронную торговую площадку» (ЭТП) от 01.08.2018г. №НД-0293/2018/0. Все  закупки АО «СинТЗ» можно  отслеживать  https://zakupki.tmk-group.com/#com/procedure/index.
Положение «Проведение закупок через ЭТП»  размещено  на  сайте  АО «СинТЗ» https://sintz.tmk-group.ru/media_ru/files/269/Polozhenie_provedeniya_zakupok_cherez_ETP.pdf.
о проведении закупок товаров, необходимых для производства регулируемых услуг (включая использование конкурсов и аукционов), с указанием наименований товаров и предполагаемых объемов закупок;</t>
  </si>
  <si>
    <t>№ договора130021000983 ООО «СНГ-ЕК» техническое обслуживание устройств релейной защиты и автоматики на ГПП-3 ПС "Волочильная"на сумму 601 415,04 руб. без НДС.</t>
  </si>
  <si>
    <t>Договор №130021000185 ООО «ИТЦ УралЭнергоИнжиниринг» работы по проведению химических анализов трансформаторного масла из силовых трансформаторов и из трансформаторов ГПП АО «СинТЗ» на сумму 199 070,00 руб. без НДС.</t>
  </si>
  <si>
    <t>Договор №130021000680 ООО «Прософт-Системы» работы по техническому обслуживанию устройств релейной защиты и автоматики по объекту электроцеха АО «СинТЗ» на сумму 298 660,00 руб. без НДС.</t>
  </si>
  <si>
    <t>ДОГОВОР № 130021001357 ООО «СПС» оказать консультационные услуги (работы) по разработке рабочей документации: «Электроцех. Здание мастерской участка по ремонту и обслуживанию электрооборудования (инв.№0100004687). Узел коммерческого учета тепловой энергии» на сумму 86 688,84  руб. без НДС.</t>
  </si>
  <si>
    <t>На 2022 год предполагаемые объемы закупок товаров/услуг/работ будут проводиться по мере необходимости.</t>
  </si>
  <si>
    <r>
      <t xml:space="preserve">19 п. в Расходы на строительство введенных в эксплуатацию объектов электросетевого хозяйства для целей технологического присоединения и реализации иных мероприятий инвестиционной программы, на подготовку и выдачу сетевой организацией технических условий и их согласование с системным оператором (субъектом оперативно-диспетчерского управления в технологически изолированных территориальных электроэнергетических системах), на проверку сетевой организацией выполнения заявителем технических условий в соответствии с разделом IX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 декабря 2004 г. N 861 "Об утверждении Правил недискриминационного доступа к услугам по передаче электрической энергии и оказания этих услуг, Правил недискриминационного доступа к услугам по оперативно-диспетчерскому управлению в электроэнергетике и оказания этих услуг,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(далее - Правила технологического присоединения) - </t>
    </r>
    <r>
      <rPr>
        <b/>
        <sz val="12"/>
        <rFont val="Europe"/>
        <charset val="204"/>
      </rPr>
      <t>в 2021 году отсутствуют.  Получена заявка на техприсоединение,  технологического присоединения  к сетям не осуществлено.(Приложения 2,3,4,5)</t>
    </r>
  </si>
  <si>
    <t>за 2021 год</t>
  </si>
  <si>
    <t>Двуставочный тариф</t>
  </si>
  <si>
    <t>ставка за содержание электрических сетей - 36 518 руб./МВт. *Мес.</t>
  </si>
  <si>
    <t>ставка на оплату технологического расхода (потерь) - 0 руб./МВт.ч</t>
  </si>
  <si>
    <t>Тариф на технологическое присоединение к сетям электроснабжения АО "СинТЗ", г.Каменск-Уральский на 2022 год</t>
  </si>
  <si>
    <t xml:space="preserve">Тариф на услуги по передаче электроэнергии , оказываемые АО"СинТЗ", г. Каменск-Уральский на 2022 год </t>
  </si>
  <si>
    <t>ставка за содержание электрических сетей - 70478,51 руб./МВт. *Мес.</t>
  </si>
  <si>
    <t>Постановление РЭК Свердловской области от 28.12.2021г. № 256-ПК размещено на интернет-портале правовой информации Свердловской области (www.pravo.gov66.ru)</t>
  </si>
  <si>
    <t>000000001000025568</t>
  </si>
  <si>
    <t>Саморез 5х70 универ.</t>
  </si>
  <si>
    <t>000000001200051320</t>
  </si>
  <si>
    <t>Мешок для мусора S40мкм, 240л, 10шт</t>
  </si>
  <si>
    <t>Доводчик дверной 4S 120кг</t>
  </si>
  <si>
    <t>000000001200053676</t>
  </si>
  <si>
    <t>Доводчик дверной 3S 80кг</t>
  </si>
  <si>
    <t>000000001200055615</t>
  </si>
  <si>
    <t>Клей универ. МОМЕНТ-1 125Г</t>
  </si>
  <si>
    <t>Лампа газоразрядная ДРЛ 700 700Вт</t>
  </si>
  <si>
    <t>000000001200056082</t>
  </si>
  <si>
    <t>@Лампа коммутаторная КМ 24-90</t>
  </si>
  <si>
    <t>Лампа газоразрядная ДНАТ-70 70Вт</t>
  </si>
  <si>
    <t>Лампа газоразрядная ДНАТ 150Вт</t>
  </si>
  <si>
    <t>Лампа А65 12W E27 4000К 12Вт, E27</t>
  </si>
  <si>
    <t>Лампа FL-LED-A60 ECO 15W 220V E27 6400К</t>
  </si>
  <si>
    <t>Лампа LED NLL-T105-45-230-840-E40 94340</t>
  </si>
  <si>
    <t>Лампа светодиодная LED Т8 18Вт, G13</t>
  </si>
  <si>
    <t>Лампа светодиодная LED-Т8R 10Вт</t>
  </si>
  <si>
    <t>Замок ВС-3КА D7</t>
  </si>
  <si>
    <t>000000001200070870</t>
  </si>
  <si>
    <t>@Указатель напряжения ЭЛИН-1-СЗ 25-400В</t>
  </si>
  <si>
    <t>000000001200070948</t>
  </si>
  <si>
    <t>Мешок для мусора S40мкм, 180л, 10шт</t>
  </si>
  <si>
    <t>000000001200071372</t>
  </si>
  <si>
    <t>Лента сам/кл. жел/черн полосы диагон 50</t>
  </si>
  <si>
    <t>000000001200077113</t>
  </si>
  <si>
    <t>Мыло туалетное, 100Г</t>
  </si>
  <si>
    <t>000000001200078032</t>
  </si>
  <si>
    <t>Держ.труб.ПНД-25 SQ0405-0113 25мм</t>
  </si>
  <si>
    <t>000000001200078339</t>
  </si>
  <si>
    <t>000000001200078342</t>
  </si>
  <si>
    <t>000000001200078351</t>
  </si>
  <si>
    <t>000000001200078352</t>
  </si>
  <si>
    <t>000000001200078356</t>
  </si>
  <si>
    <t>000000001200078357</t>
  </si>
  <si>
    <t>000000001200078361</t>
  </si>
  <si>
    <t>000000001200080172</t>
  </si>
  <si>
    <t>Спрей защ. от кровососущ.насекомых комби</t>
  </si>
  <si>
    <t>000000001200081673</t>
  </si>
  <si>
    <t>Ср-во антибакт. для рук 100м</t>
  </si>
  <si>
    <t>000000001200082217</t>
  </si>
  <si>
    <t>000000001200082343</t>
  </si>
  <si>
    <t>Механ. цилиндровый с вертушкой 100 ZM, 8</t>
  </si>
  <si>
    <t>000000001200082366</t>
  </si>
  <si>
    <t>000000001300232740</t>
  </si>
  <si>
    <t>Головка триммерная Тримми S35 5310092-24</t>
  </si>
  <si>
    <t>000000001300246857</t>
  </si>
  <si>
    <t>Головка триммерная T35M10 5784463-01</t>
  </si>
  <si>
    <t>000000001300342855</t>
  </si>
  <si>
    <t>@Лампа СКЛ-15.1-А-К-П-1-24 крас.</t>
  </si>
  <si>
    <t>000000001300342856</t>
  </si>
  <si>
    <t>@Лампа СКЛ-15.1-А-Л-П-1-24</t>
  </si>
  <si>
    <t>000000001300344195</t>
  </si>
  <si>
    <t>@Заземление переносное ЗПЛ-110-1Д 25кв.м</t>
  </si>
  <si>
    <t>000000001300376479</t>
  </si>
  <si>
    <t>Сумка монтажника С-01</t>
  </si>
  <si>
    <t>000000001300378100</t>
  </si>
  <si>
    <t>@Замок ВС-3КА D7</t>
  </si>
  <si>
    <t>000000001300399697</t>
  </si>
  <si>
    <t>Сумка монтаж. для инстр. МЮРИЦ 48х26х25</t>
  </si>
  <si>
    <t>000000001400003238</t>
  </si>
  <si>
    <t>Масло моторное Moto 2T Л</t>
  </si>
  <si>
    <t>Плащ прорезиненный</t>
  </si>
  <si>
    <t>Подшлемник х/б, утеплен.</t>
  </si>
  <si>
    <t>000000001600003335</t>
  </si>
  <si>
    <t>Жилет утепленный</t>
  </si>
  <si>
    <t>Костюм противоэнцефалитный</t>
  </si>
  <si>
    <t>000000001600003398</t>
  </si>
  <si>
    <t>Сапоги рез.от кислоты с защит.подноском</t>
  </si>
  <si>
    <t>000000001600003400</t>
  </si>
  <si>
    <t>Перчатки Алеуты</t>
  </si>
  <si>
    <t>Беруши Смартфит</t>
  </si>
  <si>
    <t>000000001600003648</t>
  </si>
  <si>
    <t>Куртка-ветровка Реал</t>
  </si>
  <si>
    <t>@Крем реген. для рук и лица 100мл</t>
  </si>
  <si>
    <t>@Крем универ. для рук 100мл</t>
  </si>
  <si>
    <t>@Паста очищ. для рук 200мл</t>
  </si>
  <si>
    <t>@Крем от воздействия холода 100мл</t>
  </si>
  <si>
    <t>@Крем для защиты от УФИ 100мл</t>
  </si>
  <si>
    <t>000000001600004171</t>
  </si>
  <si>
    <t>Подшлемник Н/ш-3 ткань Номекс, зимний</t>
  </si>
  <si>
    <t>000000001600004413</t>
  </si>
  <si>
    <t>Полуботинки кожан.жен.с защ.подн.</t>
  </si>
  <si>
    <t>@Спрей антибактериальный для ног 100мл</t>
  </si>
  <si>
    <t>@Ср-во антибакт. для рук 100м</t>
  </si>
  <si>
    <t>@Средство антибактериальное для рук 1л</t>
  </si>
  <si>
    <t>000000001600004882</t>
  </si>
  <si>
    <t>@Устройство автобл. на анкерной линии 8м</t>
  </si>
  <si>
    <t>000000001600005251</t>
  </si>
  <si>
    <t>Маска сварочная Хамелеон</t>
  </si>
  <si>
    <t>000000001600005310</t>
  </si>
  <si>
    <t>Костюм защ. от воды ПВХ</t>
  </si>
  <si>
    <t>@Салфетки тканевые</t>
  </si>
  <si>
    <t>@Полотно нетканое</t>
  </si>
  <si>
    <t>@Мыло туалетное, 100 гр</t>
  </si>
  <si>
    <t>000000001700021831</t>
  </si>
  <si>
    <t>@Держатель д/бумажных полотенец</t>
  </si>
  <si>
    <t>000000001700022581</t>
  </si>
  <si>
    <t>Знак Работать здесь</t>
  </si>
  <si>
    <t>@Набор демеркуризационный Demerkit SKM</t>
  </si>
  <si>
    <t>@Фонарь FENIX HL26R</t>
  </si>
  <si>
    <t>@Шкаф для ключей КЛ-50СH660хB350хh55</t>
  </si>
  <si>
    <t>3200010000</t>
  </si>
  <si>
    <t>Заработная плата</t>
  </si>
  <si>
    <t>3507090000</t>
  </si>
  <si>
    <t>Усл По Охране Труда</t>
  </si>
  <si>
    <t>3509010000</t>
  </si>
  <si>
    <t>Пр Усл СторонОрг-ций</t>
  </si>
  <si>
    <t>ЕР</t>
  </si>
  <si>
    <t>3803050016</t>
  </si>
  <si>
    <t>Откл.стом.пок.пр.мат</t>
  </si>
  <si>
    <t>3804010016</t>
  </si>
  <si>
    <t>Откл.стом.пок.з/част</t>
  </si>
  <si>
    <t>3805030016</t>
  </si>
  <si>
    <t>Откл.стом.Топл.-ГСМ</t>
  </si>
  <si>
    <t>3806010016</t>
  </si>
  <si>
    <t>Откл.стом.пок.инстр.</t>
  </si>
  <si>
    <t>3813001422</t>
  </si>
  <si>
    <t>Хоз.фекальн.стоки</t>
  </si>
  <si>
    <t>ТМ3</t>
  </si>
  <si>
    <t>3813001426</t>
  </si>
  <si>
    <t>ХозФекСтоки(трансп.)</t>
  </si>
  <si>
    <t>3813001463</t>
  </si>
  <si>
    <t>Водоснаб.питводы</t>
  </si>
  <si>
    <t>3813T01330</t>
  </si>
  <si>
    <t>ГВС</t>
  </si>
  <si>
    <t>ГКЛ</t>
  </si>
  <si>
    <t>3813T01383</t>
  </si>
  <si>
    <t>Теплоноситель</t>
  </si>
  <si>
    <t>000000001200046063</t>
  </si>
  <si>
    <t>Папка скоросшиватель пластиковая</t>
  </si>
  <si>
    <t>000000001200047608</t>
  </si>
  <si>
    <t>Клей канц. ПВА</t>
  </si>
  <si>
    <t>Тонер-картридж CE278A, Hewlett-Packard</t>
  </si>
  <si>
    <t>Провод ПВ-1 1,5, бел.</t>
  </si>
  <si>
    <t>Кабель силовой ВВГ 3х2,5-1</t>
  </si>
  <si>
    <t>Точилка пластмас.</t>
  </si>
  <si>
    <t>000000001200054264</t>
  </si>
  <si>
    <t>Антистеплер</t>
  </si>
  <si>
    <t>Папка, на резинке</t>
  </si>
  <si>
    <t>Ножницы канц.</t>
  </si>
  <si>
    <t>000000001200055469</t>
  </si>
  <si>
    <t>Картридж HP LJ 1160 Q5949A</t>
  </si>
  <si>
    <t>000000001200058448</t>
  </si>
  <si>
    <t>Зажим для бумаг 25мм</t>
  </si>
  <si>
    <t>000000001200058962</t>
  </si>
  <si>
    <t>Подушка гелиевая для смачивания пальцев</t>
  </si>
  <si>
    <t>000000001200063369</t>
  </si>
  <si>
    <t>Тонер-картридж Kyocera TK-1150</t>
  </si>
  <si>
    <t>000000001200063515</t>
  </si>
  <si>
    <t>Картр.струйн.C9370A HP черн.</t>
  </si>
  <si>
    <t>000000001200063517</t>
  </si>
  <si>
    <t>Картр.струйн.C9372A HP крас.</t>
  </si>
  <si>
    <t>000000001200063523</t>
  </si>
  <si>
    <t>Картр.струйн.C9373A HP жел.</t>
  </si>
  <si>
    <t>000000001200063524</t>
  </si>
  <si>
    <t>Картр.струйн.C9374A HP сер.</t>
  </si>
  <si>
    <t>000000001200063525</t>
  </si>
  <si>
    <t>Картр.струйн.C9403A HP матов., черн.</t>
  </si>
  <si>
    <t>000000001200064192</t>
  </si>
  <si>
    <t>@Голов.печат.72 C9380A HP</t>
  </si>
  <si>
    <t>000000001200064193</t>
  </si>
  <si>
    <t>@Голов.печат.72 C9384A HP</t>
  </si>
  <si>
    <t>000000001200064194</t>
  </si>
  <si>
    <t>@Голов.печат.72 C9383A HP</t>
  </si>
  <si>
    <t>000000001200068967</t>
  </si>
  <si>
    <t>Блок 76х76мм, с липким краем</t>
  </si>
  <si>
    <t>000000001200070686</t>
  </si>
  <si>
    <t>Зажим для бумаг 50мм, 12шт</t>
  </si>
  <si>
    <t>000000001200075671</t>
  </si>
  <si>
    <t>Скрепка канц. 50мм, большая</t>
  </si>
  <si>
    <t>000000001200075695</t>
  </si>
  <si>
    <t>Степлер канц. 10мм</t>
  </si>
  <si>
    <t>000000001200082598</t>
  </si>
  <si>
    <t>Дюралайт свет/диод. LED-DL-2W-100M-1M-24</t>
  </si>
  <si>
    <t>000000001200082599</t>
  </si>
  <si>
    <t>Дюралайт свет/диод. LED-DL-2W-100M-240V-</t>
  </si>
  <si>
    <t>000000001200084912</t>
  </si>
  <si>
    <t>Гирлянда Белт-Лайт NEON-NIGHT 331-221</t>
  </si>
  <si>
    <t>000000001200084913</t>
  </si>
  <si>
    <t>Гирлянда ПЛЕЙ-ЛАЙТ NEON-NIGHT 235-195</t>
  </si>
  <si>
    <t>000000001200084914</t>
  </si>
  <si>
    <t>Лампа ЭРА ERARL45-E27 LED P45-1W-E27 кра</t>
  </si>
  <si>
    <t>000000001200084915</t>
  </si>
  <si>
    <t>Лампа ЭРА ERAGL45-E27 LED P45-1W-E27 зел</t>
  </si>
  <si>
    <t>000000001200084916</t>
  </si>
  <si>
    <t>Лампа ЭРА ERAYL45-E27 LED P45-1W-E27 жел</t>
  </si>
  <si>
    <t>000000001200084917</t>
  </si>
  <si>
    <t>Лампа ЭРА ERAW45-E27 LED P45-1W-E27 белы</t>
  </si>
  <si>
    <t>000000001200084918</t>
  </si>
  <si>
    <t>Лампа ЭРА ERABL45-E27 LED P45-1W-E27 син</t>
  </si>
  <si>
    <t>000000001200084919</t>
  </si>
  <si>
    <t>Строб-лампа накл. NEON-NIGHT 30LED 3.7Вт</t>
  </si>
  <si>
    <t>000000001300215134</t>
  </si>
  <si>
    <t>Стартер S10 4-65W SIN</t>
  </si>
  <si>
    <t>000000001300317566</t>
  </si>
  <si>
    <t>Блок фотобарабана DK-150</t>
  </si>
  <si>
    <t>000000001300322017</t>
  </si>
  <si>
    <t>Монитор видеодомофона TR-31M SB</t>
  </si>
  <si>
    <t>000000001300398859</t>
  </si>
  <si>
    <t>Наушники PC960 USB</t>
  </si>
  <si>
    <t>000000001300411656</t>
  </si>
  <si>
    <t>К-т подкл. IP44 220D NEON-NIGHT 134-013</t>
  </si>
  <si>
    <t>3200040100</t>
  </si>
  <si>
    <t>Резерв по отп (ОиД)</t>
  </si>
  <si>
    <t>3200040300</t>
  </si>
  <si>
    <t>ВидыНачНеУчитНУ</t>
  </si>
  <si>
    <t>3200040500</t>
  </si>
  <si>
    <t>РезервНаПремирование</t>
  </si>
  <si>
    <t>3200040600</t>
  </si>
  <si>
    <t>РезервВознаг-ВыслЛет</t>
  </si>
  <si>
    <t>3200041100</t>
  </si>
  <si>
    <t>ИспРезОтп (осн/доп)</t>
  </si>
  <si>
    <t>3200041500</t>
  </si>
  <si>
    <t>ИспРезПрем</t>
  </si>
  <si>
    <t>3200041600</t>
  </si>
  <si>
    <t>ИспРезВознВысЛет</t>
  </si>
  <si>
    <t>3200049000</t>
  </si>
  <si>
    <t>Тех Исп резерва</t>
  </si>
  <si>
    <t>3300010000</t>
  </si>
  <si>
    <t>СтВзнВнебФн(ЗарПлат)</t>
  </si>
  <si>
    <t>3300040000</t>
  </si>
  <si>
    <t>СтрахованиеОтНСП</t>
  </si>
  <si>
    <t>3300040400</t>
  </si>
  <si>
    <t>Стр.взносы резер отп</t>
  </si>
  <si>
    <t>3300040500</t>
  </si>
  <si>
    <t>СтрВзн-РезНаПремиров</t>
  </si>
  <si>
    <t>3300040600</t>
  </si>
  <si>
    <t>СтрВзн-ВознагВыслЛет</t>
  </si>
  <si>
    <t>3300041400</t>
  </si>
  <si>
    <t>ИсСтрВзнРезОтпуск</t>
  </si>
  <si>
    <t>3300041500</t>
  </si>
  <si>
    <t>ИспСтрВзнРезПрем</t>
  </si>
  <si>
    <t>3300041600</t>
  </si>
  <si>
    <t>ИспСтрВзнРезВзнВысЛ</t>
  </si>
  <si>
    <t>3300049000</t>
  </si>
  <si>
    <t>Тех ИспСтрВзнРез</t>
  </si>
  <si>
    <t>3400010000</t>
  </si>
  <si>
    <t>Амортизация ОС</t>
  </si>
  <si>
    <t>3400010100</t>
  </si>
  <si>
    <t>Амортизация ОС-НУ</t>
  </si>
  <si>
    <t>3400010200</t>
  </si>
  <si>
    <t>Амортизация ОС-ВР</t>
  </si>
  <si>
    <t>3400040000</t>
  </si>
  <si>
    <t>Аморт ОС до 100000</t>
  </si>
  <si>
    <t>3400040100</t>
  </si>
  <si>
    <t>АмортОС до 100000-НУ</t>
  </si>
  <si>
    <t>3400040200</t>
  </si>
  <si>
    <t>АмортОС до 100000-ВР</t>
  </si>
  <si>
    <t>3400050000</t>
  </si>
  <si>
    <t>Аморт ОС 10%</t>
  </si>
  <si>
    <t>3400050100</t>
  </si>
  <si>
    <t>Аморт ОС 10% (НУ)</t>
  </si>
  <si>
    <t>3400050200</t>
  </si>
  <si>
    <t>Аморт ОС 10% (ВР)</t>
  </si>
  <si>
    <t>3503021000</t>
  </si>
  <si>
    <t>Трансп усл(пр транс)</t>
  </si>
  <si>
    <t>3504010000</t>
  </si>
  <si>
    <t>Добровольное страхов</t>
  </si>
  <si>
    <t>3504015000</t>
  </si>
  <si>
    <t>Добр.мед.страх.работ</t>
  </si>
  <si>
    <t>3603000000</t>
  </si>
  <si>
    <t>Налог на землю</t>
  </si>
  <si>
    <t>3609010000</t>
  </si>
  <si>
    <t>Налог на имущество</t>
  </si>
  <si>
    <t>3813000001</t>
  </si>
  <si>
    <t>СМ.ОБОР.,ИНСТР.,ИНВ.</t>
  </si>
  <si>
    <t>3813000002</t>
  </si>
  <si>
    <t>РАСХОДЫ ТРиСОС</t>
  </si>
  <si>
    <t>3813000003</t>
  </si>
  <si>
    <t>РАСХОДЫ ОТиТБ</t>
  </si>
  <si>
    <t>3813000004</t>
  </si>
  <si>
    <t>ПРОЧИЕ РАСХОДЫ</t>
  </si>
  <si>
    <t>3813000005</t>
  </si>
  <si>
    <t>РАСХОДЫ КРОС</t>
  </si>
  <si>
    <t>3813001700</t>
  </si>
  <si>
    <t>РасхПоПер ОТДиС</t>
  </si>
  <si>
    <t>РУБ</t>
  </si>
  <si>
    <t>000000001500052317</t>
  </si>
  <si>
    <t>Сверло спиральное ц/х 3,0</t>
  </si>
  <si>
    <t>Кисть малярная КФ-50 плоск.</t>
  </si>
  <si>
    <t>000000001500069818</t>
  </si>
  <si>
    <t>Сверло по металлу, D2,2</t>
  </si>
  <si>
    <t>000000001500071391</t>
  </si>
  <si>
    <t>Сверло ступенчатое 036-483 D4-30</t>
  </si>
  <si>
    <t>3502010000</t>
  </si>
  <si>
    <t>Усл по ТР и СОС</t>
  </si>
  <si>
    <t>000000001300213709</t>
  </si>
  <si>
    <t>ИБП Back-UPS 500AVR</t>
  </si>
  <si>
    <t>000000001300215291</t>
  </si>
  <si>
    <t>Станция насосная</t>
  </si>
  <si>
    <t>000000001500051866</t>
  </si>
  <si>
    <t>Сверло спирал. ц/х, D4</t>
  </si>
  <si>
    <t>000000001500051893</t>
  </si>
  <si>
    <t>Сверло спирал., D5,0, ц/х</t>
  </si>
  <si>
    <t>000000001500052105</t>
  </si>
  <si>
    <t>Сверло спирал., D3,2, ц/х</t>
  </si>
  <si>
    <t>000000001500052333</t>
  </si>
  <si>
    <t>Сверло спирал., D6,0, ц/х</t>
  </si>
  <si>
    <t>000000001500076503</t>
  </si>
  <si>
    <t>Головка дар. SI-SA 3/4"-1/2"SQ HILTI</t>
  </si>
  <si>
    <t>Кирпич огнеупорный ШБ №5</t>
  </si>
  <si>
    <t>000000001200051295</t>
  </si>
  <si>
    <t>Клей-герметик прокладка 180Г</t>
  </si>
  <si>
    <t>Газ Азот газ/обр.ос.ч., 40л</t>
  </si>
  <si>
    <t>Грунт-эмаль ХВ-0278, сер.</t>
  </si>
  <si>
    <t>000000001200061449</t>
  </si>
  <si>
    <t>Грунт-эмаль сер.</t>
  </si>
  <si>
    <t>000000001200063178</t>
  </si>
  <si>
    <t>Кабель силовой АВВГнг-LS-6 3х185</t>
  </si>
  <si>
    <t>000000001200076859</t>
  </si>
  <si>
    <t>Эмаль ХП-799 химостойкая, темно-серый</t>
  </si>
  <si>
    <t>@Муфта каб.10КВТпН-3х(150-240) 3жил.</t>
  </si>
  <si>
    <t>@Муфта 10СТп 3х(70-120) 3жил., 70-120</t>
  </si>
  <si>
    <t>@Муфта 10СТп 3х(150-240) 3жил., 150-240</t>
  </si>
  <si>
    <t>@Муфта 10КВТп-3х(70-120) 3жил., 70-120</t>
  </si>
  <si>
    <t>Огранич.перенапряж. ОПН-PТ/TEL-6/6,9 УХЛ</t>
  </si>
  <si>
    <t>@Контактор МК-2-20 Б У3Uк-220В63А1042012</t>
  </si>
  <si>
    <t>000000001300401305</t>
  </si>
  <si>
    <t>Нагреватель ТЭН 240 D 13/1.6 Z 230</t>
  </si>
  <si>
    <t>@Металлолом стальной 5АА</t>
  </si>
  <si>
    <t>000000000101000009</t>
  </si>
  <si>
    <t>Металлолом стальной 5А</t>
  </si>
  <si>
    <t>3300050000</t>
  </si>
  <si>
    <t>ДопСтрахВзносы</t>
  </si>
  <si>
    <t>3813001520</t>
  </si>
  <si>
    <t>Усл. передача эл.СН</t>
  </si>
  <si>
    <t>ТКЧ</t>
  </si>
  <si>
    <t>3813T01310</t>
  </si>
  <si>
    <t>Электроэнергия</t>
  </si>
  <si>
    <t>000000001200067150</t>
  </si>
  <si>
    <t>Лента ПВХ 0,13х15 UIZ-13-10-K06 зел.L20</t>
  </si>
  <si>
    <t>000000001200067151</t>
  </si>
  <si>
    <t>Лента ПВХ0,13х15 UIZ-13-10-K04 крас.L20м</t>
  </si>
  <si>
    <t>000000000100000191</t>
  </si>
  <si>
    <t>Масло отработанное</t>
  </si>
  <si>
    <t>000000000100000479</t>
  </si>
  <si>
    <t>Лом алюминия</t>
  </si>
  <si>
    <t>000000000100000510</t>
  </si>
  <si>
    <t>Отходы кабельной продукции (алюминий)</t>
  </si>
  <si>
    <t>3200030000</t>
  </si>
  <si>
    <t>Прочие выплаты</t>
  </si>
  <si>
    <t>3300030000</t>
  </si>
  <si>
    <t>СтВзнВнебФн(ПрочВып)</t>
  </si>
  <si>
    <t>3507080000</t>
  </si>
  <si>
    <t>Усл по охране объект</t>
  </si>
  <si>
    <t>3803030016</t>
  </si>
  <si>
    <t>Откл.стоим.мет.прок.</t>
  </si>
  <si>
    <t>3813000024</t>
  </si>
  <si>
    <t>ОБЩЕЦЕХОВЫЕ РАСХОДЫ</t>
  </si>
  <si>
    <t>3813001421</t>
  </si>
  <si>
    <t>Пром.стоки</t>
  </si>
  <si>
    <t>3813001434</t>
  </si>
  <si>
    <t>Усл.по обработке отх</t>
  </si>
  <si>
    <t>Вилка штепсельная с заз.конт. 16А, 220В</t>
  </si>
  <si>
    <t>000000001300210466</t>
  </si>
  <si>
    <t>Рукоятка 600мм</t>
  </si>
  <si>
    <t>@Рукоятка молотка</t>
  </si>
  <si>
    <t>Счетчик воды ВСХ-15</t>
  </si>
  <si>
    <t>000000001500053221</t>
  </si>
  <si>
    <t>Круг отрезной 230х3х22 14А 63СТ</t>
  </si>
  <si>
    <t>Полотно 300 Х6ВФ</t>
  </si>
  <si>
    <t>000000001500070436</t>
  </si>
  <si>
    <t>Пассатижи 180 Стандарт</t>
  </si>
  <si>
    <t>000000001000019709</t>
  </si>
  <si>
    <t>Пруток 10</t>
  </si>
  <si>
    <t>000000001000022936</t>
  </si>
  <si>
    <t>Лист 3 ст3</t>
  </si>
  <si>
    <t>000000001000023183</t>
  </si>
  <si>
    <t>Лист 2 ст3.</t>
  </si>
  <si>
    <t>Лист 0,7 оцинкован.</t>
  </si>
  <si>
    <t>000000001000026913</t>
  </si>
  <si>
    <t>@Резьба 20мм ГОСТ3262-75</t>
  </si>
  <si>
    <t>000000001000026914</t>
  </si>
  <si>
    <t>@Резьба 25мм ГОСТ3262-75</t>
  </si>
  <si>
    <t>000000001200047070</t>
  </si>
  <si>
    <t>Краска Акрэм сер.</t>
  </si>
  <si>
    <t>000000001200047300</t>
  </si>
  <si>
    <t>Кабель-канал 636302 25х16х2000, бел.</t>
  </si>
  <si>
    <t>000000001200047548</t>
  </si>
  <si>
    <t>Кирпич силикатный</t>
  </si>
  <si>
    <t>ТШТ</t>
  </si>
  <si>
    <t>000000001200047570</t>
  </si>
  <si>
    <t>@Футорка</t>
  </si>
  <si>
    <t>Кабель силовой ВВГнг-LS 3х1,5</t>
  </si>
  <si>
    <t>000000001200049323</t>
  </si>
  <si>
    <t>@Соединение внутреннее 26х3/4 пресс.лат</t>
  </si>
  <si>
    <t>Наконечник кабельный ТМЛ95-10-16-УХЛЗ</t>
  </si>
  <si>
    <t>000000001200050507</t>
  </si>
  <si>
    <t>Труба металлопластик. Dн32</t>
  </si>
  <si>
    <t>@Зажим анкерный ЗАН 16-35/1000 ИЭК</t>
  </si>
  <si>
    <t>@Зажим ответвительный ЗОИ 16-95/2,5-35</t>
  </si>
  <si>
    <t>000000001200053152</t>
  </si>
  <si>
    <t>Лоток кабельный перфорирован. 50х50х2000</t>
  </si>
  <si>
    <t>000000001200053719</t>
  </si>
  <si>
    <t>Смеситель для кухни CRYSTAL</t>
  </si>
  <si>
    <t>000000001200054287</t>
  </si>
  <si>
    <t>@Бетон М200 В15</t>
  </si>
  <si>
    <t>Наконечник кабельный ТМ-10мм2</t>
  </si>
  <si>
    <t>000000001200054341</t>
  </si>
  <si>
    <t>Наконечник кабельный ТМ-6мм2</t>
  </si>
  <si>
    <t>000000001200057227</t>
  </si>
  <si>
    <t>Провод монтажный БПВЛ 35</t>
  </si>
  <si>
    <t>000000001200059092</t>
  </si>
  <si>
    <t>Рубероид РКП-350 15х1</t>
  </si>
  <si>
    <t>000000001200061464</t>
  </si>
  <si>
    <t>Комплект промежуточной подвески КОМП1500</t>
  </si>
  <si>
    <t>000000001200062880</t>
  </si>
  <si>
    <t>@@Тройник перех 32х26х32 СОМАР пресс</t>
  </si>
  <si>
    <t>000000001200062881</t>
  </si>
  <si>
    <t>@Угольник 32 СОМАР пресс</t>
  </si>
  <si>
    <t>Подводка гибкая L50см</t>
  </si>
  <si>
    <t>000000001200063427</t>
  </si>
  <si>
    <t>@Соединитель пресс НР 20х1/2" Comap</t>
  </si>
  <si>
    <t>000000001200063796</t>
  </si>
  <si>
    <t>@Угольник пресс 26X26 Vt</t>
  </si>
  <si>
    <t>000000001200063800</t>
  </si>
  <si>
    <t>@Соединитель пресса 26х26 Vt</t>
  </si>
  <si>
    <t>000000001200064507</t>
  </si>
  <si>
    <t>Песок обогащенный</t>
  </si>
  <si>
    <t>000000001200066486</t>
  </si>
  <si>
    <t>Смесь строит.сух. MasterEmaco S488 PG 30</t>
  </si>
  <si>
    <t>000000001200067172</t>
  </si>
  <si>
    <t>Шнур силовой с конвертером (выпрям.мост</t>
  </si>
  <si>
    <t>000000001200069019</t>
  </si>
  <si>
    <t>@Угольник прессованный 32х32 Vt</t>
  </si>
  <si>
    <t>000000001200069925</t>
  </si>
  <si>
    <t>Кабель силовой КГН 4х10-0,66</t>
  </si>
  <si>
    <t>@Виллафлекс в ТКП (сланец серый/пленка)</t>
  </si>
  <si>
    <t>000000001200082188</t>
  </si>
  <si>
    <t>Грунт-эмаль Цитан, 20л</t>
  </si>
  <si>
    <t>000000001300200291</t>
  </si>
  <si>
    <t>Аппарат пускорегулирующий ДРЛ-125</t>
  </si>
  <si>
    <t>Выкл.авт. ВА47-29 40А, 3P</t>
  </si>
  <si>
    <t>@Устройство ИЗУ 250-ДНАТ</t>
  </si>
  <si>
    <t>000000001300207656</t>
  </si>
  <si>
    <t>Шина электрическая медь М1, 6х60</t>
  </si>
  <si>
    <t>@Сжим ответвительный у-733</t>
  </si>
  <si>
    <t>000000001300210820</t>
  </si>
  <si>
    <t>@Угол плоский LEG 10767 50х80</t>
  </si>
  <si>
    <t>@Хомут кабельный B3, L300</t>
  </si>
  <si>
    <t>000000001300211023</t>
  </si>
  <si>
    <t>@Хомут кабельный B4, L200</t>
  </si>
  <si>
    <t>Кронштейн универсальный</t>
  </si>
  <si>
    <t>000000001300220614</t>
  </si>
  <si>
    <t>Муфта прессованная 26х3/4 резьба внутр.</t>
  </si>
  <si>
    <t>000000001300223980</t>
  </si>
  <si>
    <t>Муфта прессованная 26х3/4 резьба наруж.</t>
  </si>
  <si>
    <t>000000001300225804</t>
  </si>
  <si>
    <t>Суппорт Mosaic 10956</t>
  </si>
  <si>
    <t>000000001300232575</t>
  </si>
  <si>
    <t>Клапан VT BASE 218 DN3/4</t>
  </si>
  <si>
    <t>000000001300233067</t>
  </si>
  <si>
    <t>@Автомат ВА55-41-344730-230 1000А УХЛ3</t>
  </si>
  <si>
    <t>000000001300233086</t>
  </si>
  <si>
    <t>Клапан VT BASE 227 DN3/4</t>
  </si>
  <si>
    <t>000000001300234185</t>
  </si>
  <si>
    <t>@Кроншт.анкер.КАМ-4000 UKA-12-1500-4000</t>
  </si>
  <si>
    <t>000000001300240441</t>
  </si>
  <si>
    <t>@Клипса труб.д/креп.м/пластик.трубы D20</t>
  </si>
  <si>
    <t>000000001300255781</t>
  </si>
  <si>
    <t>Суппорт Dlp Кр.65 010952</t>
  </si>
  <si>
    <t>000000001300255993</t>
  </si>
  <si>
    <t>Фотореле ФР-602 5,5кВт</t>
  </si>
  <si>
    <t>000000001300289631</t>
  </si>
  <si>
    <t>@Вентиль шар 1/2"Х 15 ПМ VT BASE 215</t>
  </si>
  <si>
    <t>000000001300296632</t>
  </si>
  <si>
    <t>Муфта 20 ГОСТ3262</t>
  </si>
  <si>
    <t>000000001300298455</t>
  </si>
  <si>
    <t>Кран шаровой BALLOFIX RpxG3/4 американка</t>
  </si>
  <si>
    <t>000000001300305341</t>
  </si>
  <si>
    <t>Талреп 12х125 крюк-кольцо</t>
  </si>
  <si>
    <t>000000001300312446</t>
  </si>
  <si>
    <t>Соединитель в.р. 16х3/4" STC-FARO</t>
  </si>
  <si>
    <t>@Муфта 4ПСТ-1-25/50(Б) 4жил., 25-50</t>
  </si>
  <si>
    <t>000000001300323186</t>
  </si>
  <si>
    <t>@Заглушка торцевая H50хB80</t>
  </si>
  <si>
    <t>000000001300323763</t>
  </si>
  <si>
    <t>Изолятор ISBK2009</t>
  </si>
  <si>
    <t>000000001300329919</t>
  </si>
  <si>
    <t>Калорифер Канал-ЭКВ-40-20-9</t>
  </si>
  <si>
    <t>000000001300331805</t>
  </si>
  <si>
    <t>Корпус ЩО70 SQ0905-0140 2000х800х600</t>
  </si>
  <si>
    <t>000000001300332761</t>
  </si>
  <si>
    <t>Переходник с 3/4" на 1/2" винт-гайка</t>
  </si>
  <si>
    <t>000000001300335924</t>
  </si>
  <si>
    <t>@Хомут MV-PI 200 М8/М10 арт.2048125 Hilt</t>
  </si>
  <si>
    <t>000000001300335925</t>
  </si>
  <si>
    <t>Кронштейн MVA-Z 386532</t>
  </si>
  <si>
    <t>000000001300336552</t>
  </si>
  <si>
    <t>Клап.возд.Канал-Гермик-П-40-20-Н-M220</t>
  </si>
  <si>
    <t>000000001300336553</t>
  </si>
  <si>
    <t>Кассета Канал-ФКП-40-20-G-4 B40хH20, G4</t>
  </si>
  <si>
    <t>000000001300336554</t>
  </si>
  <si>
    <t>Вентилятор КВАРК-П-40-20-18-2-380</t>
  </si>
  <si>
    <t>000000001300336555</t>
  </si>
  <si>
    <t>Вставка гибкая Канал-ГКВ-40-20</t>
  </si>
  <si>
    <t>000000001300336556</t>
  </si>
  <si>
    <t>Вентилятор Канал-ВЕНТ-200</t>
  </si>
  <si>
    <t>000000001300336557</t>
  </si>
  <si>
    <t>Клапан воздушный Канал-КВ-200-M220 D200</t>
  </si>
  <si>
    <t>000000001300336558</t>
  </si>
  <si>
    <t>Хомут Канал-МК-200Канал-МК-200</t>
  </si>
  <si>
    <t>000000001300337434</t>
  </si>
  <si>
    <t>Решетка вентиляционная ВРр-Г 200х100</t>
  </si>
  <si>
    <t>000000001300337435</t>
  </si>
  <si>
    <t>Отвод ПО-90-400х200-R150 фланц.оцинк.</t>
  </si>
  <si>
    <t>000000001300337436</t>
  </si>
  <si>
    <t>Решетка вентиляционная ВРНа 400х200</t>
  </si>
  <si>
    <t>@Заглушка 03220 46х1000</t>
  </si>
  <si>
    <t>000000001300338366</t>
  </si>
  <si>
    <t>Переход L300хs0,5, 400х200, 200х200</t>
  </si>
  <si>
    <t>000000001300338367</t>
  </si>
  <si>
    <t>Переход L300хs0,5, 200х200, 200х200</t>
  </si>
  <si>
    <t>000000001300338368</t>
  </si>
  <si>
    <t>Заглушка ст., оцинкован., 400х200х0,5</t>
  </si>
  <si>
    <t>000000001300338369</t>
  </si>
  <si>
    <t>Возд/вод.ст.оцинк.D200хL200хs0,5</t>
  </si>
  <si>
    <t>000000001300338370</t>
  </si>
  <si>
    <t>Возд/вод.ст.оцинк.D200хL100хs0,5</t>
  </si>
  <si>
    <t>000000001300338372</t>
  </si>
  <si>
    <t>Решетка вентиляционная ВРП 300х250</t>
  </si>
  <si>
    <t>000000001300338373</t>
  </si>
  <si>
    <t>Переход ст.оцинк.200х200х0,5 D200</t>
  </si>
  <si>
    <t>000000001300338374</t>
  </si>
  <si>
    <t>Отвод тип 1 90-200-0,5 оцинк.</t>
  </si>
  <si>
    <t>000000001300338707</t>
  </si>
  <si>
    <t>Привод электрический ЭП-35/37 SVA30D-EP</t>
  </si>
  <si>
    <t>000000001300340043</t>
  </si>
  <si>
    <t>Зонт крышный ст., оцинкован., D200хs0,5</t>
  </si>
  <si>
    <t>@Наконечник кабельный НКИ 2,5-5 47478</t>
  </si>
  <si>
    <t>000000001300342986</t>
  </si>
  <si>
    <t>Выкл/разъед.ВНК-630В3-20-УХЛ3 ET009459</t>
  </si>
  <si>
    <t>000000001300376763</t>
  </si>
  <si>
    <t>Кран шаровой DN1/2</t>
  </si>
  <si>
    <t>000000001300384269</t>
  </si>
  <si>
    <t>Отвод 90-57х3,5 ГОСТ17375</t>
  </si>
  <si>
    <t>000000001300387262</t>
  </si>
  <si>
    <t>Тройник 20 VTr прессовой, латун.</t>
  </si>
  <si>
    <t>000000001300387320</t>
  </si>
  <si>
    <t>Угольник 20 Comap прессовый</t>
  </si>
  <si>
    <t>000000001300387335</t>
  </si>
  <si>
    <t>Угольник опресс. 26х26</t>
  </si>
  <si>
    <t>000000001300399080</t>
  </si>
  <si>
    <t>000000001700018337</t>
  </si>
  <si>
    <t>@Смеситель для мойки с нижней подводкой</t>
  </si>
  <si>
    <t>Саморез по дереву L41мм</t>
  </si>
  <si>
    <t>000000001000028217</t>
  </si>
  <si>
    <t>Саморез 4,2х25 сверло п/метал.с п/ш</t>
  </si>
  <si>
    <t>000000001200046183</t>
  </si>
  <si>
    <t>Кабель силовой ВВГнг 4х4</t>
  </si>
  <si>
    <t>000000001200050845</t>
  </si>
  <si>
    <t>М/рукав гермет.оцинк.МРПИ-25 DN25</t>
  </si>
  <si>
    <t>000000001200053898</t>
  </si>
  <si>
    <t>Текстолит s4</t>
  </si>
  <si>
    <t>000000001200054130</t>
  </si>
  <si>
    <t>Наконечник кабельный ТМЛ-50мм2</t>
  </si>
  <si>
    <t>Наконечник кабельный ТМ-35мм2</t>
  </si>
  <si>
    <t>Наконечник кабельный ТМ-16мм2</t>
  </si>
  <si>
    <t>000000001200054466</t>
  </si>
  <si>
    <t>@Кабель UTP CAT.5</t>
  </si>
  <si>
    <t>000000001200055027</t>
  </si>
  <si>
    <t>Кабель контрольный КВВГнг 4х1,5</t>
  </si>
  <si>
    <t>000000001200055199</t>
  </si>
  <si>
    <t>Кабель силовой ВВГ 4х1,5</t>
  </si>
  <si>
    <t>000000001200057299</t>
  </si>
  <si>
    <t>Провод ПВ-3 2,5</t>
  </si>
  <si>
    <t>000000001200057710</t>
  </si>
  <si>
    <t>Смазка универ. WD-40 200мл</t>
  </si>
  <si>
    <t>000000001200058052</t>
  </si>
  <si>
    <t>Кабель силовой ВВГ-1 4х2,5</t>
  </si>
  <si>
    <t>000000001200061899</t>
  </si>
  <si>
    <t>М/рукав гермет.оцинк.МРПИ-32 DN32</t>
  </si>
  <si>
    <t>000000001200069059</t>
  </si>
  <si>
    <t>Подводка гибкая M10хG1/2, L0,6</t>
  </si>
  <si>
    <t>000000001200072448</t>
  </si>
  <si>
    <t>Кабель контрольный КВВГ 10х2,5</t>
  </si>
  <si>
    <t>000000001300199070</t>
  </si>
  <si>
    <t>@Автомат ВА47-29 3Р 16а</t>
  </si>
  <si>
    <t>000000001300199071</t>
  </si>
  <si>
    <t>Выкл.авт.ВА47-29 63А 3P</t>
  </si>
  <si>
    <t>000000001300199290</t>
  </si>
  <si>
    <t>Выключатель автоматический АП50Б-3МТ 63А</t>
  </si>
  <si>
    <t>000000001300200207</t>
  </si>
  <si>
    <t>Диод Д161-200</t>
  </si>
  <si>
    <t>000000001300202474</t>
  </si>
  <si>
    <t>@Диод Д151-160</t>
  </si>
  <si>
    <t>000000001300224779</t>
  </si>
  <si>
    <t>Резистор С5-35В 25 1кОм + - 5%</t>
  </si>
  <si>
    <t>000000001300231664</t>
  </si>
  <si>
    <t>Трансф. ТОР нулевой последоват CSH 120 5</t>
  </si>
  <si>
    <t>000000001300243936</t>
  </si>
  <si>
    <t>@Резистор ПЭВ-100-3кОм 5%</t>
  </si>
  <si>
    <t>@Хомут кабельный P6.6 25327 B7,8, L365</t>
  </si>
  <si>
    <t>000000001300256915</t>
  </si>
  <si>
    <t>Розетка комп. 1 модуль 5 е 076551 RJ45</t>
  </si>
  <si>
    <t>000000001300281695</t>
  </si>
  <si>
    <t>@Реле контроля ФАЗ SQZ3</t>
  </si>
  <si>
    <t>000000001300295821</t>
  </si>
  <si>
    <t>@Реле РУ 21/220 пост. U=220В утопл.монта</t>
  </si>
  <si>
    <t>000000001300322018</t>
  </si>
  <si>
    <t>Панель вызывная DVC-414Si Color</t>
  </si>
  <si>
    <t>000000001300344691</t>
  </si>
  <si>
    <t>@Аккумулятор РАПМ.436244.005 5Н-АА 2000В</t>
  </si>
  <si>
    <t>000000001300344819</t>
  </si>
  <si>
    <t>@Аккумулятор РАПМ.436244.006 5Н-АА2000ВТ</t>
  </si>
  <si>
    <t>000000001300345415</t>
  </si>
  <si>
    <t>@Модуль MES120G для Sepam 59716 SE</t>
  </si>
  <si>
    <t>000000001300384205</t>
  </si>
  <si>
    <t>Угольник опресс. 32х32</t>
  </si>
  <si>
    <t>000000001300396378</t>
  </si>
  <si>
    <t>Резистор С5-35В-160 430 Ом</t>
  </si>
  <si>
    <t>000000001300398686</t>
  </si>
  <si>
    <t>Панель кодонаборная TS-KBD-EM2 Metal</t>
  </si>
  <si>
    <t>000000001300399079</t>
  </si>
  <si>
    <t>Кнопка управления выхода TS-MAGIC</t>
  </si>
  <si>
    <t>000000001300400259</t>
  </si>
  <si>
    <t>Реле времени ВЛ-12М1</t>
  </si>
  <si>
    <t>000000001300408465</t>
  </si>
  <si>
    <t>Датчик волоконно-оптический ВОД</t>
  </si>
  <si>
    <t>000000001500075599</t>
  </si>
  <si>
    <t>Мультиметр КТ 118А 79126</t>
  </si>
  <si>
    <t>000000001500089646</t>
  </si>
  <si>
    <t>Приб. ЩП120 110кВ/100В-220ВУ-IRS12(В)3-0</t>
  </si>
  <si>
    <t>3508060000</t>
  </si>
  <si>
    <t>Аренда  прочих ОС</t>
  </si>
  <si>
    <t>3601010000</t>
  </si>
  <si>
    <t>Команд Расх Нор-Сут</t>
  </si>
  <si>
    <t>3601020000</t>
  </si>
  <si>
    <t>Команд Расх Нор-Прож</t>
  </si>
  <si>
    <t>3601030000</t>
  </si>
  <si>
    <t>Коман Расх Нор-Проез</t>
  </si>
  <si>
    <t>3813001510</t>
  </si>
  <si>
    <t>Усл. передача эл.ВН</t>
  </si>
  <si>
    <t>3813002341</t>
  </si>
  <si>
    <t>Кислород газообрГазЦ</t>
  </si>
  <si>
    <t>Стандартизированная тарифная ставка на покрытие расходов за технологическое присоединение С1 (ставка за единицу максимальной мощности) - 15434 руб. за одно присоединение.</t>
  </si>
  <si>
    <r>
      <t xml:space="preserve">Стандартизированная тарифная ставка на покрытие расходов за технологическое присоединение С1.1. </t>
    </r>
    <r>
      <rPr>
        <vertAlign val="superscript"/>
        <sz val="12"/>
        <rFont val="Europe"/>
        <charset val="204"/>
      </rPr>
      <t xml:space="preserve">maxN </t>
    </r>
    <r>
      <rPr>
        <sz val="12"/>
        <rFont val="Europe"/>
        <charset val="204"/>
      </rPr>
      <t>(ставка за единицу максимальной мощности) - 213руб/кВт</t>
    </r>
  </si>
  <si>
    <t>Ставки за единицу максимальной мощности на осуществление мероприятий, связанных со строительством принять равным значениям размеров стандартизированных тарифных ставок на покрытие расходов сетевых организаций Свердловской области на строительство , утвержденным постановлением РЭК Свердловской области № 251-ПК от 23.12.2020г.</t>
  </si>
  <si>
    <t>Постановление РЭК Свердловской области отот 29.12.2021 № 258-ПК размещено на интернет-портале правовой информации Свердловской области (www.pravo.gov66.ru)</t>
  </si>
  <si>
    <t>Ставки за единицу максимальной мощности на осуществление мероприятий, связанных со строительством принять равным значениям размеров стандартизированных тарифных ставок на покрытие расходов сетевых организаций Свердловской области на строительство , утвержденным постановлением РЭК Свердловской области от 29.12.2021 № 258-ПК</t>
  </si>
  <si>
    <t>Стандартизированная тарифная ставка на покрытие расходов за технологическое присоединение С1.1. maxN (ставка за единицу максимальной мощности) - 290руб/кВт</t>
  </si>
  <si>
    <t>Стандартизированная тарифная ставка на покрытие расходов за технологическое присоединение С1 (ставка за единицу максимальной мощности) - 11519руб.(для заявителей, указанных в абзаце восьмом пункта 24 Методических указаний) и 17843руб. (для заявителей, указанных в абзаце девятом пункта 24 Методических указаний) за одно присоединение</t>
  </si>
  <si>
    <t>Стандартизированная тарифная ставка на покрытие расходов за технологическое присоединение С1.1. maxN (ставка за единицу максимальной мощности) - 213руб/кВт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</si>
</sst>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
    <numFmt numFmtId="166" formatCode="#,##0.000"/>
    <numFmt numFmtId="167" formatCode="0.0"/>
  </numFmts>
  <fonts count="58" x14ac:knownFonts="1">
    <font>
      <sz val="10"/>
      <name val="Arial Cyr"/>
      <charset val="204"/>
    </font>
    <font>
      <sz val="11"/>
      <color theme="1"/>
      <name val="Calibri"/>
      <family val="2"/>
      <charset val="204"/>
      <scheme val="minor"/>
    </font>
    <font>
      <sz val="10"/>
      <name val="Arial Cyr"/>
      <charset val="204"/>
    </font>
    <font>
      <b/>
      <sz val="14"/>
      <name val="Franklin Gothic Medium"/>
      <family val="2"/>
      <charset val="204"/>
    </font>
    <font>
      <b/>
      <sz val="9"/>
      <name val="Tahoma"/>
      <family val="2"/>
      <charset val="204"/>
    </font>
    <font>
      <sz val="9"/>
      <name val="Tahoma"/>
      <family val="2"/>
      <charset val="204"/>
    </font>
    <font>
      <sz val="10"/>
      <name val="Arial"/>
      <family val="2"/>
      <charset val="204"/>
    </font>
    <font>
      <sz val="14"/>
      <name val="Europe"/>
      <charset val="204"/>
    </font>
    <font>
      <sz val="12"/>
      <name val="Europe"/>
      <charset val="204"/>
    </font>
    <font>
      <b/>
      <sz val="12"/>
      <name val="Europe"/>
      <charset val="204"/>
    </font>
    <font>
      <u/>
      <sz val="12"/>
      <name val="Europe"/>
      <charset val="204"/>
    </font>
    <font>
      <vertAlign val="superscript"/>
      <sz val="12"/>
      <name val="Europe"/>
      <charset val="204"/>
    </font>
    <font>
      <sz val="11"/>
      <color indexed="8"/>
      <name val="Calibri"/>
      <family val="2"/>
      <charset val="204"/>
    </font>
    <font>
      <b/>
      <sz val="9"/>
      <color indexed="63"/>
      <name val="Tahoma"/>
      <family val="2"/>
      <charset val="204"/>
    </font>
    <font>
      <sz val="9"/>
      <color indexed="63"/>
      <name val="Tahoma"/>
      <family val="2"/>
      <charset val="204"/>
    </font>
    <font>
      <sz val="10"/>
      <name val="Europe"/>
      <charset val="204"/>
    </font>
    <font>
      <b/>
      <sz val="10"/>
      <name val="Europe"/>
      <charset val="204"/>
    </font>
    <font>
      <b/>
      <sz val="11"/>
      <color theme="1"/>
      <name val="Europe"/>
      <charset val="204"/>
    </font>
    <font>
      <b/>
      <sz val="10"/>
      <color rgb="FFFF0000"/>
      <name val="Europe"/>
      <charset val="204"/>
    </font>
    <font>
      <sz val="11"/>
      <name val="Europe"/>
      <charset val="204"/>
    </font>
    <font>
      <sz val="10"/>
      <name val="Times New Roman"/>
      <family val="1"/>
      <charset val="204"/>
    </font>
    <font>
      <sz val="6"/>
      <name val="Europe"/>
      <charset val="204"/>
    </font>
    <font>
      <sz val="9"/>
      <name val="Europe"/>
      <charset val="204"/>
    </font>
    <font>
      <sz val="11"/>
      <name val="Times New Roman"/>
      <family val="1"/>
      <charset val="204"/>
    </font>
    <font>
      <sz val="9"/>
      <name val="Arial Cyr"/>
      <charset val="204"/>
    </font>
    <font>
      <sz val="8"/>
      <name val="Europe"/>
      <charset val="204"/>
    </font>
    <font>
      <b/>
      <u/>
      <sz val="10"/>
      <name val="Europe"/>
      <charset val="204"/>
    </font>
    <font>
      <sz val="8"/>
      <name val="Times New Roman"/>
      <family val="1"/>
      <charset val="204"/>
    </font>
    <font>
      <sz val="7"/>
      <name val="Europe"/>
      <charset val="204"/>
    </font>
    <font>
      <i/>
      <sz val="12"/>
      <name val="Europe"/>
      <charset val="204"/>
    </font>
    <font>
      <sz val="9"/>
      <name val="Times New Roman"/>
      <family val="1"/>
      <charset val="204"/>
    </font>
    <font>
      <sz val="12"/>
      <name val="Times New Roman"/>
      <family val="1"/>
      <charset val="204"/>
    </font>
    <font>
      <sz val="14"/>
      <color rgb="FF000000"/>
      <name val="Times New Roman"/>
      <family val="1"/>
      <charset val="204"/>
    </font>
    <font>
      <b/>
      <sz val="14"/>
      <color rgb="FF000000"/>
      <name val="Times New Roman"/>
      <family val="1"/>
      <charset val="204"/>
    </font>
    <font>
      <sz val="12"/>
      <color rgb="FF000000"/>
      <name val="Times New Roman"/>
      <family val="1"/>
      <charset val="204"/>
    </font>
    <font>
      <sz val="11"/>
      <color rgb="FF000000"/>
      <name val="Calibri"/>
      <family val="2"/>
      <charset val="204"/>
    </font>
    <font>
      <sz val="14"/>
      <color rgb="FF000000"/>
      <name val="Calibri"/>
      <family val="2"/>
      <charset val="204"/>
    </font>
    <font>
      <b/>
      <sz val="12"/>
      <name val="Times New Roman"/>
      <family val="1"/>
      <charset val="204"/>
    </font>
    <font>
      <b/>
      <sz val="7"/>
      <name val="Times New Roman"/>
      <family val="1"/>
      <charset val="204"/>
    </font>
    <font>
      <sz val="7"/>
      <name val="Times New Roman"/>
      <family val="1"/>
      <charset val="204"/>
    </font>
    <font>
      <b/>
      <i/>
      <sz val="10"/>
      <name val="Times New Roman"/>
      <family val="1"/>
      <charset val="204"/>
    </font>
    <font>
      <b/>
      <i/>
      <sz val="12"/>
      <name val="Times New Roman"/>
      <family val="1"/>
      <charset val="204"/>
    </font>
    <font>
      <sz val="7"/>
      <color rgb="FF000000"/>
      <name val="Times New Roman"/>
      <family val="1"/>
      <charset val="204"/>
    </font>
    <font>
      <sz val="12"/>
      <name val="Symbol"/>
      <family val="1"/>
      <charset val="2"/>
    </font>
    <font>
      <sz val="10"/>
      <color rgb="FF1F497D"/>
      <name val="Times New Roman"/>
      <family val="1"/>
      <charset val="204"/>
    </font>
    <font>
      <u/>
      <sz val="10"/>
      <color theme="10"/>
      <name val="Arial Cyr"/>
      <charset val="204"/>
    </font>
    <font>
      <sz val="14"/>
      <name val="Arial"/>
      <family val="2"/>
      <charset val="204"/>
    </font>
    <font>
      <sz val="9"/>
      <name val="Arial"/>
      <family val="2"/>
      <charset val="204"/>
    </font>
    <font>
      <b/>
      <sz val="13"/>
      <name val="Times New Roman"/>
      <family val="1"/>
      <charset val="204"/>
    </font>
    <font>
      <sz val="8"/>
      <color indexed="9"/>
      <name val="Times New Roman"/>
      <family val="1"/>
      <charset val="204"/>
    </font>
    <font>
      <sz val="9"/>
      <color indexed="23"/>
      <name val="Tahoma"/>
      <family val="2"/>
      <charset val="204"/>
    </font>
    <font>
      <sz val="9"/>
      <color theme="0"/>
      <name val="Tahoma"/>
      <family val="2"/>
      <charset val="204"/>
    </font>
    <font>
      <b/>
      <sz val="9"/>
      <color indexed="62"/>
      <name val="Tahoma"/>
      <family val="2"/>
      <charset val="204"/>
    </font>
    <font>
      <sz val="8"/>
      <name val="Arial Cyr"/>
      <charset val="204"/>
    </font>
    <font>
      <b/>
      <u/>
      <sz val="11"/>
      <name val="Europe"/>
      <charset val="204"/>
    </font>
    <font>
      <sz val="11"/>
      <color indexed="22"/>
      <name val="Wingdings 2"/>
      <family val="1"/>
      <charset val="2"/>
    </font>
    <font>
      <sz val="10"/>
      <color theme="1"/>
      <name val="Arial"/>
      <family val="2"/>
      <charset val="204"/>
    </font>
    <font>
      <b/>
      <sz val="10"/>
      <name val="Arial Cyr"/>
      <charset val="204"/>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44"/>
        <bgColor indexed="64"/>
      </patternFill>
    </fill>
    <fill>
      <patternFill patternType="lightDown">
        <fgColor indexed="22"/>
      </patternFill>
    </fill>
  </fills>
  <borders count="38">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diagonal/>
    </border>
    <border>
      <left/>
      <right/>
      <top/>
      <bottom style="medium">
        <color rgb="FF000000"/>
      </bottom>
      <diagonal/>
    </border>
    <border>
      <left style="thin">
        <color indexed="64"/>
      </left>
      <right style="thin">
        <color indexed="64"/>
      </right>
      <top/>
      <bottom/>
      <diagonal/>
    </border>
    <border>
      <left/>
      <right/>
      <top style="thin">
        <color indexed="55"/>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indexed="55"/>
      </left>
      <right style="thin">
        <color indexed="55"/>
      </right>
      <top/>
      <bottom style="thin">
        <color indexed="55"/>
      </bottom>
      <diagonal/>
    </border>
    <border>
      <left style="thin">
        <color indexed="55"/>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bottom/>
      <diagonal/>
    </border>
    <border>
      <left/>
      <right style="thin">
        <color rgb="FF999999"/>
      </right>
      <top/>
      <bottom/>
      <diagonal/>
    </border>
  </borders>
  <cellStyleXfs count="16">
    <xf numFmtId="0" fontId="0" fillId="0" borderId="0"/>
    <xf numFmtId="0" fontId="3" fillId="0" borderId="0" applyBorder="0">
      <alignment horizontal="center" vertical="center" wrapText="1"/>
    </xf>
    <xf numFmtId="0" fontId="4" fillId="0" borderId="1" applyBorder="0">
      <alignment horizontal="center" vertical="center" wrapText="1"/>
    </xf>
    <xf numFmtId="4" fontId="5" fillId="2" borderId="2" applyBorder="0">
      <alignment horizontal="right"/>
    </xf>
    <xf numFmtId="4" fontId="5" fillId="3" borderId="0" applyBorder="0">
      <alignment horizontal="right"/>
    </xf>
    <xf numFmtId="0" fontId="12" fillId="0" borderId="0"/>
    <xf numFmtId="0" fontId="2" fillId="0" borderId="0"/>
    <xf numFmtId="49" fontId="5" fillId="0" borderId="0" applyBorder="0">
      <alignment vertical="top"/>
    </xf>
    <xf numFmtId="0" fontId="2" fillId="0" borderId="0"/>
    <xf numFmtId="0" fontId="2" fillId="0" borderId="0"/>
    <xf numFmtId="0" fontId="45" fillId="0" borderId="0" applyNumberForma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410">
    <xf numFmtId="0" fontId="0" fillId="0" borderId="0" xfId="0"/>
    <xf numFmtId="0" fontId="0" fillId="0" borderId="0" xfId="0"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xf numFmtId="0" fontId="6" fillId="0" borderId="0" xfId="0" applyFont="1" applyAlignment="1">
      <alignment wrapText="1"/>
    </xf>
    <xf numFmtId="3" fontId="0" fillId="0" borderId="0" xfId="0" applyNumberFormat="1"/>
    <xf numFmtId="0" fontId="0" fillId="0" borderId="0" xfId="0" applyFill="1"/>
    <xf numFmtId="0" fontId="8" fillId="0" borderId="0" xfId="0" applyFont="1"/>
    <xf numFmtId="0" fontId="8" fillId="0" borderId="0" xfId="0" applyFont="1" applyAlignment="1">
      <alignment horizontal="center"/>
    </xf>
    <xf numFmtId="0" fontId="9" fillId="0" borderId="0" xfId="0" applyFont="1" applyAlignment="1">
      <alignment horizontal="right" indent="15"/>
    </xf>
    <xf numFmtId="0" fontId="9" fillId="0" borderId="0" xfId="0" applyFont="1"/>
    <xf numFmtId="0" fontId="9" fillId="0" borderId="0" xfId="0" applyFont="1" applyAlignment="1">
      <alignment horizontal="left"/>
    </xf>
    <xf numFmtId="0" fontId="8" fillId="0" borderId="0" xfId="0" applyFont="1" applyAlignment="1">
      <alignment horizontal="left" vertical="top" wrapText="1"/>
    </xf>
    <xf numFmtId="0" fontId="8" fillId="0" borderId="0" xfId="0" applyFont="1" applyBorder="1" applyAlignment="1">
      <alignment horizontal="left" vertical="top" wrapText="1"/>
    </xf>
    <xf numFmtId="0" fontId="8" fillId="0" borderId="0" xfId="0" applyFont="1" applyBorder="1" applyAlignment="1">
      <alignment vertical="top" wrapText="1"/>
    </xf>
    <xf numFmtId="0" fontId="8" fillId="0" borderId="0" xfId="0" applyFont="1" applyAlignment="1">
      <alignment horizontal="left" indent="1"/>
    </xf>
    <xf numFmtId="0" fontId="8" fillId="0" borderId="0" xfId="0" applyFont="1" applyAlignment="1">
      <alignment horizontal="left" vertical="top" wrapText="1" indent="1"/>
    </xf>
    <xf numFmtId="0" fontId="10" fillId="0" borderId="0" xfId="0" applyFont="1" applyAlignment="1">
      <alignment horizontal="left" indent="1"/>
    </xf>
    <xf numFmtId="0" fontId="8" fillId="0" borderId="0" xfId="0" applyFont="1" applyAlignment="1">
      <alignment horizontal="justify"/>
    </xf>
    <xf numFmtId="0" fontId="8" fillId="0" borderId="0" xfId="0" applyFont="1" applyFill="1" applyAlignment="1">
      <alignment horizontal="left" vertical="top" wrapText="1"/>
    </xf>
    <xf numFmtId="0" fontId="8" fillId="0" borderId="0" xfId="0" applyFont="1" applyFill="1" applyAlignment="1">
      <alignment vertical="top" wrapText="1"/>
    </xf>
    <xf numFmtId="0" fontId="10" fillId="0" borderId="0" xfId="0" applyFont="1" applyAlignment="1">
      <alignment horizontal="left" vertical="top" wrapText="1"/>
    </xf>
    <xf numFmtId="0" fontId="9" fillId="0" borderId="0" xfId="0" applyFont="1" applyFill="1" applyAlignment="1">
      <alignment horizontal="left" vertical="top" wrapText="1"/>
    </xf>
    <xf numFmtId="0" fontId="9" fillId="0" borderId="0" xfId="0" applyFont="1" applyAlignment="1">
      <alignment horizontal="left" vertical="top" wrapText="1"/>
    </xf>
    <xf numFmtId="0" fontId="13" fillId="0" borderId="0" xfId="6" applyFont="1" applyFill="1" applyBorder="1" applyAlignment="1" applyProtection="1">
      <alignment horizontal="center" vertical="center"/>
    </xf>
    <xf numFmtId="0" fontId="15" fillId="0" borderId="0" xfId="0" applyFont="1"/>
    <xf numFmtId="0" fontId="15" fillId="0" borderId="2" xfId="0" applyFont="1" applyBorder="1" applyAlignment="1">
      <alignment horizontal="center" vertical="center" wrapText="1"/>
    </xf>
    <xf numFmtId="0" fontId="15" fillId="0" borderId="2" xfId="0" applyFont="1" applyBorder="1" applyAlignment="1">
      <alignment horizontal="center"/>
    </xf>
    <xf numFmtId="0" fontId="15" fillId="0" borderId="0" xfId="0" applyFont="1" applyAlignment="1">
      <alignment horizont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8" fillId="0" borderId="0" xfId="0" applyFont="1" applyAlignment="1">
      <alignment horizontal="center" vertical="center"/>
    </xf>
    <xf numFmtId="0" fontId="19" fillId="0" borderId="7" xfId="0" applyFont="1" applyBorder="1" applyAlignment="1">
      <alignment horizontal="center" vertical="center" wrapText="1"/>
    </xf>
    <xf numFmtId="0" fontId="19" fillId="0" borderId="5" xfId="0" applyFont="1" applyBorder="1" applyAlignment="1">
      <alignment horizontal="center" vertical="top" wrapText="1"/>
    </xf>
    <xf numFmtId="0" fontId="19" fillId="0" borderId="7" xfId="0" applyFont="1" applyBorder="1" applyAlignment="1">
      <alignment vertical="top" wrapText="1"/>
    </xf>
    <xf numFmtId="0" fontId="19" fillId="0" borderId="7" xfId="0" applyFont="1" applyBorder="1" applyAlignment="1">
      <alignment horizontal="center" vertical="top" wrapText="1"/>
    </xf>
    <xf numFmtId="165" fontId="19" fillId="0" borderId="7" xfId="0" applyNumberFormat="1" applyFont="1" applyBorder="1" applyAlignment="1">
      <alignment horizontal="center" vertical="top" wrapText="1"/>
    </xf>
    <xf numFmtId="0" fontId="8" fillId="0" borderId="2" xfId="0" applyFont="1" applyBorder="1" applyAlignment="1">
      <alignment horizontal="center" vertical="center" wrapText="1"/>
    </xf>
    <xf numFmtId="0" fontId="21" fillId="0" borderId="0" xfId="0" applyFont="1"/>
    <xf numFmtId="0" fontId="15" fillId="5" borderId="0" xfId="0" applyFont="1" applyFill="1"/>
    <xf numFmtId="0" fontId="22" fillId="0" borderId="0" xfId="0" applyFont="1"/>
    <xf numFmtId="0" fontId="24" fillId="0" borderId="0" xfId="0" applyFont="1"/>
    <xf numFmtId="0" fontId="25" fillId="0" borderId="0" xfId="0" applyFont="1"/>
    <xf numFmtId="0" fontId="25" fillId="0" borderId="0" xfId="0" applyFont="1" applyBorder="1" applyAlignment="1">
      <alignment horizontal="center" vertical="center"/>
    </xf>
    <xf numFmtId="0" fontId="2" fillId="0" borderId="0" xfId="0" applyFont="1"/>
    <xf numFmtId="0" fontId="0" fillId="5" borderId="0" xfId="0" applyFill="1"/>
    <xf numFmtId="0" fontId="8" fillId="0" borderId="0" xfId="0" applyFont="1" applyAlignment="1">
      <alignment vertical="center"/>
    </xf>
    <xf numFmtId="0" fontId="9" fillId="4" borderId="0" xfId="0" applyFont="1" applyFill="1" applyAlignment="1">
      <alignment wrapText="1"/>
    </xf>
    <xf numFmtId="0" fontId="9" fillId="0" borderId="0" xfId="0" applyFont="1" applyAlignment="1">
      <alignment horizontal="left" vertical="top"/>
    </xf>
    <xf numFmtId="0" fontId="8" fillId="0" borderId="0" xfId="0" applyFont="1" applyAlignment="1">
      <alignment horizontal="center" vertical="center"/>
    </xf>
    <xf numFmtId="0" fontId="0" fillId="0" borderId="0" xfId="0" applyAlignment="1">
      <alignment horizontal="left" vertical="top"/>
    </xf>
    <xf numFmtId="0" fontId="9" fillId="0" borderId="0" xfId="0" applyFont="1" applyFill="1" applyAlignment="1">
      <alignment horizontal="left"/>
    </xf>
    <xf numFmtId="0" fontId="8" fillId="0" borderId="2" xfId="0" applyFont="1" applyBorder="1" applyAlignment="1">
      <alignment horizontal="center" vertical="top" wrapText="1"/>
    </xf>
    <xf numFmtId="0" fontId="29" fillId="0" borderId="2" xfId="0" applyFont="1" applyBorder="1" applyAlignment="1">
      <alignment horizontal="center" vertical="top" wrapText="1"/>
    </xf>
    <xf numFmtId="0" fontId="0" fillId="0" borderId="2" xfId="0" applyBorder="1" applyAlignment="1">
      <alignment horizontal="center" vertical="top" wrapText="1"/>
    </xf>
    <xf numFmtId="0" fontId="7" fillId="0" borderId="0" xfId="0" applyFont="1" applyFill="1" applyAlignment="1">
      <alignment horizontal="center"/>
    </xf>
    <xf numFmtId="0" fontId="15" fillId="0" borderId="0" xfId="0" applyFont="1" applyFill="1"/>
    <xf numFmtId="0" fontId="8" fillId="0" borderId="2" xfId="0" applyFont="1" applyFill="1" applyBorder="1" applyAlignment="1">
      <alignment horizontal="center" vertical="top" wrapText="1"/>
    </xf>
    <xf numFmtId="3" fontId="8" fillId="0" borderId="2" xfId="0" applyNumberFormat="1" applyFont="1" applyFill="1" applyBorder="1" applyAlignment="1">
      <alignment horizontal="center" vertical="top" wrapText="1"/>
    </xf>
    <xf numFmtId="0" fontId="8" fillId="0" borderId="0" xfId="0" applyFont="1" applyBorder="1" applyAlignment="1">
      <alignment vertical="top" wrapText="1"/>
    </xf>
    <xf numFmtId="0" fontId="8" fillId="0" borderId="0" xfId="0" applyFont="1" applyAlignment="1">
      <alignment vertical="top" wrapText="1"/>
    </xf>
    <xf numFmtId="0" fontId="8" fillId="0" borderId="0" xfId="0" applyFont="1" applyAlignment="1">
      <alignment horizontal="center"/>
    </xf>
    <xf numFmtId="0" fontId="8" fillId="0" borderId="0" xfId="0" applyFont="1" applyAlignment="1">
      <alignment vertical="top" wrapText="1"/>
    </xf>
    <xf numFmtId="0" fontId="8" fillId="0" borderId="0" xfId="0" applyFont="1" applyAlignment="1">
      <alignment horizontal="center"/>
    </xf>
    <xf numFmtId="0" fontId="0" fillId="0" borderId="0" xfId="0" applyBorder="1"/>
    <xf numFmtId="0" fontId="33" fillId="0" borderId="0" xfId="0" applyFont="1"/>
    <xf numFmtId="0" fontId="34" fillId="0" borderId="0" xfId="0" applyFont="1"/>
    <xf numFmtId="0" fontId="32" fillId="0" borderId="0" xfId="0" applyFont="1"/>
    <xf numFmtId="0" fontId="35" fillId="0" borderId="0" xfId="0" applyFont="1"/>
    <xf numFmtId="0" fontId="36" fillId="0" borderId="0" xfId="0" applyFont="1"/>
    <xf numFmtId="0" fontId="37"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right" vertical="center" wrapText="1"/>
    </xf>
    <xf numFmtId="0" fontId="37" fillId="0" borderId="0" xfId="0" applyFont="1" applyAlignment="1">
      <alignment horizontal="justify" vertical="center"/>
    </xf>
    <xf numFmtId="0" fontId="31" fillId="0" borderId="0" xfId="0" applyFont="1" applyAlignment="1">
      <alignment horizontal="justify" vertical="center"/>
    </xf>
    <xf numFmtId="0" fontId="41" fillId="0" borderId="0" xfId="0" applyFont="1" applyAlignment="1">
      <alignment horizontal="justify" vertical="center"/>
    </xf>
    <xf numFmtId="0" fontId="40" fillId="0" borderId="0" xfId="0" applyFont="1" applyAlignment="1">
      <alignment horizontal="justify" vertical="center"/>
    </xf>
    <xf numFmtId="0" fontId="45" fillId="0" borderId="0" xfId="10" applyAlignment="1">
      <alignment horizontal="justify" vertical="center"/>
    </xf>
    <xf numFmtId="0" fontId="34" fillId="0" borderId="0" xfId="0" applyFont="1" applyAlignment="1">
      <alignment horizontal="justify" vertical="center"/>
    </xf>
    <xf numFmtId="0" fontId="37" fillId="0" borderId="0" xfId="0" applyFont="1" applyAlignment="1">
      <alignment vertical="center"/>
    </xf>
    <xf numFmtId="0" fontId="20" fillId="0" borderId="0" xfId="0" applyFont="1" applyAlignment="1">
      <alignment horizontal="center" vertical="center"/>
    </xf>
    <xf numFmtId="0" fontId="43" fillId="0" borderId="0" xfId="0" applyFont="1" applyAlignment="1">
      <alignment horizontal="justify" vertical="center"/>
    </xf>
    <xf numFmtId="0" fontId="37" fillId="0" borderId="0" xfId="0" applyFont="1" applyAlignment="1">
      <alignment horizontal="justify" vertical="center" wrapText="1"/>
    </xf>
    <xf numFmtId="0" fontId="0" fillId="0" borderId="0" xfId="0" applyAlignment="1">
      <alignment vertical="top" wrapText="1"/>
    </xf>
    <xf numFmtId="0" fontId="31" fillId="0" borderId="0" xfId="0" applyFont="1" applyAlignment="1">
      <alignment horizontal="justify" vertical="center" wrapText="1"/>
    </xf>
    <xf numFmtId="49" fontId="37" fillId="0" borderId="0" xfId="0" applyNumberFormat="1" applyFont="1" applyAlignment="1">
      <alignment horizontal="justify" vertical="center"/>
    </xf>
    <xf numFmtId="0" fontId="46" fillId="0" borderId="0" xfId="0" applyFont="1"/>
    <xf numFmtId="14" fontId="0" fillId="0" borderId="0" xfId="0" applyNumberFormat="1"/>
    <xf numFmtId="0" fontId="6" fillId="0" borderId="2" xfId="0" applyFont="1" applyBorder="1" applyAlignment="1">
      <alignment horizontal="center" vertical="center" wrapText="1"/>
    </xf>
    <xf numFmtId="0" fontId="47" fillId="0" borderId="2" xfId="0" applyFont="1" applyBorder="1" applyAlignment="1">
      <alignment horizontal="center" vertical="center" wrapText="1"/>
    </xf>
    <xf numFmtId="0" fontId="0" fillId="0" borderId="2" xfId="0" applyBorder="1" applyAlignment="1">
      <alignment horizontal="center" vertical="center" wrapText="1"/>
    </xf>
    <xf numFmtId="1" fontId="0" fillId="0" borderId="2" xfId="0" applyNumberFormat="1" applyFill="1" applyBorder="1" applyAlignment="1">
      <alignment horizontal="center"/>
    </xf>
    <xf numFmtId="1" fontId="0" fillId="0" borderId="2" xfId="0" applyNumberFormat="1" applyFill="1" applyBorder="1" applyAlignment="1">
      <alignment horizontal="center" vertical="center"/>
    </xf>
    <xf numFmtId="0" fontId="0" fillId="0" borderId="2" xfId="0" applyBorder="1"/>
    <xf numFmtId="0" fontId="0" fillId="0" borderId="10" xfId="0" applyBorder="1" applyAlignment="1">
      <alignment horizontal="center"/>
    </xf>
    <xf numFmtId="0" fontId="15" fillId="0" borderId="2" xfId="0" applyFont="1" applyBorder="1" applyAlignment="1">
      <alignment horizontal="center" vertical="center" wrapText="1"/>
    </xf>
    <xf numFmtId="0" fontId="20" fillId="0" borderId="0" xfId="0" applyNumberFormat="1" applyFont="1" applyBorder="1" applyAlignment="1">
      <alignment horizontal="left"/>
    </xf>
    <xf numFmtId="0" fontId="31" fillId="0" borderId="0" xfId="0" applyNumberFormat="1" applyFont="1" applyBorder="1" applyAlignment="1">
      <alignment horizontal="left"/>
    </xf>
    <xf numFmtId="0" fontId="30" fillId="0" borderId="0" xfId="0" applyNumberFormat="1" applyFont="1" applyBorder="1" applyAlignment="1">
      <alignment horizontal="left"/>
    </xf>
    <xf numFmtId="0" fontId="31" fillId="0" borderId="0" xfId="0" applyNumberFormat="1" applyFont="1" applyBorder="1" applyAlignment="1">
      <alignment horizontal="right"/>
    </xf>
    <xf numFmtId="0" fontId="48" fillId="0" borderId="0" xfId="0" applyNumberFormat="1" applyFont="1" applyBorder="1" applyAlignment="1">
      <alignment horizontal="left"/>
    </xf>
    <xf numFmtId="0" fontId="48" fillId="0" borderId="0" xfId="0" applyNumberFormat="1" applyFont="1" applyBorder="1" applyAlignment="1">
      <alignment horizontal="center"/>
    </xf>
    <xf numFmtId="0" fontId="49" fillId="0" borderId="0" xfId="0" applyNumberFormat="1" applyFont="1" applyBorder="1" applyAlignment="1">
      <alignment horizontal="left"/>
    </xf>
    <xf numFmtId="0" fontId="27" fillId="0" borderId="0" xfId="0" applyNumberFormat="1" applyFont="1" applyBorder="1" applyAlignment="1">
      <alignment horizontal="left"/>
    </xf>
    <xf numFmtId="0" fontId="14" fillId="0" borderId="0" xfId="6" applyFont="1" applyAlignment="1" applyProtection="1">
      <alignment vertical="center"/>
    </xf>
    <xf numFmtId="0" fontId="14" fillId="0" borderId="0" xfId="6" applyFont="1" applyBorder="1" applyAlignment="1" applyProtection="1">
      <alignment vertical="center"/>
    </xf>
    <xf numFmtId="0" fontId="14" fillId="0" borderId="13" xfId="6" applyFont="1" applyBorder="1" applyAlignment="1" applyProtection="1">
      <alignment vertical="center"/>
    </xf>
    <xf numFmtId="49" fontId="14" fillId="0" borderId="0" xfId="7" applyFont="1" applyBorder="1" applyAlignment="1">
      <alignment horizontal="right" vertical="center"/>
    </xf>
    <xf numFmtId="0" fontId="14" fillId="0" borderId="25" xfId="8" applyFont="1" applyBorder="1" applyAlignment="1" applyProtection="1">
      <alignment horizontal="center" vertical="center" wrapText="1"/>
    </xf>
    <xf numFmtId="0" fontId="50" fillId="0" borderId="0" xfId="6" applyFont="1" applyBorder="1" applyAlignment="1" applyProtection="1">
      <alignment horizontal="center" vertical="center" wrapText="1"/>
    </xf>
    <xf numFmtId="49" fontId="14" fillId="0" borderId="25" xfId="7" applyNumberFormat="1" applyFont="1" applyBorder="1" applyAlignment="1" applyProtection="1">
      <alignment vertical="center"/>
    </xf>
    <xf numFmtId="49" fontId="14" fillId="7" borderId="22" xfId="7" applyFont="1" applyFill="1" applyBorder="1" applyAlignment="1">
      <alignment vertical="center" wrapText="1"/>
    </xf>
    <xf numFmtId="49" fontId="14" fillId="0" borderId="22" xfId="7" applyFont="1" applyBorder="1" applyAlignment="1">
      <alignment horizontal="center" vertical="center" wrapText="1"/>
    </xf>
    <xf numFmtId="166" fontId="14" fillId="3" borderId="22" xfId="7" applyNumberFormat="1" applyFont="1" applyFill="1" applyBorder="1" applyAlignment="1" applyProtection="1">
      <alignment horizontal="right" vertical="center"/>
    </xf>
    <xf numFmtId="49" fontId="14" fillId="0" borderId="22" xfId="7" applyFont="1" applyBorder="1" applyAlignment="1">
      <alignment horizontal="left" vertical="center" wrapText="1" indent="1"/>
    </xf>
    <xf numFmtId="166" fontId="14" fillId="2" borderId="22" xfId="7" applyNumberFormat="1" applyFont="1" applyFill="1" applyBorder="1" applyAlignment="1" applyProtection="1">
      <alignment horizontal="right" vertical="center"/>
      <protection locked="0"/>
    </xf>
    <xf numFmtId="49" fontId="51" fillId="0" borderId="24" xfId="7" applyNumberFormat="1" applyFont="1" applyBorder="1" applyAlignment="1" applyProtection="1">
      <alignment vertical="center"/>
    </xf>
    <xf numFmtId="49" fontId="14" fillId="0" borderId="13" xfId="7" applyFont="1" applyFill="1" applyBorder="1" applyAlignment="1" applyProtection="1">
      <alignment horizontal="left" vertical="center" wrapText="1" indent="1"/>
    </xf>
    <xf numFmtId="49" fontId="51" fillId="0" borderId="13" xfId="7" applyFont="1" applyFill="1" applyBorder="1" applyAlignment="1" applyProtection="1">
      <alignment horizontal="center" vertical="center" wrapText="1"/>
    </xf>
    <xf numFmtId="164" fontId="14" fillId="0" borderId="13" xfId="7" applyNumberFormat="1" applyFont="1" applyFill="1" applyBorder="1" applyAlignment="1" applyProtection="1">
      <alignment horizontal="right" vertical="center"/>
    </xf>
    <xf numFmtId="0" fontId="14" fillId="5" borderId="24" xfId="13" applyFont="1" applyFill="1" applyBorder="1" applyAlignment="1" applyProtection="1">
      <alignment horizontal="left" vertical="center"/>
    </xf>
    <xf numFmtId="0" fontId="0" fillId="8" borderId="25" xfId="14" applyNumberFormat="1" applyFont="1" applyFill="1" applyBorder="1" applyAlignment="1" applyProtection="1">
      <alignment horizontal="left" vertical="center" wrapText="1" indent="2"/>
    </xf>
    <xf numFmtId="0" fontId="14" fillId="0" borderId="24" xfId="7" applyNumberFormat="1" applyFont="1" applyBorder="1" applyAlignment="1">
      <alignment horizontal="center" vertical="center" wrapText="1"/>
    </xf>
    <xf numFmtId="166" fontId="14" fillId="3" borderId="24" xfId="7" applyNumberFormat="1" applyFont="1" applyFill="1" applyBorder="1" applyAlignment="1" applyProtection="1">
      <alignment horizontal="right" vertical="center"/>
    </xf>
    <xf numFmtId="166" fontId="14" fillId="2" borderId="24" xfId="7" applyNumberFormat="1" applyFont="1" applyFill="1" applyBorder="1" applyAlignment="1" applyProtection="1">
      <alignment horizontal="right" vertical="center"/>
      <protection locked="0"/>
    </xf>
    <xf numFmtId="166" fontId="14" fillId="2" borderId="25" xfId="7" applyNumberFormat="1" applyFont="1" applyFill="1" applyBorder="1" applyAlignment="1" applyProtection="1">
      <alignment horizontal="right" vertical="center"/>
      <protection locked="0"/>
    </xf>
    <xf numFmtId="49" fontId="52" fillId="9" borderId="24" xfId="0" applyNumberFormat="1" applyFont="1" applyFill="1" applyBorder="1" applyAlignment="1" applyProtection="1">
      <alignment horizontal="center" vertical="top"/>
    </xf>
    <xf numFmtId="0" fontId="52" fillId="9" borderId="26" xfId="0" applyFont="1" applyFill="1" applyBorder="1" applyAlignment="1" applyProtection="1">
      <alignment horizontal="left" vertical="center" indent="1"/>
    </xf>
    <xf numFmtId="0" fontId="52" fillId="9" borderId="26" xfId="0" applyFont="1" applyFill="1" applyBorder="1" applyAlignment="1" applyProtection="1">
      <alignment horizontal="center" vertical="top"/>
    </xf>
    <xf numFmtId="0" fontId="52" fillId="9" borderId="27" xfId="0" applyFont="1" applyFill="1" applyBorder="1" applyAlignment="1" applyProtection="1">
      <alignment horizontal="center" vertical="top"/>
    </xf>
    <xf numFmtId="164" fontId="14" fillId="0" borderId="22" xfId="7" applyNumberFormat="1" applyFont="1" applyFill="1" applyBorder="1" applyAlignment="1" applyProtection="1">
      <alignment horizontal="right" vertical="center"/>
    </xf>
    <xf numFmtId="49" fontId="14" fillId="7" borderId="22" xfId="7" applyFont="1" applyFill="1" applyBorder="1" applyAlignment="1">
      <alignment horizontal="left" vertical="center" wrapText="1"/>
    </xf>
    <xf numFmtId="49" fontId="14" fillId="0" borderId="22" xfId="7" applyFont="1" applyFill="1" applyBorder="1" applyAlignment="1" applyProtection="1">
      <alignment horizontal="center" vertical="center" wrapText="1"/>
    </xf>
    <xf numFmtId="49" fontId="14" fillId="0" borderId="22" xfId="7" applyFont="1" applyBorder="1" applyAlignment="1">
      <alignment horizontal="left" vertical="center" wrapText="1" indent="2"/>
    </xf>
    <xf numFmtId="49" fontId="14" fillId="0" borderId="22" xfId="7" applyFont="1" applyBorder="1" applyAlignment="1">
      <alignment horizontal="left" vertical="center" wrapText="1" indent="3"/>
    </xf>
    <xf numFmtId="0" fontId="52" fillId="9" borderId="24" xfId="0" applyFont="1" applyFill="1" applyBorder="1" applyAlignment="1" applyProtection="1">
      <alignment horizontal="center" vertical="top"/>
    </xf>
    <xf numFmtId="49" fontId="14" fillId="0" borderId="22" xfId="7" applyFont="1" applyFill="1" applyBorder="1" applyAlignment="1" applyProtection="1">
      <alignment horizontal="left" vertical="center" wrapText="1" indent="1"/>
    </xf>
    <xf numFmtId="166" fontId="14" fillId="0" borderId="22" xfId="7" applyNumberFormat="1" applyFont="1" applyFill="1" applyBorder="1" applyAlignment="1" applyProtection="1">
      <alignment horizontal="right" vertical="center"/>
    </xf>
    <xf numFmtId="49" fontId="14" fillId="0" borderId="25" xfId="6" applyNumberFormat="1" applyFont="1" applyBorder="1" applyAlignment="1" applyProtection="1">
      <alignment vertical="center"/>
    </xf>
    <xf numFmtId="166" fontId="14" fillId="2" borderId="22" xfId="6" applyNumberFormat="1" applyFont="1" applyFill="1" applyBorder="1" applyAlignment="1" applyProtection="1">
      <alignment horizontal="right" vertical="center"/>
      <protection locked="0"/>
    </xf>
    <xf numFmtId="166" fontId="14" fillId="3" borderId="22" xfId="6" applyNumberFormat="1" applyFont="1" applyFill="1" applyBorder="1" applyAlignment="1" applyProtection="1">
      <alignment horizontal="right" vertical="center"/>
    </xf>
    <xf numFmtId="166" fontId="14" fillId="3" borderId="22" xfId="9" applyNumberFormat="1" applyFont="1" applyFill="1" applyBorder="1" applyAlignment="1" applyProtection="1">
      <alignment horizontal="right" vertical="center"/>
    </xf>
    <xf numFmtId="49" fontId="14" fillId="0" borderId="22" xfId="7" applyFont="1" applyBorder="1" applyAlignment="1">
      <alignment horizontal="left" vertical="center" wrapText="1" indent="4"/>
    </xf>
    <xf numFmtId="166" fontId="14" fillId="2" borderId="22" xfId="9" applyNumberFormat="1" applyFont="1" applyFill="1" applyBorder="1" applyAlignment="1" applyProtection="1">
      <alignment horizontal="right" vertical="center"/>
      <protection locked="0"/>
    </xf>
    <xf numFmtId="166" fontId="14" fillId="2" borderId="22" xfId="6" applyNumberFormat="1" applyFont="1" applyFill="1" applyBorder="1" applyAlignment="1" applyProtection="1">
      <alignment horizontal="right" vertical="center" wrapText="1"/>
      <protection locked="0"/>
    </xf>
    <xf numFmtId="166" fontId="14" fillId="3" borderId="22" xfId="6" applyNumberFormat="1" applyFont="1" applyFill="1" applyBorder="1" applyAlignment="1" applyProtection="1">
      <alignment horizontal="right" vertical="center" wrapText="1"/>
    </xf>
    <xf numFmtId="0" fontId="14" fillId="0" borderId="0" xfId="6" applyFont="1" applyFill="1" applyBorder="1" applyAlignment="1" applyProtection="1">
      <alignment horizontal="center" vertical="center" wrapText="1"/>
    </xf>
    <xf numFmtId="0" fontId="14" fillId="0" borderId="0" xfId="6" applyFont="1" applyFill="1" applyBorder="1" applyAlignment="1" applyProtection="1">
      <alignment vertical="center"/>
    </xf>
    <xf numFmtId="0" fontId="15" fillId="0" borderId="0" xfId="0" applyFont="1" applyBorder="1" applyAlignment="1">
      <alignment horizontal="center"/>
    </xf>
    <xf numFmtId="1" fontId="2" fillId="0" borderId="2" xfId="12" applyNumberFormat="1" applyFill="1" applyBorder="1" applyAlignment="1">
      <alignment horizontal="center" vertical="center"/>
    </xf>
    <xf numFmtId="1" fontId="6" fillId="0" borderId="2" xfId="0" applyNumberFormat="1" applyFont="1" applyFill="1" applyBorder="1" applyAlignment="1">
      <alignment horizontal="center"/>
    </xf>
    <xf numFmtId="0" fontId="15" fillId="0" borderId="2" xfId="0" applyFont="1" applyFill="1" applyBorder="1" applyAlignment="1">
      <alignment horizontal="center" vertical="center"/>
    </xf>
    <xf numFmtId="0" fontId="8" fillId="0" borderId="0" xfId="0" applyFont="1" applyFill="1" applyAlignment="1">
      <alignment horizontal="left" vertical="top" wrapText="1"/>
    </xf>
    <xf numFmtId="0" fontId="0" fillId="0" borderId="2" xfId="0" applyFill="1" applyBorder="1" applyAlignment="1">
      <alignment horizontal="center"/>
    </xf>
    <xf numFmtId="1" fontId="2" fillId="0" borderId="10" xfId="12" applyNumberFormat="1" applyFill="1" applyBorder="1" applyAlignment="1">
      <alignment horizontal="center" vertical="center"/>
    </xf>
    <xf numFmtId="1" fontId="0" fillId="0" borderId="10" xfId="0" applyNumberFormat="1" applyFill="1" applyBorder="1" applyAlignment="1">
      <alignment horizontal="center" vertical="center"/>
    </xf>
    <xf numFmtId="0" fontId="1" fillId="0" borderId="0" xfId="15"/>
    <xf numFmtId="0" fontId="0" fillId="0" borderId="0" xfId="0" applyAlignment="1"/>
    <xf numFmtId="0" fontId="14" fillId="0" borderId="24" xfId="8" applyFont="1" applyBorder="1" applyAlignment="1" applyProtection="1">
      <alignment horizontal="center" vertical="center" wrapText="1"/>
    </xf>
    <xf numFmtId="0" fontId="13" fillId="0" borderId="0" xfId="6" applyFont="1" applyBorder="1" applyAlignment="1" applyProtection="1">
      <alignment horizontal="right" vertical="center"/>
    </xf>
    <xf numFmtId="49" fontId="14" fillId="0" borderId="0" xfId="7" applyFont="1" applyBorder="1" applyAlignment="1" applyProtection="1">
      <alignment vertical="center"/>
    </xf>
    <xf numFmtId="0" fontId="55" fillId="5" borderId="0" xfId="13" applyFont="1" applyFill="1" applyBorder="1" applyAlignment="1" applyProtection="1">
      <alignment horizontal="center" vertical="center" wrapText="1"/>
    </xf>
    <xf numFmtId="166" fontId="14" fillId="2" borderId="25" xfId="6" applyNumberFormat="1" applyFont="1" applyFill="1" applyBorder="1" applyAlignment="1" applyProtection="1">
      <alignment horizontal="right" vertical="center" wrapText="1"/>
      <protection locked="0"/>
    </xf>
    <xf numFmtId="1"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1" fontId="56" fillId="0" borderId="2" xfId="11" applyNumberFormat="1" applyFont="1" applyFill="1" applyBorder="1" applyAlignment="1">
      <alignment horizontal="center" vertical="center"/>
    </xf>
    <xf numFmtId="0" fontId="0" fillId="0" borderId="28" xfId="0" applyBorder="1"/>
    <xf numFmtId="0" fontId="0" fillId="0" borderId="29" xfId="0" applyBorder="1"/>
    <xf numFmtId="0" fontId="0" fillId="0" borderId="30" xfId="0" applyBorder="1"/>
    <xf numFmtId="0" fontId="0" fillId="0" borderId="31" xfId="0" applyBorder="1"/>
    <xf numFmtId="166" fontId="0" fillId="0" borderId="28" xfId="0" applyNumberFormat="1" applyBorder="1"/>
    <xf numFmtId="0" fontId="0" fillId="0" borderId="31" xfId="0" applyNumberFormat="1" applyBorder="1"/>
    <xf numFmtId="0" fontId="0" fillId="0" borderId="32" xfId="0" applyBorder="1"/>
    <xf numFmtId="0" fontId="0" fillId="0" borderId="36" xfId="0" applyBorder="1"/>
    <xf numFmtId="166" fontId="0" fillId="0" borderId="36" xfId="0" applyNumberFormat="1" applyBorder="1"/>
    <xf numFmtId="0" fontId="0" fillId="0" borderId="37" xfId="0" applyNumberFormat="1" applyBorder="1"/>
    <xf numFmtId="0" fontId="0" fillId="0" borderId="33" xfId="0" applyBorder="1"/>
    <xf numFmtId="0" fontId="0" fillId="0" borderId="34" xfId="0" applyBorder="1"/>
    <xf numFmtId="166" fontId="0" fillId="0" borderId="33" xfId="0" applyNumberFormat="1" applyBorder="1"/>
    <xf numFmtId="0" fontId="0" fillId="0" borderId="35" xfId="0" applyNumberFormat="1" applyBorder="1"/>
    <xf numFmtId="0" fontId="15" fillId="0" borderId="0" xfId="0" applyFont="1" applyBorder="1" applyAlignment="1">
      <alignment horizontal="center" vertical="top" wrapText="1"/>
    </xf>
    <xf numFmtId="0" fontId="15" fillId="0" borderId="0" xfId="0" applyFont="1" applyBorder="1"/>
    <xf numFmtId="0" fontId="15" fillId="0" borderId="0" xfId="0" applyFont="1" applyBorder="1" applyAlignment="1">
      <alignment horizontal="center" vertical="center"/>
    </xf>
    <xf numFmtId="0" fontId="15" fillId="0" borderId="0" xfId="0" applyFont="1" applyBorder="1" applyAlignment="1">
      <alignment horizontal="center" vertical="center" wrapText="1"/>
    </xf>
    <xf numFmtId="0" fontId="15" fillId="5"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5" borderId="0" xfId="0" applyFont="1" applyFill="1" applyBorder="1"/>
    <xf numFmtId="0" fontId="15" fillId="0" borderId="0" xfId="0" applyFont="1" applyFill="1" applyBorder="1"/>
    <xf numFmtId="0" fontId="15" fillId="0" borderId="2" xfId="0" applyFont="1" applyFill="1" applyBorder="1" applyAlignment="1">
      <alignment horizontal="center" vertical="top" wrapText="1"/>
    </xf>
    <xf numFmtId="0" fontId="15" fillId="0" borderId="0" xfId="0" applyFont="1" applyBorder="1" applyAlignment="1">
      <alignment horizontal="center" vertical="center" wrapText="1" shrinkToFit="1"/>
    </xf>
    <xf numFmtId="0" fontId="15" fillId="4" borderId="0" xfId="0" applyFont="1" applyFill="1"/>
    <xf numFmtId="0" fontId="15" fillId="4" borderId="0" xfId="0" applyFont="1" applyFill="1" applyBorder="1" applyAlignment="1">
      <alignment horizontal="center" vertical="center"/>
    </xf>
    <xf numFmtId="0" fontId="15" fillId="4" borderId="0" xfId="0" applyFont="1" applyFill="1" applyBorder="1"/>
    <xf numFmtId="0" fontId="0" fillId="0" borderId="2" xfId="0" applyBorder="1" applyAlignment="1">
      <alignment horizontal="center"/>
    </xf>
    <xf numFmtId="0" fontId="15" fillId="0" borderId="2" xfId="0" applyFont="1" applyFill="1" applyBorder="1" applyAlignment="1">
      <alignment horizontal="center" vertical="center" wrapText="1"/>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1" fontId="0" fillId="0" borderId="3" xfId="0" applyNumberFormat="1" applyBorder="1" applyAlignment="1">
      <alignment horizontal="center" vertical="center"/>
    </xf>
    <xf numFmtId="1" fontId="2" fillId="0" borderId="3" xfId="11" applyNumberFormat="1" applyBorder="1" applyAlignment="1">
      <alignment horizontal="center" vertical="center"/>
    </xf>
    <xf numFmtId="1" fontId="6" fillId="0" borderId="3" xfId="0" applyNumberFormat="1" applyFont="1" applyFill="1" applyBorder="1" applyAlignment="1">
      <alignment horizontal="center" vertical="center"/>
    </xf>
    <xf numFmtId="1" fontId="0" fillId="0" borderId="2" xfId="0" applyNumberFormat="1" applyBorder="1" applyAlignment="1">
      <alignment horizontal="center" vertical="center"/>
    </xf>
    <xf numFmtId="1" fontId="2" fillId="0" borderId="2" xfId="11" applyNumberFormat="1" applyBorder="1" applyAlignment="1">
      <alignment horizontal="center" vertical="center"/>
    </xf>
    <xf numFmtId="0" fontId="2" fillId="0" borderId="17" xfId="12" applyFill="1" applyBorder="1" applyAlignment="1">
      <alignment horizontal="center" vertical="center"/>
    </xf>
    <xf numFmtId="0" fontId="0" fillId="0" borderId="17" xfId="0" applyBorder="1"/>
    <xf numFmtId="0" fontId="0" fillId="0" borderId="17" xfId="0" applyFill="1" applyBorder="1"/>
    <xf numFmtId="0" fontId="0" fillId="0" borderId="17" xfId="0" applyFill="1" applyBorder="1" applyAlignment="1">
      <alignment horizontal="center" vertical="center"/>
    </xf>
    <xf numFmtId="1" fontId="0" fillId="0" borderId="0" xfId="0" applyNumberFormat="1" applyFill="1"/>
    <xf numFmtId="0" fontId="47"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0" xfId="0" applyFill="1" applyBorder="1" applyAlignment="1">
      <alignment horizontal="center"/>
    </xf>
    <xf numFmtId="167" fontId="0" fillId="0" borderId="3" xfId="0" applyNumberFormat="1" applyFill="1" applyBorder="1" applyAlignment="1">
      <alignment horizontal="center" vertical="center"/>
    </xf>
    <xf numFmtId="1" fontId="2" fillId="0" borderId="3" xfId="11" applyNumberFormat="1" applyFill="1" applyBorder="1" applyAlignment="1">
      <alignment horizontal="center" vertical="center"/>
    </xf>
    <xf numFmtId="167" fontId="0" fillId="0" borderId="2" xfId="0" applyNumberFormat="1" applyFill="1" applyBorder="1" applyAlignment="1">
      <alignment horizontal="center" vertical="center"/>
    </xf>
    <xf numFmtId="1" fontId="2" fillId="0" borderId="2" xfId="11" applyNumberFormat="1" applyFill="1" applyBorder="1" applyAlignment="1">
      <alignment horizontal="center" vertical="center"/>
    </xf>
    <xf numFmtId="4" fontId="0" fillId="0" borderId="0" xfId="0" applyNumberFormat="1"/>
    <xf numFmtId="14" fontId="15" fillId="0" borderId="2" xfId="0" applyNumberFormat="1" applyFont="1" applyFill="1" applyBorder="1" applyAlignment="1">
      <alignment horizontal="center" vertical="center" wrapText="1"/>
    </xf>
    <xf numFmtId="0" fontId="8" fillId="0" borderId="0" xfId="0" applyFont="1" applyFill="1" applyAlignment="1">
      <alignment horizontal="left" vertical="top" wrapText="1"/>
    </xf>
    <xf numFmtId="0" fontId="8" fillId="0" borderId="0" xfId="0" applyFont="1" applyAlignment="1">
      <alignment vertical="top" wrapText="1"/>
    </xf>
    <xf numFmtId="0" fontId="7"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vertical="center"/>
    </xf>
    <xf numFmtId="0" fontId="21" fillId="0" borderId="0" xfId="0" applyFont="1" applyBorder="1"/>
    <xf numFmtId="0" fontId="21" fillId="5" borderId="0" xfId="0" applyFont="1" applyFill="1" applyBorder="1"/>
    <xf numFmtId="0" fontId="21" fillId="0" borderId="0" xfId="0" applyFont="1" applyFill="1" applyBorder="1"/>
    <xf numFmtId="0" fontId="20" fillId="0" borderId="0" xfId="0" applyFont="1" applyBorder="1"/>
    <xf numFmtId="0" fontId="20" fillId="0" borderId="0" xfId="0" applyFont="1" applyBorder="1" applyAlignment="1">
      <alignment vertical="center"/>
    </xf>
    <xf numFmtId="0" fontId="23" fillId="5" borderId="0" xfId="0" applyFont="1" applyFill="1" applyBorder="1" applyAlignment="1">
      <alignment vertical="center"/>
    </xf>
    <xf numFmtId="0" fontId="23" fillId="0" borderId="0" xfId="0" applyFont="1" applyBorder="1" applyAlignment="1">
      <alignment vertical="center"/>
    </xf>
    <xf numFmtId="0" fontId="23" fillId="0" borderId="0" xfId="0" applyFont="1" applyFill="1" applyBorder="1" applyAlignment="1">
      <alignment vertical="center"/>
    </xf>
    <xf numFmtId="0" fontId="22" fillId="5" borderId="0" xfId="0" applyFont="1" applyFill="1" applyBorder="1" applyAlignment="1">
      <alignment horizontal="center" vertical="center"/>
    </xf>
    <xf numFmtId="0" fontId="22" fillId="0" borderId="0" xfId="0" applyFont="1" applyBorder="1" applyAlignment="1">
      <alignment horizontal="center" vertical="center"/>
    </xf>
    <xf numFmtId="0" fontId="22" fillId="0" borderId="0" xfId="0" applyFont="1" applyFill="1" applyBorder="1" applyAlignment="1">
      <alignment horizontal="center" vertical="center"/>
    </xf>
    <xf numFmtId="0" fontId="25" fillId="0" borderId="0" xfId="0" applyFont="1" applyBorder="1" applyAlignment="1">
      <alignment horizontal="center" vertical="center" wrapText="1" readingOrder="1"/>
    </xf>
    <xf numFmtId="0" fontId="15" fillId="0" borderId="0" xfId="0" applyFont="1" applyBorder="1" applyAlignment="1">
      <alignment horizontal="center" vertical="center" shrinkToFit="1"/>
    </xf>
    <xf numFmtId="0" fontId="25" fillId="0" borderId="0" xfId="0" applyFont="1" applyBorder="1" applyAlignment="1">
      <alignment horizontal="center" vertical="center" wrapText="1"/>
    </xf>
    <xf numFmtId="0" fontId="25" fillId="5"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Border="1" applyAlignment="1">
      <alignment horizontal="center" vertical="center" wrapText="1" shrinkToFit="1"/>
    </xf>
    <xf numFmtId="0" fontId="27" fillId="5" borderId="0" xfId="0" applyFont="1" applyFill="1" applyBorder="1" applyAlignment="1">
      <alignment horizontal="center" vertical="center"/>
    </xf>
    <xf numFmtId="0" fontId="27" fillId="0" borderId="0" xfId="0" applyFont="1" applyBorder="1" applyAlignment="1">
      <alignment horizontal="center" vertical="center"/>
    </xf>
    <xf numFmtId="0" fontId="27" fillId="0" borderId="0" xfId="0" applyFont="1" applyFill="1" applyBorder="1" applyAlignment="1">
      <alignment horizontal="center" vertical="center"/>
    </xf>
    <xf numFmtId="0" fontId="20" fillId="0" borderId="0" xfId="0" applyFont="1" applyBorder="1" applyAlignment="1">
      <alignment horizontal="center" vertical="center"/>
    </xf>
    <xf numFmtId="0" fontId="21" fillId="0" borderId="0" xfId="0" applyFont="1" applyFill="1" applyBorder="1" applyAlignment="1">
      <alignment horizontal="center" vertical="center"/>
    </xf>
    <xf numFmtId="0" fontId="15" fillId="0" borderId="0" xfId="0" applyFont="1" applyBorder="1" applyAlignment="1">
      <alignment vertical="center"/>
    </xf>
    <xf numFmtId="0" fontId="15" fillId="5" borderId="0" xfId="0" applyFont="1" applyFill="1" applyBorder="1" applyAlignment="1">
      <alignment horizontal="center" vertical="top" wrapText="1"/>
    </xf>
    <xf numFmtId="0" fontId="28" fillId="0" borderId="0" xfId="0" applyFont="1" applyFill="1" applyBorder="1" applyAlignment="1">
      <alignment horizontal="center" vertical="center"/>
    </xf>
    <xf numFmtId="0" fontId="22" fillId="0" borderId="0" xfId="0" applyFont="1" applyBorder="1"/>
    <xf numFmtId="0" fontId="25" fillId="0" borderId="0" xfId="0" applyFont="1" applyBorder="1"/>
    <xf numFmtId="0" fontId="25" fillId="5"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8" fillId="0" borderId="0" xfId="0" applyFont="1" applyBorder="1" applyAlignment="1">
      <alignment horizontal="center" vertical="center" wrapText="1"/>
    </xf>
    <xf numFmtId="0" fontId="25" fillId="5" borderId="0" xfId="0" applyFont="1" applyFill="1" applyBorder="1"/>
    <xf numFmtId="0" fontId="25" fillId="0" borderId="0" xfId="0" applyFont="1" applyFill="1" applyBorder="1"/>
    <xf numFmtId="0" fontId="25" fillId="0" borderId="0" xfId="0" applyFont="1" applyFill="1" applyBorder="1" applyAlignment="1"/>
    <xf numFmtId="0" fontId="15" fillId="0" borderId="0" xfId="0" applyFont="1" applyFill="1" applyBorder="1" applyAlignment="1">
      <alignment horizontal="center" vertical="top" wrapText="1"/>
    </xf>
    <xf numFmtId="0" fontId="15" fillId="4" borderId="0" xfId="0" applyFont="1" applyFill="1" applyBorder="1" applyAlignment="1">
      <alignment horizontal="center" vertical="top" wrapText="1"/>
    </xf>
    <xf numFmtId="0" fontId="25" fillId="4" borderId="0" xfId="0" applyFont="1" applyFill="1" applyBorder="1" applyAlignment="1">
      <alignment horizontal="center" vertical="center"/>
    </xf>
    <xf numFmtId="0" fontId="25" fillId="0" borderId="0" xfId="0" applyFont="1" applyBorder="1" applyAlignment="1">
      <alignment horizontal="center" vertical="top" wrapText="1"/>
    </xf>
    <xf numFmtId="0" fontId="53" fillId="0" borderId="0" xfId="0" applyFont="1" applyFill="1" applyBorder="1"/>
    <xf numFmtId="0" fontId="15" fillId="0" borderId="0" xfId="0" applyFont="1" applyFill="1" applyBorder="1" applyAlignment="1">
      <alignment vertical="center"/>
    </xf>
    <xf numFmtId="0" fontId="15" fillId="4" borderId="0" xfId="0" applyFont="1" applyFill="1" applyBorder="1" applyAlignment="1">
      <alignment vertical="center"/>
    </xf>
    <xf numFmtId="0" fontId="15" fillId="0" borderId="0" xfId="0" applyFont="1" applyFill="1" applyBorder="1" applyAlignment="1"/>
    <xf numFmtId="0" fontId="15" fillId="4" borderId="0" xfId="0" applyFont="1" applyFill="1" applyBorder="1" applyAlignment="1"/>
    <xf numFmtId="0" fontId="19" fillId="4" borderId="0" xfId="0" applyFont="1" applyFill="1" applyBorder="1" applyAlignment="1"/>
    <xf numFmtId="0" fontId="8" fillId="4" borderId="0" xfId="0" applyFont="1" applyFill="1" applyBorder="1" applyAlignment="1"/>
    <xf numFmtId="0" fontId="8" fillId="0" borderId="0" xfId="0" applyFont="1" applyBorder="1" applyAlignment="1"/>
    <xf numFmtId="0" fontId="8" fillId="0" borderId="0" xfId="0" applyFont="1" applyBorder="1" applyAlignment="1">
      <alignment horizontal="left"/>
    </xf>
    <xf numFmtId="0" fontId="22" fillId="5" borderId="0" xfId="0" applyFont="1" applyFill="1" applyBorder="1"/>
    <xf numFmtId="0" fontId="22" fillId="0" borderId="0" xfId="0" applyFont="1" applyFill="1" applyBorder="1"/>
    <xf numFmtId="0" fontId="22" fillId="4" borderId="0" xfId="0" applyFont="1" applyFill="1" applyBorder="1"/>
    <xf numFmtId="0" fontId="23" fillId="4" borderId="0" xfId="0" applyFont="1" applyFill="1" applyBorder="1" applyAlignment="1">
      <alignment vertical="center"/>
    </xf>
    <xf numFmtId="0" fontId="24" fillId="0" borderId="0" xfId="0" applyFont="1" applyBorder="1"/>
    <xf numFmtId="0" fontId="22" fillId="4" borderId="0" xfId="0" applyFont="1" applyFill="1" applyBorder="1" applyAlignment="1">
      <alignment horizontal="center" vertical="center"/>
    </xf>
    <xf numFmtId="0" fontId="20" fillId="0" borderId="0" xfId="0" applyFont="1" applyFill="1" applyBorder="1"/>
    <xf numFmtId="0" fontId="27" fillId="4" borderId="0" xfId="0" applyFont="1" applyFill="1" applyBorder="1" applyAlignment="1">
      <alignment horizontal="center" vertical="center"/>
    </xf>
    <xf numFmtId="0" fontId="20" fillId="0" borderId="0" xfId="0" applyFont="1" applyFill="1" applyBorder="1" applyAlignment="1">
      <alignment horizontal="center" vertical="center"/>
    </xf>
    <xf numFmtId="0" fontId="0" fillId="0" borderId="0" xfId="0" applyFill="1" applyBorder="1"/>
    <xf numFmtId="0" fontId="21" fillId="4" borderId="0" xfId="0" applyFont="1" applyFill="1" applyBorder="1" applyAlignment="1">
      <alignment horizontal="center" vertical="center"/>
    </xf>
    <xf numFmtId="0" fontId="21" fillId="4" borderId="0" xfId="0" applyFont="1" applyFill="1" applyBorder="1"/>
    <xf numFmtId="0" fontId="25" fillId="4" borderId="0" xfId="0" applyFont="1" applyFill="1" applyBorder="1" applyAlignment="1">
      <alignment horizontal="center" vertical="center" wrapText="1"/>
    </xf>
    <xf numFmtId="0" fontId="25" fillId="4" borderId="0" xfId="0" applyFont="1" applyFill="1" applyBorder="1"/>
    <xf numFmtId="0" fontId="2" fillId="0" borderId="0" xfId="0" applyFont="1" applyBorder="1"/>
    <xf numFmtId="0" fontId="0" fillId="5" borderId="0" xfId="0" applyFill="1" applyBorder="1"/>
    <xf numFmtId="0" fontId="8" fillId="0" borderId="0" xfId="0" applyFont="1" applyFill="1" applyAlignment="1">
      <alignment wrapText="1"/>
    </xf>
    <xf numFmtId="0" fontId="6" fillId="0" borderId="0" xfId="0" applyFont="1" applyBorder="1" applyAlignment="1">
      <alignment wrapText="1"/>
    </xf>
    <xf numFmtId="0" fontId="6" fillId="0" borderId="0" xfId="0" applyFont="1" applyBorder="1"/>
    <xf numFmtId="0" fontId="31" fillId="0" borderId="0" xfId="0" applyFont="1" applyBorder="1" applyAlignment="1">
      <alignment horizontal="center" vertical="center" wrapText="1"/>
    </xf>
    <xf numFmtId="0" fontId="20" fillId="0" borderId="0" xfId="0" applyFont="1" applyBorder="1" applyAlignment="1">
      <alignment horizontal="center" vertical="center" wrapText="1"/>
    </xf>
    <xf numFmtId="3" fontId="31" fillId="0" borderId="0" xfId="0" applyNumberFormat="1" applyFont="1" applyBorder="1" applyAlignment="1">
      <alignment horizontal="center" vertical="center" wrapText="1"/>
    </xf>
    <xf numFmtId="0" fontId="8" fillId="0" borderId="0" xfId="0" applyFont="1" applyBorder="1" applyAlignment="1">
      <alignment vertical="top" wrapText="1"/>
    </xf>
    <xf numFmtId="0" fontId="0" fillId="0" borderId="0" xfId="0" applyBorder="1" applyAlignment="1">
      <alignment horizontal="center"/>
    </xf>
    <xf numFmtId="0" fontId="8" fillId="0" borderId="0" xfId="0" applyFont="1" applyFill="1" applyAlignment="1">
      <alignment horizontal="left" vertical="top" wrapText="1"/>
    </xf>
    <xf numFmtId="49" fontId="20" fillId="0" borderId="16" xfId="0" applyNumberFormat="1" applyFont="1" applyBorder="1" applyAlignment="1">
      <alignment horizontal="center" vertical="top"/>
    </xf>
    <xf numFmtId="0" fontId="20" fillId="0" borderId="16" xfId="0" applyNumberFormat="1" applyFont="1" applyBorder="1" applyAlignment="1">
      <alignment horizontal="left" vertical="top" wrapText="1"/>
    </xf>
    <xf numFmtId="0" fontId="20" fillId="0" borderId="14" xfId="0" applyNumberFormat="1" applyFont="1" applyBorder="1" applyAlignment="1">
      <alignment horizontal="center" vertical="top"/>
    </xf>
    <xf numFmtId="0" fontId="20" fillId="0" borderId="16" xfId="0" applyNumberFormat="1" applyFont="1" applyBorder="1" applyAlignment="1">
      <alignment horizontal="center" vertical="top"/>
    </xf>
    <xf numFmtId="0" fontId="20" fillId="0" borderId="15" xfId="0" applyNumberFormat="1" applyFont="1" applyBorder="1" applyAlignment="1">
      <alignment horizontal="center" vertical="top"/>
    </xf>
    <xf numFmtId="0" fontId="20" fillId="0" borderId="0" xfId="0" applyNumberFormat="1" applyFont="1" applyBorder="1" applyAlignment="1">
      <alignment horizontal="left" vertical="top" wrapText="1"/>
    </xf>
    <xf numFmtId="0" fontId="30" fillId="0" borderId="0" xfId="0" applyNumberFormat="1" applyFont="1" applyBorder="1" applyAlignment="1">
      <alignment horizontal="left" wrapText="1"/>
    </xf>
    <xf numFmtId="0" fontId="48" fillId="0" borderId="0" xfId="0" applyNumberFormat="1" applyFont="1" applyBorder="1" applyAlignment="1">
      <alignment horizontal="center"/>
    </xf>
    <xf numFmtId="0" fontId="48" fillId="0" borderId="0" xfId="0" applyNumberFormat="1" applyFont="1" applyBorder="1" applyAlignment="1">
      <alignment horizontal="center" wrapText="1"/>
    </xf>
    <xf numFmtId="0" fontId="20" fillId="0" borderId="16" xfId="0" applyNumberFormat="1" applyFont="1" applyBorder="1" applyAlignment="1">
      <alignment horizontal="center" vertical="center"/>
    </xf>
    <xf numFmtId="0" fontId="20" fillId="0" borderId="15" xfId="0" applyNumberFormat="1" applyFont="1" applyBorder="1" applyAlignment="1">
      <alignment horizontal="center" vertical="center"/>
    </xf>
    <xf numFmtId="0" fontId="20" fillId="0" borderId="14" xfId="0" applyNumberFormat="1" applyFont="1" applyBorder="1" applyAlignment="1">
      <alignment horizontal="center" vertical="center" wrapText="1"/>
    </xf>
    <xf numFmtId="0" fontId="20" fillId="0" borderId="16" xfId="0" applyNumberFormat="1" applyFont="1" applyBorder="1" applyAlignment="1">
      <alignment horizontal="center" vertical="center" wrapText="1"/>
    </xf>
    <xf numFmtId="0" fontId="20" fillId="0" borderId="15" xfId="0" applyNumberFormat="1" applyFont="1" applyBorder="1" applyAlignment="1">
      <alignment horizontal="center" vertical="center" wrapText="1"/>
    </xf>
    <xf numFmtId="0" fontId="49" fillId="0" borderId="0" xfId="0" applyNumberFormat="1" applyFont="1" applyBorder="1" applyAlignment="1">
      <alignment horizontal="justify" wrapText="1"/>
    </xf>
    <xf numFmtId="0" fontId="27" fillId="0" borderId="0" xfId="0" applyNumberFormat="1" applyFont="1" applyBorder="1" applyAlignment="1">
      <alignment horizontal="justify" wrapText="1"/>
    </xf>
    <xf numFmtId="0" fontId="20" fillId="0" borderId="14" xfId="0" applyNumberFormat="1" applyFont="1" applyBorder="1" applyAlignment="1">
      <alignment horizontal="center" vertical="top" wrapText="1"/>
    </xf>
    <xf numFmtId="0" fontId="20" fillId="0" borderId="16" xfId="0" applyNumberFormat="1" applyFont="1" applyBorder="1" applyAlignment="1">
      <alignment horizontal="center" vertical="top" wrapText="1"/>
    </xf>
    <xf numFmtId="0" fontId="20" fillId="0" borderId="15" xfId="0" applyNumberFormat="1" applyFont="1" applyBorder="1" applyAlignment="1">
      <alignment horizontal="center" vertical="top" wrapText="1"/>
    </xf>
    <xf numFmtId="0" fontId="20" fillId="0" borderId="15" xfId="0" applyNumberFormat="1" applyFont="1" applyBorder="1" applyAlignment="1">
      <alignment horizontal="left" vertical="top" wrapText="1"/>
    </xf>
    <xf numFmtId="0" fontId="20" fillId="0" borderId="16" xfId="0" applyNumberFormat="1" applyFont="1" applyBorder="1" applyAlignment="1">
      <alignment horizontal="left" vertical="top" wrapText="1" indent="1"/>
    </xf>
    <xf numFmtId="0" fontId="20" fillId="0" borderId="15" xfId="0" applyNumberFormat="1" applyFont="1" applyBorder="1" applyAlignment="1">
      <alignment horizontal="left" vertical="top" wrapText="1" indent="1"/>
    </xf>
    <xf numFmtId="0" fontId="20" fillId="0" borderId="17" xfId="0" applyNumberFormat="1" applyFont="1" applyBorder="1" applyAlignment="1">
      <alignment horizontal="center" vertical="center" wrapText="1"/>
    </xf>
    <xf numFmtId="0" fontId="20" fillId="0" borderId="19" xfId="0" applyNumberFormat="1" applyFont="1" applyBorder="1" applyAlignment="1">
      <alignment horizontal="center" vertical="center" wrapText="1"/>
    </xf>
    <xf numFmtId="0" fontId="20" fillId="0" borderId="18" xfId="0" applyNumberFormat="1" applyFont="1" applyBorder="1" applyAlignment="1">
      <alignment horizontal="center" vertical="center" wrapText="1"/>
    </xf>
    <xf numFmtId="0" fontId="20" fillId="0" borderId="20" xfId="0" applyNumberFormat="1" applyFont="1" applyBorder="1" applyAlignment="1">
      <alignment horizontal="center" vertical="center" wrapText="1"/>
    </xf>
    <xf numFmtId="49" fontId="14" fillId="6" borderId="24" xfId="7" applyFont="1" applyFill="1" applyBorder="1" applyAlignment="1">
      <alignment horizontal="center" vertical="center"/>
    </xf>
    <xf numFmtId="49" fontId="14" fillId="6" borderId="26" xfId="7" applyFont="1" applyFill="1" applyBorder="1" applyAlignment="1">
      <alignment horizontal="center" vertical="center"/>
    </xf>
    <xf numFmtId="49" fontId="14" fillId="6" borderId="27" xfId="7" applyFont="1" applyFill="1" applyBorder="1" applyAlignment="1">
      <alignment horizontal="center" vertical="center"/>
    </xf>
    <xf numFmtId="0" fontId="14" fillId="0" borderId="22" xfId="8" applyFont="1" applyBorder="1" applyAlignment="1" applyProtection="1">
      <alignment horizontal="center" vertical="center" wrapText="1"/>
    </xf>
    <xf numFmtId="0" fontId="14" fillId="0" borderId="21" xfId="8" applyFont="1" applyBorder="1" applyAlignment="1" applyProtection="1">
      <alignment horizontal="center" vertical="center" wrapText="1"/>
    </xf>
    <xf numFmtId="0" fontId="13" fillId="0" borderId="13" xfId="5" applyFont="1" applyFill="1" applyBorder="1" applyAlignment="1" applyProtection="1">
      <alignment horizontal="left" vertical="center" wrapText="1"/>
    </xf>
    <xf numFmtId="0" fontId="14" fillId="0" borderId="21" xfId="6" applyFont="1" applyBorder="1" applyAlignment="1" applyProtection="1">
      <alignment horizontal="center" vertical="center" wrapText="1"/>
    </xf>
    <xf numFmtId="0" fontId="14" fillId="0" borderId="23" xfId="6" applyFont="1" applyBorder="1" applyAlignment="1" applyProtection="1">
      <alignment horizontal="center" vertical="center" wrapText="1"/>
    </xf>
    <xf numFmtId="0" fontId="14" fillId="0" borderId="24" xfId="8" applyFont="1" applyBorder="1" applyAlignment="1" applyProtection="1">
      <alignment horizontal="center" vertical="center" wrapText="1"/>
    </xf>
    <xf numFmtId="0" fontId="15" fillId="0" borderId="0" xfId="0" applyFont="1" applyAlignment="1">
      <alignment vertical="justify" wrapText="1"/>
    </xf>
    <xf numFmtId="0" fontId="15" fillId="0" borderId="0" xfId="0" applyFont="1" applyAlignment="1">
      <alignment horizontal="center"/>
    </xf>
    <xf numFmtId="0" fontId="15" fillId="0" borderId="0" xfId="0" applyFont="1" applyFill="1" applyAlignment="1">
      <alignment vertical="justify" wrapText="1"/>
    </xf>
    <xf numFmtId="0" fontId="8" fillId="0" borderId="0" xfId="0" applyFont="1" applyAlignment="1">
      <alignment horizontal="center" wrapText="1"/>
    </xf>
    <xf numFmtId="0" fontId="15" fillId="0" borderId="0" xfId="0" applyNumberFormat="1" applyFont="1" applyAlignment="1">
      <alignment vertical="justify" wrapText="1"/>
    </xf>
    <xf numFmtId="0" fontId="0" fillId="0" borderId="0" xfId="0" applyNumberFormat="1" applyAlignment="1"/>
    <xf numFmtId="0" fontId="8" fillId="0" borderId="0" xfId="0" applyFont="1" applyAlignment="1">
      <alignment wrapText="1"/>
    </xf>
    <xf numFmtId="0" fontId="9" fillId="0" borderId="0" xfId="0" applyFont="1" applyAlignment="1">
      <alignment horizontal="center" vertical="center"/>
    </xf>
    <xf numFmtId="0" fontId="15"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horizontal="center"/>
    </xf>
    <xf numFmtId="0" fontId="8" fillId="0" borderId="11" xfId="0" applyFont="1" applyBorder="1" applyAlignment="1">
      <alignment horizontal="center" vertical="top"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5"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15" fillId="0" borderId="0" xfId="0" applyFont="1" applyBorder="1" applyAlignment="1">
      <alignment horizontal="center" vertical="center"/>
    </xf>
    <xf numFmtId="0" fontId="26" fillId="0" borderId="0" xfId="0" applyFont="1" applyBorder="1" applyAlignment="1">
      <alignment horizontal="center" vertical="center" wrapText="1"/>
    </xf>
    <xf numFmtId="0" fontId="25" fillId="0" borderId="0" xfId="0" applyFont="1" applyBorder="1" applyAlignment="1">
      <alignment horizontal="center" vertical="center"/>
    </xf>
    <xf numFmtId="0" fontId="22" fillId="0" borderId="0" xfId="0" applyFont="1" applyBorder="1" applyAlignment="1">
      <alignment horizontal="center" vertical="center" wrapText="1"/>
    </xf>
    <xf numFmtId="0" fontId="25" fillId="0" borderId="0" xfId="0" applyNumberFormat="1" applyFont="1" applyBorder="1" applyAlignment="1">
      <alignment horizontal="center" vertical="center" wrapText="1"/>
    </xf>
    <xf numFmtId="0" fontId="15" fillId="4" borderId="0" xfId="0" applyFont="1" applyFill="1" applyBorder="1" applyAlignment="1">
      <alignment horizontal="center" vertical="center"/>
    </xf>
    <xf numFmtId="0" fontId="20" fillId="0" borderId="0" xfId="0" applyFont="1" applyBorder="1" applyAlignment="1">
      <alignment horizontal="center" vertical="center"/>
    </xf>
    <xf numFmtId="0" fontId="28"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7" fillId="0" borderId="0" xfId="0" applyFont="1" applyBorder="1" applyAlignment="1">
      <alignment horizontal="center" vertical="center"/>
    </xf>
    <xf numFmtId="0" fontId="7" fillId="0" borderId="0" xfId="0" applyFont="1" applyBorder="1" applyAlignment="1">
      <alignment horizontal="center"/>
    </xf>
    <xf numFmtId="0" fontId="15" fillId="0" borderId="0" xfId="0" applyFont="1" applyBorder="1" applyAlignment="1">
      <alignment horizontal="center" vertical="center" wrapText="1" readingOrder="1"/>
    </xf>
    <xf numFmtId="0" fontId="15" fillId="0" borderId="0" xfId="0" applyFont="1" applyBorder="1" applyAlignment="1">
      <alignment horizontal="center" vertical="center" shrinkToFit="1"/>
    </xf>
    <xf numFmtId="0" fontId="25" fillId="0" borderId="0" xfId="0" applyFont="1" applyBorder="1" applyAlignment="1">
      <alignment horizontal="center" vertical="center" wrapText="1" shrinkToFit="1"/>
    </xf>
    <xf numFmtId="0" fontId="15" fillId="5" borderId="0" xfId="0" applyFont="1" applyFill="1" applyBorder="1" applyAlignment="1">
      <alignment horizontal="center" vertical="center"/>
    </xf>
    <xf numFmtId="0" fontId="15" fillId="0" borderId="0" xfId="0" applyFont="1" applyFill="1" applyBorder="1" applyAlignment="1">
      <alignment horizontal="center" vertical="center"/>
    </xf>
    <xf numFmtId="0" fontId="25" fillId="0" borderId="0" xfId="0" applyFont="1" applyBorder="1" applyAlignment="1">
      <alignment horizontal="center" vertical="center" shrinkToFit="1"/>
    </xf>
    <xf numFmtId="0" fontId="15" fillId="4" borderId="0" xfId="0" applyFont="1" applyFill="1" applyBorder="1" applyAlignment="1">
      <alignment horizontal="center" vertical="center" wrapText="1" readingOrder="1"/>
    </xf>
    <xf numFmtId="0" fontId="25" fillId="4" borderId="0" xfId="0" applyFont="1" applyFill="1" applyBorder="1" applyAlignment="1">
      <alignment horizontal="center" vertical="center" shrinkToFit="1"/>
    </xf>
    <xf numFmtId="0" fontId="26" fillId="0" borderId="0" xfId="0" applyFont="1" applyBorder="1" applyAlignment="1">
      <alignment horizontal="center" vertical="center" wrapText="1" readingOrder="1"/>
    </xf>
    <xf numFmtId="0" fontId="26"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22" fillId="0" borderId="0" xfId="0" applyFont="1" applyBorder="1" applyAlignment="1">
      <alignment horizontal="center" vertical="center"/>
    </xf>
    <xf numFmtId="0" fontId="26" fillId="4" borderId="0" xfId="0" applyFont="1" applyFill="1" applyBorder="1" applyAlignment="1">
      <alignment horizontal="center" vertical="center" wrapText="1"/>
    </xf>
    <xf numFmtId="0" fontId="22" fillId="4" borderId="0" xfId="0" applyFont="1" applyFill="1" applyBorder="1" applyAlignment="1">
      <alignment horizontal="center" vertical="center"/>
    </xf>
    <xf numFmtId="0" fontId="54" fillId="4" borderId="0" xfId="0" applyFont="1" applyFill="1" applyBorder="1" applyAlignment="1">
      <alignment horizontal="center" vertical="center" wrapText="1"/>
    </xf>
    <xf numFmtId="0" fontId="8" fillId="5" borderId="0" xfId="0" applyFont="1" applyFill="1" applyBorder="1" applyAlignment="1">
      <alignment horizontal="left"/>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textRotation="90" wrapText="1"/>
    </xf>
    <xf numFmtId="0" fontId="9" fillId="0" borderId="0" xfId="0" applyFont="1" applyFill="1" applyAlignment="1">
      <alignment horizontal="center" vertical="center" wrapText="1"/>
    </xf>
    <xf numFmtId="0" fontId="15" fillId="0" borderId="0" xfId="0" applyFont="1" applyFill="1" applyAlignment="1">
      <alignment horizontal="center" vertical="center" wrapText="1"/>
    </xf>
    <xf numFmtId="0" fontId="0" fillId="0" borderId="10" xfId="0" applyFill="1" applyBorder="1" applyAlignment="1">
      <alignment horizontal="center" wrapText="1"/>
    </xf>
    <xf numFmtId="0" fontId="0" fillId="0" borderId="3" xfId="0" applyFill="1" applyBorder="1" applyAlignment="1">
      <alignment horizontal="center" wrapText="1"/>
    </xf>
    <xf numFmtId="0" fontId="0" fillId="0" borderId="10" xfId="0" applyFill="1" applyBorder="1" applyAlignment="1">
      <alignment horizontal="center" vertical="center"/>
    </xf>
    <xf numFmtId="0" fontId="0" fillId="0" borderId="3" xfId="0" applyFill="1" applyBorder="1" applyAlignment="1">
      <alignment horizontal="center" vertical="center"/>
    </xf>
    <xf numFmtId="0" fontId="0" fillId="0" borderId="2" xfId="0" applyBorder="1" applyAlignment="1">
      <alignment horizont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10" xfId="0" applyBorder="1" applyAlignment="1">
      <alignment horizontal="center" wrapText="1"/>
    </xf>
    <xf numFmtId="0" fontId="0" fillId="0" borderId="3" xfId="0" applyBorder="1" applyAlignment="1">
      <alignment horizontal="center" wrapText="1"/>
    </xf>
    <xf numFmtId="0" fontId="0" fillId="0" borderId="10" xfId="0" applyBorder="1" applyAlignment="1">
      <alignment horizontal="center" vertical="center"/>
    </xf>
    <xf numFmtId="0" fontId="0" fillId="0" borderId="3" xfId="0" applyBorder="1" applyAlignment="1">
      <alignment horizontal="center" vertical="center"/>
    </xf>
    <xf numFmtId="0" fontId="37" fillId="0" borderId="0" xfId="0" applyFont="1" applyAlignment="1">
      <alignment horizontal="justify" vertical="center" wrapText="1"/>
    </xf>
    <xf numFmtId="0" fontId="8" fillId="0" borderId="0" xfId="0" applyFont="1" applyAlignment="1">
      <alignment vertical="center" wrapText="1"/>
    </xf>
    <xf numFmtId="0" fontId="8" fillId="0" borderId="0" xfId="0" applyFont="1" applyAlignment="1">
      <alignment horizontal="left" vertical="top" wrapText="1"/>
    </xf>
    <xf numFmtId="0" fontId="0" fillId="0" borderId="0" xfId="0" applyAlignment="1">
      <alignment horizontal="left" vertical="top"/>
    </xf>
    <xf numFmtId="0" fontId="19" fillId="0" borderId="0" xfId="0" applyFont="1" applyAlignment="1">
      <alignment horizontal="justify" vertical="center"/>
    </xf>
    <xf numFmtId="0" fontId="15" fillId="0" borderId="0" xfId="0" applyFont="1" applyAlignment="1"/>
    <xf numFmtId="0" fontId="19" fillId="0" borderId="0" xfId="0" applyFont="1" applyAlignment="1">
      <alignment vertical="top" wrapText="1"/>
    </xf>
    <xf numFmtId="0" fontId="8" fillId="0" borderId="2" xfId="0" applyFont="1" applyBorder="1" applyAlignment="1">
      <alignment horizontal="center" vertical="top" wrapText="1"/>
    </xf>
    <xf numFmtId="0" fontId="0" fillId="0" borderId="2" xfId="0" applyBorder="1" applyAlignment="1">
      <alignment horizontal="center" vertical="top" wrapText="1"/>
    </xf>
    <xf numFmtId="0" fontId="8" fillId="0" borderId="10" xfId="0" applyFont="1" applyBorder="1" applyAlignment="1">
      <alignment horizontal="center" vertical="top" wrapText="1"/>
    </xf>
    <xf numFmtId="0" fontId="0" fillId="0" borderId="12" xfId="0" applyBorder="1" applyAlignment="1">
      <alignment horizontal="center" vertical="top" wrapText="1"/>
    </xf>
    <xf numFmtId="0" fontId="0" fillId="0" borderId="3" xfId="0" applyBorder="1" applyAlignment="1">
      <alignment horizontal="center" vertical="top" wrapText="1"/>
    </xf>
    <xf numFmtId="0" fontId="0" fillId="0" borderId="0" xfId="0" applyAlignment="1">
      <alignment wrapText="1"/>
    </xf>
    <xf numFmtId="0" fontId="9" fillId="0" borderId="0" xfId="0" applyFont="1" applyAlignment="1">
      <alignment vertical="center"/>
    </xf>
    <xf numFmtId="0" fontId="57" fillId="0" borderId="0" xfId="0" applyFont="1"/>
  </cellXfs>
  <cellStyles count="16">
    <cellStyle name="Гиперссылка" xfId="10" builtinId="8"/>
    <cellStyle name="Заголовок" xfId="1"/>
    <cellStyle name="ЗаголовокСтолбца" xfId="2"/>
    <cellStyle name="Значение" xfId="3"/>
    <cellStyle name="Обычный" xfId="0" builtinId="0"/>
    <cellStyle name="Обычный 10" xfId="7"/>
    <cellStyle name="Обычный 2" xfId="11"/>
    <cellStyle name="Обычный 3" xfId="15"/>
    <cellStyle name="Обычный_MINENERGO.340.PRIL79(v0.1)" xfId="13"/>
    <cellStyle name="Обычный_акт" xfId="12"/>
    <cellStyle name="Обычный_ЖКУ_проект3" xfId="14"/>
    <cellStyle name="Обычный_Полезный отпуск электроэнергии и мощности, реализуемой по регулируемым ценам" xfId="6"/>
    <cellStyle name="Обычный_Продажа" xfId="9"/>
    <cellStyle name="Обычный_Сведения об отпуске (передаче) электроэнергии потребителям распределительными сетевыми организациями" xfId="8"/>
    <cellStyle name="Обычный_Шаблон по источникам для Модуля Реестр (2)"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image" Target="../media/image36.png"/><Relationship Id="rId13" Type="http://schemas.openxmlformats.org/officeDocument/2006/relationships/image" Target="../media/image41.png"/><Relationship Id="rId18" Type="http://schemas.openxmlformats.org/officeDocument/2006/relationships/image" Target="../media/image46.png"/><Relationship Id="rId3" Type="http://schemas.openxmlformats.org/officeDocument/2006/relationships/image" Target="../media/image31.png"/><Relationship Id="rId21" Type="http://schemas.openxmlformats.org/officeDocument/2006/relationships/image" Target="../media/image49.png"/><Relationship Id="rId7" Type="http://schemas.openxmlformats.org/officeDocument/2006/relationships/image" Target="../media/image35.png"/><Relationship Id="rId12" Type="http://schemas.openxmlformats.org/officeDocument/2006/relationships/image" Target="../media/image40.png"/><Relationship Id="rId17" Type="http://schemas.openxmlformats.org/officeDocument/2006/relationships/image" Target="../media/image45.png"/><Relationship Id="rId2" Type="http://schemas.openxmlformats.org/officeDocument/2006/relationships/image" Target="../media/image30.png"/><Relationship Id="rId16" Type="http://schemas.openxmlformats.org/officeDocument/2006/relationships/image" Target="../media/image44.png"/><Relationship Id="rId20" Type="http://schemas.openxmlformats.org/officeDocument/2006/relationships/image" Target="../media/image48.png"/><Relationship Id="rId1" Type="http://schemas.openxmlformats.org/officeDocument/2006/relationships/image" Target="../media/image29.jpeg"/><Relationship Id="rId6" Type="http://schemas.openxmlformats.org/officeDocument/2006/relationships/image" Target="../media/image34.png"/><Relationship Id="rId11" Type="http://schemas.openxmlformats.org/officeDocument/2006/relationships/image" Target="../media/image39.png"/><Relationship Id="rId5" Type="http://schemas.openxmlformats.org/officeDocument/2006/relationships/image" Target="../media/image33.png"/><Relationship Id="rId15" Type="http://schemas.openxmlformats.org/officeDocument/2006/relationships/image" Target="../media/image43.png"/><Relationship Id="rId10" Type="http://schemas.openxmlformats.org/officeDocument/2006/relationships/image" Target="../media/image38.png"/><Relationship Id="rId19" Type="http://schemas.openxmlformats.org/officeDocument/2006/relationships/image" Target="../media/image47.png"/><Relationship Id="rId4" Type="http://schemas.openxmlformats.org/officeDocument/2006/relationships/image" Target="../media/image32.png"/><Relationship Id="rId9" Type="http://schemas.openxmlformats.org/officeDocument/2006/relationships/image" Target="../media/image37.png"/><Relationship Id="rId14" Type="http://schemas.openxmlformats.org/officeDocument/2006/relationships/image" Target="../media/image42.png"/><Relationship Id="rId22" Type="http://schemas.openxmlformats.org/officeDocument/2006/relationships/image" Target="../media/image50.png"/></Relationships>
</file>

<file path=xl/drawings/_rels/drawing4.xml.rels><?xml version="1.0" encoding="UTF-8" standalone="yes"?>
<Relationships xmlns="http://schemas.openxmlformats.org/package/2006/relationships"><Relationship Id="rId8" Type="http://schemas.openxmlformats.org/officeDocument/2006/relationships/image" Target="../media/image59.png"/><Relationship Id="rId13" Type="http://schemas.openxmlformats.org/officeDocument/2006/relationships/image" Target="../media/image64.png"/><Relationship Id="rId18" Type="http://schemas.openxmlformats.org/officeDocument/2006/relationships/image" Target="../media/image69.png"/><Relationship Id="rId26" Type="http://schemas.openxmlformats.org/officeDocument/2006/relationships/image" Target="../media/image77.png"/><Relationship Id="rId3" Type="http://schemas.openxmlformats.org/officeDocument/2006/relationships/image" Target="../media/image54.png"/><Relationship Id="rId21" Type="http://schemas.openxmlformats.org/officeDocument/2006/relationships/image" Target="../media/image72.png"/><Relationship Id="rId34" Type="http://schemas.openxmlformats.org/officeDocument/2006/relationships/image" Target="../media/image85.png"/><Relationship Id="rId7" Type="http://schemas.openxmlformats.org/officeDocument/2006/relationships/image" Target="../media/image58.png"/><Relationship Id="rId12" Type="http://schemas.openxmlformats.org/officeDocument/2006/relationships/image" Target="../media/image63.png"/><Relationship Id="rId17" Type="http://schemas.openxmlformats.org/officeDocument/2006/relationships/image" Target="../media/image68.png"/><Relationship Id="rId25" Type="http://schemas.openxmlformats.org/officeDocument/2006/relationships/image" Target="../media/image76.png"/><Relationship Id="rId33" Type="http://schemas.openxmlformats.org/officeDocument/2006/relationships/image" Target="../media/image84.png"/><Relationship Id="rId2" Type="http://schemas.openxmlformats.org/officeDocument/2006/relationships/image" Target="../media/image53.png"/><Relationship Id="rId16" Type="http://schemas.openxmlformats.org/officeDocument/2006/relationships/image" Target="../media/image67.png"/><Relationship Id="rId20" Type="http://schemas.openxmlformats.org/officeDocument/2006/relationships/image" Target="../media/image71.png"/><Relationship Id="rId29" Type="http://schemas.openxmlformats.org/officeDocument/2006/relationships/image" Target="../media/image80.png"/><Relationship Id="rId1" Type="http://schemas.openxmlformats.org/officeDocument/2006/relationships/image" Target="../media/image52.png"/><Relationship Id="rId6" Type="http://schemas.openxmlformats.org/officeDocument/2006/relationships/image" Target="../media/image57.png"/><Relationship Id="rId11" Type="http://schemas.openxmlformats.org/officeDocument/2006/relationships/image" Target="../media/image62.png"/><Relationship Id="rId24" Type="http://schemas.openxmlformats.org/officeDocument/2006/relationships/image" Target="../media/image75.png"/><Relationship Id="rId32" Type="http://schemas.openxmlformats.org/officeDocument/2006/relationships/image" Target="../media/image83.png"/><Relationship Id="rId5" Type="http://schemas.openxmlformats.org/officeDocument/2006/relationships/image" Target="../media/image56.png"/><Relationship Id="rId15" Type="http://schemas.openxmlformats.org/officeDocument/2006/relationships/image" Target="../media/image66.png"/><Relationship Id="rId23" Type="http://schemas.openxmlformats.org/officeDocument/2006/relationships/image" Target="../media/image74.png"/><Relationship Id="rId28" Type="http://schemas.openxmlformats.org/officeDocument/2006/relationships/image" Target="../media/image79.png"/><Relationship Id="rId10" Type="http://schemas.openxmlformats.org/officeDocument/2006/relationships/image" Target="../media/image61.png"/><Relationship Id="rId19" Type="http://schemas.openxmlformats.org/officeDocument/2006/relationships/image" Target="../media/image70.png"/><Relationship Id="rId31" Type="http://schemas.openxmlformats.org/officeDocument/2006/relationships/image" Target="../media/image82.png"/><Relationship Id="rId4" Type="http://schemas.openxmlformats.org/officeDocument/2006/relationships/image" Target="../media/image55.png"/><Relationship Id="rId9" Type="http://schemas.openxmlformats.org/officeDocument/2006/relationships/image" Target="../media/image60.png"/><Relationship Id="rId14" Type="http://schemas.openxmlformats.org/officeDocument/2006/relationships/image" Target="../media/image65.png"/><Relationship Id="rId22" Type="http://schemas.openxmlformats.org/officeDocument/2006/relationships/image" Target="../media/image73.png"/><Relationship Id="rId27" Type="http://schemas.openxmlformats.org/officeDocument/2006/relationships/image" Target="../media/image78.png"/><Relationship Id="rId30" Type="http://schemas.openxmlformats.org/officeDocument/2006/relationships/image" Target="../media/image81.png"/></Relationships>
</file>

<file path=xl/drawings/_rels/drawing5.xml.rels><?xml version="1.0" encoding="UTF-8" standalone="yes"?>
<Relationships xmlns="http://schemas.openxmlformats.org/package/2006/relationships"><Relationship Id="rId3" Type="http://schemas.openxmlformats.org/officeDocument/2006/relationships/image" Target="../media/image88.png"/><Relationship Id="rId2" Type="http://schemas.openxmlformats.org/officeDocument/2006/relationships/image" Target="../media/image87.png"/><Relationship Id="rId1" Type="http://schemas.openxmlformats.org/officeDocument/2006/relationships/image" Target="../media/image86.png"/><Relationship Id="rId5" Type="http://schemas.openxmlformats.org/officeDocument/2006/relationships/image" Target="../media/image90.png"/><Relationship Id="rId4" Type="http://schemas.openxmlformats.org/officeDocument/2006/relationships/image" Target="../media/image89.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wmf"/><Relationship Id="rId13" Type="http://schemas.openxmlformats.org/officeDocument/2006/relationships/image" Target="../media/image22.wmf"/><Relationship Id="rId18" Type="http://schemas.openxmlformats.org/officeDocument/2006/relationships/image" Target="../media/image27.wmf"/><Relationship Id="rId3" Type="http://schemas.openxmlformats.org/officeDocument/2006/relationships/image" Target="../media/image12.wmf"/><Relationship Id="rId7" Type="http://schemas.openxmlformats.org/officeDocument/2006/relationships/image" Target="../media/image16.wmf"/><Relationship Id="rId12" Type="http://schemas.openxmlformats.org/officeDocument/2006/relationships/image" Target="../media/image21.wmf"/><Relationship Id="rId17" Type="http://schemas.openxmlformats.org/officeDocument/2006/relationships/image" Target="../media/image26.wmf"/><Relationship Id="rId2" Type="http://schemas.openxmlformats.org/officeDocument/2006/relationships/image" Target="../media/image11.wmf"/><Relationship Id="rId16" Type="http://schemas.openxmlformats.org/officeDocument/2006/relationships/image" Target="../media/image25.wmf"/><Relationship Id="rId1" Type="http://schemas.openxmlformats.org/officeDocument/2006/relationships/image" Target="../media/image10.wmf"/><Relationship Id="rId6" Type="http://schemas.openxmlformats.org/officeDocument/2006/relationships/image" Target="../media/image15.wmf"/><Relationship Id="rId11" Type="http://schemas.openxmlformats.org/officeDocument/2006/relationships/image" Target="../media/image20.wmf"/><Relationship Id="rId5" Type="http://schemas.openxmlformats.org/officeDocument/2006/relationships/image" Target="../media/image14.wmf"/><Relationship Id="rId15" Type="http://schemas.openxmlformats.org/officeDocument/2006/relationships/image" Target="../media/image24.wmf"/><Relationship Id="rId10" Type="http://schemas.openxmlformats.org/officeDocument/2006/relationships/image" Target="../media/image19.wmf"/><Relationship Id="rId19" Type="http://schemas.openxmlformats.org/officeDocument/2006/relationships/image" Target="../media/image28.wmf"/><Relationship Id="rId4" Type="http://schemas.openxmlformats.org/officeDocument/2006/relationships/image" Target="../media/image13.wmf"/><Relationship Id="rId9" Type="http://schemas.openxmlformats.org/officeDocument/2006/relationships/image" Target="../media/image18.wmf"/><Relationship Id="rId14" Type="http://schemas.openxmlformats.org/officeDocument/2006/relationships/image" Target="../media/image23.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52</xdr:col>
      <xdr:colOff>119062</xdr:colOff>
      <xdr:row>46</xdr:row>
      <xdr:rowOff>59531</xdr:rowOff>
    </xdr:to>
    <xdr:pic>
      <xdr:nvPicPr>
        <xdr:cNvPr id="2" name="Рисунок 1"/>
        <xdr:cNvPicPr>
          <a:picLocks noChangeAspect="1"/>
        </xdr:cNvPicPr>
      </xdr:nvPicPr>
      <xdr:blipFill rotWithShape="1">
        <a:blip xmlns:r="http://schemas.openxmlformats.org/officeDocument/2006/relationships" r:embed="rId1"/>
        <a:srcRect l="14194" t="9955" r="12749" b="8322"/>
        <a:stretch/>
      </xdr:blipFill>
      <xdr:spPr>
        <a:xfrm>
          <a:off x="0" y="0"/>
          <a:ext cx="15335250" cy="10120312"/>
        </a:xfrm>
        <a:prstGeom prst="rect">
          <a:avLst/>
        </a:prstGeom>
      </xdr:spPr>
    </xdr:pic>
    <xdr:clientData/>
  </xdr:twoCellAnchor>
  <xdr:twoCellAnchor editAs="oneCell">
    <xdr:from>
      <xdr:col>0</xdr:col>
      <xdr:colOff>130969</xdr:colOff>
      <xdr:row>46</xdr:row>
      <xdr:rowOff>154780</xdr:rowOff>
    </xdr:from>
    <xdr:to>
      <xdr:col>52</xdr:col>
      <xdr:colOff>19228</xdr:colOff>
      <xdr:row>97</xdr:row>
      <xdr:rowOff>92313</xdr:rowOff>
    </xdr:to>
    <xdr:pic>
      <xdr:nvPicPr>
        <xdr:cNvPr id="3" name="Рисунок 2"/>
        <xdr:cNvPicPr>
          <a:picLocks noChangeAspect="1"/>
        </xdr:cNvPicPr>
      </xdr:nvPicPr>
      <xdr:blipFill rotWithShape="1">
        <a:blip xmlns:r="http://schemas.openxmlformats.org/officeDocument/2006/relationships" r:embed="rId2"/>
        <a:srcRect l="14976" t="11807" r="13205" b="8206"/>
        <a:stretch/>
      </xdr:blipFill>
      <xdr:spPr>
        <a:xfrm>
          <a:off x="130969" y="10215561"/>
          <a:ext cx="15104447" cy="9462533"/>
        </a:xfrm>
        <a:prstGeom prst="rect">
          <a:avLst/>
        </a:prstGeom>
      </xdr:spPr>
    </xdr:pic>
    <xdr:clientData/>
  </xdr:twoCellAnchor>
  <xdr:twoCellAnchor editAs="oneCell">
    <xdr:from>
      <xdr:col>0</xdr:col>
      <xdr:colOff>238126</xdr:colOff>
      <xdr:row>97</xdr:row>
      <xdr:rowOff>154781</xdr:rowOff>
    </xdr:from>
    <xdr:to>
      <xdr:col>52</xdr:col>
      <xdr:colOff>38547</xdr:colOff>
      <xdr:row>151</xdr:row>
      <xdr:rowOff>4399</xdr:rowOff>
    </xdr:to>
    <xdr:pic>
      <xdr:nvPicPr>
        <xdr:cNvPr id="4" name="Рисунок 3"/>
        <xdr:cNvPicPr>
          <a:picLocks noChangeAspect="1"/>
        </xdr:cNvPicPr>
      </xdr:nvPicPr>
      <xdr:blipFill rotWithShape="1">
        <a:blip xmlns:r="http://schemas.openxmlformats.org/officeDocument/2006/relationships" r:embed="rId3"/>
        <a:srcRect l="15366" t="10997" r="13075" b="7164"/>
        <a:stretch/>
      </xdr:blipFill>
      <xdr:spPr>
        <a:xfrm>
          <a:off x="238126" y="19740562"/>
          <a:ext cx="15016609" cy="9660368"/>
        </a:xfrm>
        <a:prstGeom prst="rect">
          <a:avLst/>
        </a:prstGeom>
      </xdr:spPr>
    </xdr:pic>
    <xdr:clientData/>
  </xdr:twoCellAnchor>
  <xdr:twoCellAnchor editAs="oneCell">
    <xdr:from>
      <xdr:col>0</xdr:col>
      <xdr:colOff>0</xdr:colOff>
      <xdr:row>210</xdr:row>
      <xdr:rowOff>23812</xdr:rowOff>
    </xdr:from>
    <xdr:to>
      <xdr:col>51</xdr:col>
      <xdr:colOff>50557</xdr:colOff>
      <xdr:row>267</xdr:row>
      <xdr:rowOff>87488</xdr:rowOff>
    </xdr:to>
    <xdr:pic>
      <xdr:nvPicPr>
        <xdr:cNvPr id="6" name="Рисунок 5"/>
        <xdr:cNvPicPr>
          <a:picLocks noChangeAspect="1"/>
        </xdr:cNvPicPr>
      </xdr:nvPicPr>
      <xdr:blipFill rotWithShape="1">
        <a:blip xmlns:r="http://schemas.openxmlformats.org/officeDocument/2006/relationships" r:embed="rId4"/>
        <a:srcRect l="14585" t="11459" r="13987" b="6817"/>
        <a:stretch/>
      </xdr:blipFill>
      <xdr:spPr>
        <a:xfrm>
          <a:off x="0" y="39254906"/>
          <a:ext cx="15028620" cy="9672020"/>
        </a:xfrm>
        <a:prstGeom prst="rect">
          <a:avLst/>
        </a:prstGeom>
      </xdr:spPr>
    </xdr:pic>
    <xdr:clientData/>
  </xdr:twoCellAnchor>
  <xdr:twoCellAnchor editAs="oneCell">
    <xdr:from>
      <xdr:col>0</xdr:col>
      <xdr:colOff>83343</xdr:colOff>
      <xdr:row>151</xdr:row>
      <xdr:rowOff>22845</xdr:rowOff>
    </xdr:from>
    <xdr:to>
      <xdr:col>51</xdr:col>
      <xdr:colOff>202406</xdr:colOff>
      <xdr:row>209</xdr:row>
      <xdr:rowOff>47624</xdr:rowOff>
    </xdr:to>
    <xdr:pic>
      <xdr:nvPicPr>
        <xdr:cNvPr id="7" name="Рисунок 6"/>
        <xdr:cNvPicPr>
          <a:picLocks noChangeAspect="1"/>
        </xdr:cNvPicPr>
      </xdr:nvPicPr>
      <xdr:blipFill rotWithShape="1">
        <a:blip xmlns:r="http://schemas.openxmlformats.org/officeDocument/2006/relationships" r:embed="rId5"/>
        <a:srcRect l="14976" t="12038" r="12815" b="5543"/>
        <a:stretch/>
      </xdr:blipFill>
      <xdr:spPr>
        <a:xfrm>
          <a:off x="83343" y="29419376"/>
          <a:ext cx="15097126" cy="9692654"/>
        </a:xfrm>
        <a:prstGeom prst="rect">
          <a:avLst/>
        </a:prstGeom>
      </xdr:spPr>
    </xdr:pic>
    <xdr:clientData/>
  </xdr:twoCellAnchor>
  <xdr:twoCellAnchor editAs="oneCell">
    <xdr:from>
      <xdr:col>0</xdr:col>
      <xdr:colOff>71436</xdr:colOff>
      <xdr:row>267</xdr:row>
      <xdr:rowOff>160054</xdr:rowOff>
    </xdr:from>
    <xdr:to>
      <xdr:col>50</xdr:col>
      <xdr:colOff>238123</xdr:colOff>
      <xdr:row>325</xdr:row>
      <xdr:rowOff>83344</xdr:rowOff>
    </xdr:to>
    <xdr:pic>
      <xdr:nvPicPr>
        <xdr:cNvPr id="8" name="Рисунок 7"/>
        <xdr:cNvPicPr>
          <a:picLocks noChangeAspect="1"/>
        </xdr:cNvPicPr>
      </xdr:nvPicPr>
      <xdr:blipFill rotWithShape="1">
        <a:blip xmlns:r="http://schemas.openxmlformats.org/officeDocument/2006/relationships" r:embed="rId6"/>
        <a:srcRect l="14976" t="11228" r="13857" b="7164"/>
        <a:stretch/>
      </xdr:blipFill>
      <xdr:spPr>
        <a:xfrm>
          <a:off x="71436" y="48999492"/>
          <a:ext cx="14906625" cy="9614977"/>
        </a:xfrm>
        <a:prstGeom prst="rect">
          <a:avLst/>
        </a:prstGeom>
      </xdr:spPr>
    </xdr:pic>
    <xdr:clientData/>
  </xdr:twoCellAnchor>
  <xdr:twoCellAnchor editAs="oneCell">
    <xdr:from>
      <xdr:col>0</xdr:col>
      <xdr:colOff>71437</xdr:colOff>
      <xdr:row>326</xdr:row>
      <xdr:rowOff>38703</xdr:rowOff>
    </xdr:from>
    <xdr:to>
      <xdr:col>51</xdr:col>
      <xdr:colOff>23811</xdr:colOff>
      <xdr:row>381</xdr:row>
      <xdr:rowOff>130970</xdr:rowOff>
    </xdr:to>
    <xdr:pic>
      <xdr:nvPicPr>
        <xdr:cNvPr id="9" name="Рисунок 8"/>
        <xdr:cNvPicPr>
          <a:picLocks noChangeAspect="1"/>
        </xdr:cNvPicPr>
      </xdr:nvPicPr>
      <xdr:blipFill rotWithShape="1">
        <a:blip xmlns:r="http://schemas.openxmlformats.org/officeDocument/2006/relationships" r:embed="rId7"/>
        <a:srcRect l="15041" t="10187" r="13531" b="10753"/>
        <a:stretch/>
      </xdr:blipFill>
      <xdr:spPr>
        <a:xfrm>
          <a:off x="71437" y="58736516"/>
          <a:ext cx="14930437" cy="9295798"/>
        </a:xfrm>
        <a:prstGeom prst="rect">
          <a:avLst/>
        </a:prstGeom>
      </xdr:spPr>
    </xdr:pic>
    <xdr:clientData/>
  </xdr:twoCellAnchor>
  <xdr:twoCellAnchor editAs="oneCell">
    <xdr:from>
      <xdr:col>0</xdr:col>
      <xdr:colOff>0</xdr:colOff>
      <xdr:row>382</xdr:row>
      <xdr:rowOff>152740</xdr:rowOff>
    </xdr:from>
    <xdr:to>
      <xdr:col>51</xdr:col>
      <xdr:colOff>-1</xdr:colOff>
      <xdr:row>439</xdr:row>
      <xdr:rowOff>154780</xdr:rowOff>
    </xdr:to>
    <xdr:pic>
      <xdr:nvPicPr>
        <xdr:cNvPr id="10" name="Рисунок 9"/>
        <xdr:cNvPicPr>
          <a:picLocks noChangeAspect="1"/>
        </xdr:cNvPicPr>
      </xdr:nvPicPr>
      <xdr:blipFill rotWithShape="1">
        <a:blip xmlns:r="http://schemas.openxmlformats.org/officeDocument/2006/relationships" r:embed="rId8"/>
        <a:srcRect l="14586" t="12038" r="13270" b="6585"/>
        <a:stretch/>
      </xdr:blipFill>
      <xdr:spPr>
        <a:xfrm>
          <a:off x="0" y="68220771"/>
          <a:ext cx="14978062" cy="9503228"/>
        </a:xfrm>
        <a:prstGeom prst="rect">
          <a:avLst/>
        </a:prstGeom>
      </xdr:spPr>
    </xdr:pic>
    <xdr:clientData/>
  </xdr:twoCellAnchor>
  <xdr:twoCellAnchor editAs="oneCell">
    <xdr:from>
      <xdr:col>0</xdr:col>
      <xdr:colOff>0</xdr:colOff>
      <xdr:row>440</xdr:row>
      <xdr:rowOff>103263</xdr:rowOff>
    </xdr:from>
    <xdr:to>
      <xdr:col>50</xdr:col>
      <xdr:colOff>119061</xdr:colOff>
      <xdr:row>497</xdr:row>
      <xdr:rowOff>35718</xdr:rowOff>
    </xdr:to>
    <xdr:pic>
      <xdr:nvPicPr>
        <xdr:cNvPr id="11" name="Рисунок 10"/>
        <xdr:cNvPicPr>
          <a:picLocks noChangeAspect="1"/>
        </xdr:cNvPicPr>
      </xdr:nvPicPr>
      <xdr:blipFill rotWithShape="1">
        <a:blip xmlns:r="http://schemas.openxmlformats.org/officeDocument/2006/relationships" r:embed="rId9"/>
        <a:srcRect l="15041" t="13080" r="13270" b="6007"/>
        <a:stretch/>
      </xdr:blipFill>
      <xdr:spPr>
        <a:xfrm>
          <a:off x="0" y="77839169"/>
          <a:ext cx="14858999" cy="94336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1370</xdr:row>
          <xdr:rowOff>171450</xdr:rowOff>
        </xdr:from>
        <xdr:to>
          <xdr:col>0</xdr:col>
          <xdr:colOff>5591175</xdr:colOff>
          <xdr:row>1371</xdr:row>
          <xdr:rowOff>561975</xdr:rowOff>
        </xdr:to>
        <xdr:sp macro="" textlink="">
          <xdr:nvSpPr>
            <xdr:cNvPr id="3110" name="Object 38" hidden="1">
              <a:extLst>
                <a:ext uri="{63B3BB69-23CF-44E3-9099-C40C66FF867C}">
                  <a14:compatExt spid="_x0000_s311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104775</xdr:colOff>
          <xdr:row>1371</xdr:row>
          <xdr:rowOff>1162050</xdr:rowOff>
        </xdr:from>
        <xdr:to>
          <xdr:col>0</xdr:col>
          <xdr:colOff>1190625</xdr:colOff>
          <xdr:row>1371</xdr:row>
          <xdr:rowOff>1628775</xdr:rowOff>
        </xdr:to>
        <xdr:sp macro="" textlink="">
          <xdr:nvSpPr>
            <xdr:cNvPr id="3109" name="Object 37" hidden="1">
              <a:extLst>
                <a:ext uri="{63B3BB69-23CF-44E3-9099-C40C66FF867C}">
                  <a14:compatExt spid="_x0000_s310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1371</xdr:row>
          <xdr:rowOff>2705100</xdr:rowOff>
        </xdr:from>
        <xdr:to>
          <xdr:col>0</xdr:col>
          <xdr:colOff>638175</xdr:colOff>
          <xdr:row>1371</xdr:row>
          <xdr:rowOff>3181350</xdr:rowOff>
        </xdr:to>
        <xdr:sp macro="" textlink="">
          <xdr:nvSpPr>
            <xdr:cNvPr id="3108" name="Object 36" hidden="1">
              <a:extLst>
                <a:ext uri="{63B3BB69-23CF-44E3-9099-C40C66FF867C}">
                  <a14:compatExt spid="_x0000_s310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1373</xdr:row>
          <xdr:rowOff>0</xdr:rowOff>
        </xdr:from>
        <xdr:to>
          <xdr:col>0</xdr:col>
          <xdr:colOff>533400</xdr:colOff>
          <xdr:row>1373</xdr:row>
          <xdr:rowOff>390525</xdr:rowOff>
        </xdr:to>
        <xdr:sp macro="" textlink="">
          <xdr:nvSpPr>
            <xdr:cNvPr id="3107" name="Object 35" hidden="1">
              <a:extLst>
                <a:ext uri="{63B3BB69-23CF-44E3-9099-C40C66FF867C}">
                  <a14:compatExt spid="_x0000_s310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1374</xdr:row>
          <xdr:rowOff>0</xdr:rowOff>
        </xdr:from>
        <xdr:to>
          <xdr:col>0</xdr:col>
          <xdr:colOff>800100</xdr:colOff>
          <xdr:row>1374</xdr:row>
          <xdr:rowOff>266700</xdr:rowOff>
        </xdr:to>
        <xdr:sp macro="" textlink="">
          <xdr:nvSpPr>
            <xdr:cNvPr id="3106" name="Object 34" hidden="1">
              <a:extLst>
                <a:ext uri="{63B3BB69-23CF-44E3-9099-C40C66FF867C}">
                  <a14:compatExt spid="_x0000_s310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1375</xdr:row>
          <xdr:rowOff>0</xdr:rowOff>
        </xdr:from>
        <xdr:to>
          <xdr:col>0</xdr:col>
          <xdr:colOff>876300</xdr:colOff>
          <xdr:row>1375</xdr:row>
          <xdr:rowOff>314325</xdr:rowOff>
        </xdr:to>
        <xdr:sp macro="" textlink="">
          <xdr:nvSpPr>
            <xdr:cNvPr id="3105" name="Object 33" hidden="1">
              <a:extLst>
                <a:ext uri="{63B3BB69-23CF-44E3-9099-C40C66FF867C}">
                  <a14:compatExt spid="_x0000_s310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1376</xdr:row>
          <xdr:rowOff>0</xdr:rowOff>
        </xdr:from>
        <xdr:to>
          <xdr:col>0</xdr:col>
          <xdr:colOff>676275</xdr:colOff>
          <xdr:row>1376</xdr:row>
          <xdr:rowOff>342900</xdr:rowOff>
        </xdr:to>
        <xdr:sp macro="" textlink="">
          <xdr:nvSpPr>
            <xdr:cNvPr id="3104" name="Object 32" hidden="1">
              <a:extLst>
                <a:ext uri="{63B3BB69-23CF-44E3-9099-C40C66FF867C}">
                  <a14:compatExt spid="_x0000_s310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1382</xdr:row>
          <xdr:rowOff>0</xdr:rowOff>
        </xdr:from>
        <xdr:to>
          <xdr:col>0</xdr:col>
          <xdr:colOff>4552950</xdr:colOff>
          <xdr:row>1383</xdr:row>
          <xdr:rowOff>190500</xdr:rowOff>
        </xdr:to>
        <xdr:sp macro="" textlink="">
          <xdr:nvSpPr>
            <xdr:cNvPr id="3103" name="Object 31" hidden="1">
              <a:extLst>
                <a:ext uri="{63B3BB69-23CF-44E3-9099-C40C66FF867C}">
                  <a14:compatExt spid="_x0000_s310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1384</xdr:row>
          <xdr:rowOff>0</xdr:rowOff>
        </xdr:from>
        <xdr:to>
          <xdr:col>0</xdr:col>
          <xdr:colOff>733425</xdr:colOff>
          <xdr:row>1384</xdr:row>
          <xdr:rowOff>257175</xdr:rowOff>
        </xdr:to>
        <xdr:sp macro="" textlink="">
          <xdr:nvSpPr>
            <xdr:cNvPr id="3102" name="Object 30" hidden="1">
              <a:extLst>
                <a:ext uri="{63B3BB69-23CF-44E3-9099-C40C66FF867C}">
                  <a14:compatExt spid="_x0000_s31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1385</xdr:row>
          <xdr:rowOff>0</xdr:rowOff>
        </xdr:from>
        <xdr:to>
          <xdr:col>0</xdr:col>
          <xdr:colOff>714375</xdr:colOff>
          <xdr:row>1385</xdr:row>
          <xdr:rowOff>257175</xdr:rowOff>
        </xdr:to>
        <xdr:sp macro="" textlink="">
          <xdr:nvSpPr>
            <xdr:cNvPr id="3101" name="Object 29" hidden="1">
              <a:extLst>
                <a:ext uri="{63B3BB69-23CF-44E3-9099-C40C66FF867C}">
                  <a14:compatExt spid="_x0000_s31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1386</xdr:row>
          <xdr:rowOff>0</xdr:rowOff>
        </xdr:from>
        <xdr:to>
          <xdr:col>0</xdr:col>
          <xdr:colOff>561975</xdr:colOff>
          <xdr:row>1386</xdr:row>
          <xdr:rowOff>257175</xdr:rowOff>
        </xdr:to>
        <xdr:sp macro="" textlink="">
          <xdr:nvSpPr>
            <xdr:cNvPr id="3100" name="Object 28" hidden="1">
              <a:extLst>
                <a:ext uri="{63B3BB69-23CF-44E3-9099-C40C66FF867C}">
                  <a14:compatExt spid="_x0000_s3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1417</xdr:row>
          <xdr:rowOff>0</xdr:rowOff>
        </xdr:from>
        <xdr:to>
          <xdr:col>0</xdr:col>
          <xdr:colOff>2085975</xdr:colOff>
          <xdr:row>1418</xdr:row>
          <xdr:rowOff>381000</xdr:rowOff>
        </xdr:to>
        <xdr:sp macro="" textlink="">
          <xdr:nvSpPr>
            <xdr:cNvPr id="3099" name="Object 27" hidden="1">
              <a:extLst>
                <a:ext uri="{63B3BB69-23CF-44E3-9099-C40C66FF867C}">
                  <a14:compatExt spid="_x0000_s309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1419</xdr:row>
          <xdr:rowOff>0</xdr:rowOff>
        </xdr:from>
        <xdr:to>
          <xdr:col>0</xdr:col>
          <xdr:colOff>314325</xdr:colOff>
          <xdr:row>1419</xdr:row>
          <xdr:rowOff>257175</xdr:rowOff>
        </xdr:to>
        <xdr:sp macro="" textlink="">
          <xdr:nvSpPr>
            <xdr:cNvPr id="3098" name="Object 26" hidden="1">
              <a:extLst>
                <a:ext uri="{63B3BB69-23CF-44E3-9099-C40C66FF867C}">
                  <a14:compatExt spid="_x0000_s30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1421</xdr:row>
          <xdr:rowOff>0</xdr:rowOff>
        </xdr:from>
        <xdr:to>
          <xdr:col>0</xdr:col>
          <xdr:colOff>342900</xdr:colOff>
          <xdr:row>1421</xdr:row>
          <xdr:rowOff>304800</xdr:rowOff>
        </xdr:to>
        <xdr:sp macro="" textlink="">
          <xdr:nvSpPr>
            <xdr:cNvPr id="3097" name="Object 25" hidden="1">
              <a:extLst>
                <a:ext uri="{63B3BB69-23CF-44E3-9099-C40C66FF867C}">
                  <a14:compatExt spid="_x0000_s3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1422</xdr:row>
          <xdr:rowOff>0</xdr:rowOff>
        </xdr:from>
        <xdr:to>
          <xdr:col>0</xdr:col>
          <xdr:colOff>352425</xdr:colOff>
          <xdr:row>1423</xdr:row>
          <xdr:rowOff>295275</xdr:rowOff>
        </xdr:to>
        <xdr:sp macro="" textlink="">
          <xdr:nvSpPr>
            <xdr:cNvPr id="3096" name="Object 24" hidden="1">
              <a:extLst>
                <a:ext uri="{63B3BB69-23CF-44E3-9099-C40C66FF867C}">
                  <a14:compatExt spid="_x0000_s309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1425</xdr:row>
          <xdr:rowOff>0</xdr:rowOff>
        </xdr:from>
        <xdr:to>
          <xdr:col>0</xdr:col>
          <xdr:colOff>295275</xdr:colOff>
          <xdr:row>1425</xdr:row>
          <xdr:rowOff>266700</xdr:rowOff>
        </xdr:to>
        <xdr:sp macro="" textlink="">
          <xdr:nvSpPr>
            <xdr:cNvPr id="3095" name="Object 23" hidden="1">
              <a:extLst>
                <a:ext uri="{63B3BB69-23CF-44E3-9099-C40C66FF867C}">
                  <a14:compatExt spid="_x0000_s309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1429</xdr:row>
          <xdr:rowOff>0</xdr:rowOff>
        </xdr:from>
        <xdr:to>
          <xdr:col>0</xdr:col>
          <xdr:colOff>1228725</xdr:colOff>
          <xdr:row>1430</xdr:row>
          <xdr:rowOff>114300</xdr:rowOff>
        </xdr:to>
        <xdr:sp macro="" textlink="">
          <xdr:nvSpPr>
            <xdr:cNvPr id="3094" name="Object 22" hidden="1">
              <a:extLst>
                <a:ext uri="{63B3BB69-23CF-44E3-9099-C40C66FF867C}">
                  <a14:compatExt spid="_x0000_s309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1431</xdr:row>
          <xdr:rowOff>0</xdr:rowOff>
        </xdr:from>
        <xdr:to>
          <xdr:col>0</xdr:col>
          <xdr:colOff>323850</xdr:colOff>
          <xdr:row>1431</xdr:row>
          <xdr:rowOff>257175</xdr:rowOff>
        </xdr:to>
        <xdr:sp macro="" textlink="">
          <xdr:nvSpPr>
            <xdr:cNvPr id="3093" name="Object 21" hidden="1">
              <a:extLst>
                <a:ext uri="{63B3BB69-23CF-44E3-9099-C40C66FF867C}">
                  <a14:compatExt spid="_x0000_s309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1433</xdr:row>
          <xdr:rowOff>0</xdr:rowOff>
        </xdr:from>
        <xdr:to>
          <xdr:col>0</xdr:col>
          <xdr:colOff>571500</xdr:colOff>
          <xdr:row>1433</xdr:row>
          <xdr:rowOff>352425</xdr:rowOff>
        </xdr:to>
        <xdr:sp macro="" textlink="">
          <xdr:nvSpPr>
            <xdr:cNvPr id="3092" name="Object 20" hidden="1">
              <a:extLst>
                <a:ext uri="{63B3BB69-23CF-44E3-9099-C40C66FF867C}">
                  <a14:compatExt spid="_x0000_s309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809625</xdr:colOff>
      <xdr:row>13</xdr:row>
      <xdr:rowOff>47625</xdr:rowOff>
    </xdr:from>
    <xdr:to>
      <xdr:col>12</xdr:col>
      <xdr:colOff>554774</xdr:colOff>
      <xdr:row>34</xdr:row>
      <xdr:rowOff>0</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1905000"/>
          <a:ext cx="7107974" cy="10058400"/>
        </a:xfrm>
        <a:prstGeom prst="rect">
          <a:avLst/>
        </a:prstGeom>
      </xdr:spPr>
    </xdr:pic>
    <xdr:clientData/>
  </xdr:twoCellAnchor>
  <xdr:twoCellAnchor editAs="oneCell">
    <xdr:from>
      <xdr:col>14</xdr:col>
      <xdr:colOff>0</xdr:colOff>
      <xdr:row>13</xdr:row>
      <xdr:rowOff>0</xdr:rowOff>
    </xdr:from>
    <xdr:to>
      <xdr:col>25</xdr:col>
      <xdr:colOff>570617</xdr:colOff>
      <xdr:row>33</xdr:row>
      <xdr:rowOff>694075</xdr:rowOff>
    </xdr:to>
    <xdr:pic>
      <xdr:nvPicPr>
        <xdr:cNvPr id="9" name="Рисунок 8"/>
        <xdr:cNvPicPr>
          <a:picLocks noChangeAspect="1"/>
        </xdr:cNvPicPr>
      </xdr:nvPicPr>
      <xdr:blipFill>
        <a:blip xmlns:r="http://schemas.openxmlformats.org/officeDocument/2006/relationships" r:embed="rId2"/>
        <a:stretch>
          <a:fillRect/>
        </a:stretch>
      </xdr:blipFill>
      <xdr:spPr>
        <a:xfrm>
          <a:off x="8543925" y="1857375"/>
          <a:ext cx="7066667" cy="10000000"/>
        </a:xfrm>
        <a:prstGeom prst="rect">
          <a:avLst/>
        </a:prstGeom>
      </xdr:spPr>
    </xdr:pic>
    <xdr:clientData/>
  </xdr:twoCellAnchor>
  <xdr:twoCellAnchor editAs="oneCell">
    <xdr:from>
      <xdr:col>1</xdr:col>
      <xdr:colOff>0</xdr:colOff>
      <xdr:row>13</xdr:row>
      <xdr:rowOff>0</xdr:rowOff>
    </xdr:from>
    <xdr:to>
      <xdr:col>12</xdr:col>
      <xdr:colOff>570617</xdr:colOff>
      <xdr:row>33</xdr:row>
      <xdr:rowOff>694075</xdr:rowOff>
    </xdr:to>
    <xdr:pic>
      <xdr:nvPicPr>
        <xdr:cNvPr id="11" name="Рисунок 10"/>
        <xdr:cNvPicPr>
          <a:picLocks noChangeAspect="1"/>
        </xdr:cNvPicPr>
      </xdr:nvPicPr>
      <xdr:blipFill>
        <a:blip xmlns:r="http://schemas.openxmlformats.org/officeDocument/2006/relationships" r:embed="rId3"/>
        <a:stretch>
          <a:fillRect/>
        </a:stretch>
      </xdr:blipFill>
      <xdr:spPr>
        <a:xfrm>
          <a:off x="866775" y="4505325"/>
          <a:ext cx="7066667" cy="10000000"/>
        </a:xfrm>
        <a:prstGeom prst="rect">
          <a:avLst/>
        </a:prstGeom>
      </xdr:spPr>
    </xdr:pic>
    <xdr:clientData/>
  </xdr:twoCellAnchor>
  <xdr:twoCellAnchor editAs="oneCell">
    <xdr:from>
      <xdr:col>0</xdr:col>
      <xdr:colOff>0</xdr:colOff>
      <xdr:row>35</xdr:row>
      <xdr:rowOff>0</xdr:rowOff>
    </xdr:from>
    <xdr:to>
      <xdr:col>11</xdr:col>
      <xdr:colOff>294392</xdr:colOff>
      <xdr:row>62</xdr:row>
      <xdr:rowOff>74950</xdr:rowOff>
    </xdr:to>
    <xdr:pic>
      <xdr:nvPicPr>
        <xdr:cNvPr id="19" name="Рисунок 18"/>
        <xdr:cNvPicPr>
          <a:picLocks noChangeAspect="1"/>
        </xdr:cNvPicPr>
      </xdr:nvPicPr>
      <xdr:blipFill>
        <a:blip xmlns:r="http://schemas.openxmlformats.org/officeDocument/2006/relationships" r:embed="rId4"/>
        <a:stretch>
          <a:fillRect/>
        </a:stretch>
      </xdr:blipFill>
      <xdr:spPr>
        <a:xfrm>
          <a:off x="0" y="12163425"/>
          <a:ext cx="7066667" cy="10000000"/>
        </a:xfrm>
        <a:prstGeom prst="rect">
          <a:avLst/>
        </a:prstGeom>
      </xdr:spPr>
    </xdr:pic>
    <xdr:clientData/>
  </xdr:twoCellAnchor>
  <xdr:twoCellAnchor editAs="oneCell">
    <xdr:from>
      <xdr:col>13</xdr:col>
      <xdr:colOff>0</xdr:colOff>
      <xdr:row>35</xdr:row>
      <xdr:rowOff>0</xdr:rowOff>
    </xdr:from>
    <xdr:to>
      <xdr:col>24</xdr:col>
      <xdr:colOff>570617</xdr:colOff>
      <xdr:row>62</xdr:row>
      <xdr:rowOff>74950</xdr:rowOff>
    </xdr:to>
    <xdr:pic>
      <xdr:nvPicPr>
        <xdr:cNvPr id="20" name="Рисунок 19"/>
        <xdr:cNvPicPr>
          <a:picLocks noChangeAspect="1"/>
        </xdr:cNvPicPr>
      </xdr:nvPicPr>
      <xdr:blipFill>
        <a:blip xmlns:r="http://schemas.openxmlformats.org/officeDocument/2006/relationships" r:embed="rId5"/>
        <a:stretch>
          <a:fillRect/>
        </a:stretch>
      </xdr:blipFill>
      <xdr:spPr>
        <a:xfrm>
          <a:off x="7953375" y="12163425"/>
          <a:ext cx="7066667" cy="10000000"/>
        </a:xfrm>
        <a:prstGeom prst="rect">
          <a:avLst/>
        </a:prstGeom>
      </xdr:spPr>
    </xdr:pic>
    <xdr:clientData/>
  </xdr:twoCellAnchor>
  <xdr:twoCellAnchor editAs="oneCell">
    <xdr:from>
      <xdr:col>1</xdr:col>
      <xdr:colOff>0</xdr:colOff>
      <xdr:row>64</xdr:row>
      <xdr:rowOff>0</xdr:rowOff>
    </xdr:from>
    <xdr:to>
      <xdr:col>12</xdr:col>
      <xdr:colOff>570617</xdr:colOff>
      <xdr:row>113</xdr:row>
      <xdr:rowOff>198775</xdr:rowOff>
    </xdr:to>
    <xdr:pic>
      <xdr:nvPicPr>
        <xdr:cNvPr id="21" name="Рисунок 20"/>
        <xdr:cNvPicPr>
          <a:picLocks noChangeAspect="1"/>
        </xdr:cNvPicPr>
      </xdr:nvPicPr>
      <xdr:blipFill>
        <a:blip xmlns:r="http://schemas.openxmlformats.org/officeDocument/2006/relationships" r:embed="rId6"/>
        <a:stretch>
          <a:fillRect/>
        </a:stretch>
      </xdr:blipFill>
      <xdr:spPr>
        <a:xfrm>
          <a:off x="866775" y="22488525"/>
          <a:ext cx="7066667" cy="10000000"/>
        </a:xfrm>
        <a:prstGeom prst="rect">
          <a:avLst/>
        </a:prstGeom>
      </xdr:spPr>
    </xdr:pic>
    <xdr:clientData/>
  </xdr:twoCellAnchor>
  <xdr:twoCellAnchor editAs="oneCell">
    <xdr:from>
      <xdr:col>14</xdr:col>
      <xdr:colOff>0</xdr:colOff>
      <xdr:row>64</xdr:row>
      <xdr:rowOff>0</xdr:rowOff>
    </xdr:from>
    <xdr:to>
      <xdr:col>25</xdr:col>
      <xdr:colOff>570617</xdr:colOff>
      <xdr:row>113</xdr:row>
      <xdr:rowOff>198775</xdr:rowOff>
    </xdr:to>
    <xdr:pic>
      <xdr:nvPicPr>
        <xdr:cNvPr id="22" name="Рисунок 21"/>
        <xdr:cNvPicPr>
          <a:picLocks noChangeAspect="1"/>
        </xdr:cNvPicPr>
      </xdr:nvPicPr>
      <xdr:blipFill>
        <a:blip xmlns:r="http://schemas.openxmlformats.org/officeDocument/2006/relationships" r:embed="rId7"/>
        <a:stretch>
          <a:fillRect/>
        </a:stretch>
      </xdr:blipFill>
      <xdr:spPr>
        <a:xfrm>
          <a:off x="8543925" y="22488525"/>
          <a:ext cx="7066667" cy="10000000"/>
        </a:xfrm>
        <a:prstGeom prst="rect">
          <a:avLst/>
        </a:prstGeom>
      </xdr:spPr>
    </xdr:pic>
    <xdr:clientData/>
  </xdr:twoCellAnchor>
  <xdr:twoCellAnchor editAs="oneCell">
    <xdr:from>
      <xdr:col>1</xdr:col>
      <xdr:colOff>0</xdr:colOff>
      <xdr:row>115</xdr:row>
      <xdr:rowOff>0</xdr:rowOff>
    </xdr:from>
    <xdr:to>
      <xdr:col>12</xdr:col>
      <xdr:colOff>570617</xdr:colOff>
      <xdr:row>164</xdr:row>
      <xdr:rowOff>198775</xdr:rowOff>
    </xdr:to>
    <xdr:pic>
      <xdr:nvPicPr>
        <xdr:cNvPr id="15" name="Рисунок 14"/>
        <xdr:cNvPicPr>
          <a:picLocks noChangeAspect="1"/>
        </xdr:cNvPicPr>
      </xdr:nvPicPr>
      <xdr:blipFill>
        <a:blip xmlns:r="http://schemas.openxmlformats.org/officeDocument/2006/relationships" r:embed="rId8"/>
        <a:stretch>
          <a:fillRect/>
        </a:stretch>
      </xdr:blipFill>
      <xdr:spPr>
        <a:xfrm>
          <a:off x="866775" y="32689800"/>
          <a:ext cx="7066667" cy="10000000"/>
        </a:xfrm>
        <a:prstGeom prst="rect">
          <a:avLst/>
        </a:prstGeom>
      </xdr:spPr>
    </xdr:pic>
    <xdr:clientData/>
  </xdr:twoCellAnchor>
  <xdr:twoCellAnchor editAs="oneCell">
    <xdr:from>
      <xdr:col>14</xdr:col>
      <xdr:colOff>0</xdr:colOff>
      <xdr:row>115</xdr:row>
      <xdr:rowOff>0</xdr:rowOff>
    </xdr:from>
    <xdr:to>
      <xdr:col>25</xdr:col>
      <xdr:colOff>570617</xdr:colOff>
      <xdr:row>164</xdr:row>
      <xdr:rowOff>198775</xdr:rowOff>
    </xdr:to>
    <xdr:pic>
      <xdr:nvPicPr>
        <xdr:cNvPr id="16" name="Рисунок 15"/>
        <xdr:cNvPicPr>
          <a:picLocks noChangeAspect="1"/>
        </xdr:cNvPicPr>
      </xdr:nvPicPr>
      <xdr:blipFill>
        <a:blip xmlns:r="http://schemas.openxmlformats.org/officeDocument/2006/relationships" r:embed="rId9"/>
        <a:stretch>
          <a:fillRect/>
        </a:stretch>
      </xdr:blipFill>
      <xdr:spPr>
        <a:xfrm>
          <a:off x="8543925" y="32689800"/>
          <a:ext cx="7066667" cy="10000000"/>
        </a:xfrm>
        <a:prstGeom prst="rect">
          <a:avLst/>
        </a:prstGeom>
      </xdr:spPr>
    </xdr:pic>
    <xdr:clientData/>
  </xdr:twoCellAnchor>
  <xdr:twoCellAnchor editAs="oneCell">
    <xdr:from>
      <xdr:col>1</xdr:col>
      <xdr:colOff>0</xdr:colOff>
      <xdr:row>166</xdr:row>
      <xdr:rowOff>0</xdr:rowOff>
    </xdr:from>
    <xdr:to>
      <xdr:col>12</xdr:col>
      <xdr:colOff>570617</xdr:colOff>
      <xdr:row>215</xdr:row>
      <xdr:rowOff>198775</xdr:rowOff>
    </xdr:to>
    <xdr:pic>
      <xdr:nvPicPr>
        <xdr:cNvPr id="17" name="Рисунок 16"/>
        <xdr:cNvPicPr>
          <a:picLocks noChangeAspect="1"/>
        </xdr:cNvPicPr>
      </xdr:nvPicPr>
      <xdr:blipFill>
        <a:blip xmlns:r="http://schemas.openxmlformats.org/officeDocument/2006/relationships" r:embed="rId10"/>
        <a:stretch>
          <a:fillRect/>
        </a:stretch>
      </xdr:blipFill>
      <xdr:spPr>
        <a:xfrm>
          <a:off x="866775" y="42891075"/>
          <a:ext cx="7066667" cy="10000000"/>
        </a:xfrm>
        <a:prstGeom prst="rect">
          <a:avLst/>
        </a:prstGeom>
      </xdr:spPr>
    </xdr:pic>
    <xdr:clientData/>
  </xdr:twoCellAnchor>
  <xdr:twoCellAnchor editAs="oneCell">
    <xdr:from>
      <xdr:col>14</xdr:col>
      <xdr:colOff>0</xdr:colOff>
      <xdr:row>166</xdr:row>
      <xdr:rowOff>0</xdr:rowOff>
    </xdr:from>
    <xdr:to>
      <xdr:col>25</xdr:col>
      <xdr:colOff>570617</xdr:colOff>
      <xdr:row>215</xdr:row>
      <xdr:rowOff>198775</xdr:rowOff>
    </xdr:to>
    <xdr:pic>
      <xdr:nvPicPr>
        <xdr:cNvPr id="23" name="Рисунок 22"/>
        <xdr:cNvPicPr>
          <a:picLocks noChangeAspect="1"/>
        </xdr:cNvPicPr>
      </xdr:nvPicPr>
      <xdr:blipFill>
        <a:blip xmlns:r="http://schemas.openxmlformats.org/officeDocument/2006/relationships" r:embed="rId11"/>
        <a:stretch>
          <a:fillRect/>
        </a:stretch>
      </xdr:blipFill>
      <xdr:spPr>
        <a:xfrm>
          <a:off x="8543925" y="42891075"/>
          <a:ext cx="7066667" cy="10000000"/>
        </a:xfrm>
        <a:prstGeom prst="rect">
          <a:avLst/>
        </a:prstGeom>
      </xdr:spPr>
    </xdr:pic>
    <xdr:clientData/>
  </xdr:twoCellAnchor>
  <xdr:twoCellAnchor editAs="oneCell">
    <xdr:from>
      <xdr:col>1</xdr:col>
      <xdr:colOff>0</xdr:colOff>
      <xdr:row>217</xdr:row>
      <xdr:rowOff>0</xdr:rowOff>
    </xdr:from>
    <xdr:to>
      <xdr:col>12</xdr:col>
      <xdr:colOff>570617</xdr:colOff>
      <xdr:row>266</xdr:row>
      <xdr:rowOff>198775</xdr:rowOff>
    </xdr:to>
    <xdr:pic>
      <xdr:nvPicPr>
        <xdr:cNvPr id="24" name="Рисунок 23"/>
        <xdr:cNvPicPr>
          <a:picLocks noChangeAspect="1"/>
        </xdr:cNvPicPr>
      </xdr:nvPicPr>
      <xdr:blipFill>
        <a:blip xmlns:r="http://schemas.openxmlformats.org/officeDocument/2006/relationships" r:embed="rId12"/>
        <a:stretch>
          <a:fillRect/>
        </a:stretch>
      </xdr:blipFill>
      <xdr:spPr>
        <a:xfrm>
          <a:off x="866775" y="53092350"/>
          <a:ext cx="7066667" cy="10000000"/>
        </a:xfrm>
        <a:prstGeom prst="rect">
          <a:avLst/>
        </a:prstGeom>
      </xdr:spPr>
    </xdr:pic>
    <xdr:clientData/>
  </xdr:twoCellAnchor>
  <xdr:twoCellAnchor editAs="oneCell">
    <xdr:from>
      <xdr:col>14</xdr:col>
      <xdr:colOff>0</xdr:colOff>
      <xdr:row>217</xdr:row>
      <xdr:rowOff>0</xdr:rowOff>
    </xdr:from>
    <xdr:to>
      <xdr:col>25</xdr:col>
      <xdr:colOff>570617</xdr:colOff>
      <xdr:row>266</xdr:row>
      <xdr:rowOff>198775</xdr:rowOff>
    </xdr:to>
    <xdr:pic>
      <xdr:nvPicPr>
        <xdr:cNvPr id="25" name="Рисунок 24"/>
        <xdr:cNvPicPr>
          <a:picLocks noChangeAspect="1"/>
        </xdr:cNvPicPr>
      </xdr:nvPicPr>
      <xdr:blipFill>
        <a:blip xmlns:r="http://schemas.openxmlformats.org/officeDocument/2006/relationships" r:embed="rId13"/>
        <a:stretch>
          <a:fillRect/>
        </a:stretch>
      </xdr:blipFill>
      <xdr:spPr>
        <a:xfrm>
          <a:off x="8543925" y="53092350"/>
          <a:ext cx="7066667" cy="10000000"/>
        </a:xfrm>
        <a:prstGeom prst="rect">
          <a:avLst/>
        </a:prstGeom>
      </xdr:spPr>
    </xdr:pic>
    <xdr:clientData/>
  </xdr:twoCellAnchor>
  <xdr:twoCellAnchor editAs="oneCell">
    <xdr:from>
      <xdr:col>1</xdr:col>
      <xdr:colOff>0</xdr:colOff>
      <xdr:row>268</xdr:row>
      <xdr:rowOff>0</xdr:rowOff>
    </xdr:from>
    <xdr:to>
      <xdr:col>12</xdr:col>
      <xdr:colOff>570617</xdr:colOff>
      <xdr:row>317</xdr:row>
      <xdr:rowOff>198775</xdr:rowOff>
    </xdr:to>
    <xdr:pic>
      <xdr:nvPicPr>
        <xdr:cNvPr id="26" name="Рисунок 25"/>
        <xdr:cNvPicPr>
          <a:picLocks noChangeAspect="1"/>
        </xdr:cNvPicPr>
      </xdr:nvPicPr>
      <xdr:blipFill>
        <a:blip xmlns:r="http://schemas.openxmlformats.org/officeDocument/2006/relationships" r:embed="rId14"/>
        <a:stretch>
          <a:fillRect/>
        </a:stretch>
      </xdr:blipFill>
      <xdr:spPr>
        <a:xfrm>
          <a:off x="866775" y="63293625"/>
          <a:ext cx="7066667" cy="10000000"/>
        </a:xfrm>
        <a:prstGeom prst="rect">
          <a:avLst/>
        </a:prstGeom>
      </xdr:spPr>
    </xdr:pic>
    <xdr:clientData/>
  </xdr:twoCellAnchor>
  <xdr:twoCellAnchor editAs="oneCell">
    <xdr:from>
      <xdr:col>14</xdr:col>
      <xdr:colOff>0</xdr:colOff>
      <xdr:row>268</xdr:row>
      <xdr:rowOff>0</xdr:rowOff>
    </xdr:from>
    <xdr:to>
      <xdr:col>25</xdr:col>
      <xdr:colOff>570617</xdr:colOff>
      <xdr:row>317</xdr:row>
      <xdr:rowOff>198775</xdr:rowOff>
    </xdr:to>
    <xdr:pic>
      <xdr:nvPicPr>
        <xdr:cNvPr id="27" name="Рисунок 26"/>
        <xdr:cNvPicPr>
          <a:picLocks noChangeAspect="1"/>
        </xdr:cNvPicPr>
      </xdr:nvPicPr>
      <xdr:blipFill>
        <a:blip xmlns:r="http://schemas.openxmlformats.org/officeDocument/2006/relationships" r:embed="rId15"/>
        <a:stretch>
          <a:fillRect/>
        </a:stretch>
      </xdr:blipFill>
      <xdr:spPr>
        <a:xfrm>
          <a:off x="8543925" y="63293625"/>
          <a:ext cx="7066667" cy="10000000"/>
        </a:xfrm>
        <a:prstGeom prst="rect">
          <a:avLst/>
        </a:prstGeom>
      </xdr:spPr>
    </xdr:pic>
    <xdr:clientData/>
  </xdr:twoCellAnchor>
  <xdr:twoCellAnchor editAs="oneCell">
    <xdr:from>
      <xdr:col>1</xdr:col>
      <xdr:colOff>0</xdr:colOff>
      <xdr:row>319</xdr:row>
      <xdr:rowOff>0</xdr:rowOff>
    </xdr:from>
    <xdr:to>
      <xdr:col>12</xdr:col>
      <xdr:colOff>570617</xdr:colOff>
      <xdr:row>368</xdr:row>
      <xdr:rowOff>198775</xdr:rowOff>
    </xdr:to>
    <xdr:pic>
      <xdr:nvPicPr>
        <xdr:cNvPr id="28" name="Рисунок 27"/>
        <xdr:cNvPicPr>
          <a:picLocks noChangeAspect="1"/>
        </xdr:cNvPicPr>
      </xdr:nvPicPr>
      <xdr:blipFill>
        <a:blip xmlns:r="http://schemas.openxmlformats.org/officeDocument/2006/relationships" r:embed="rId16"/>
        <a:stretch>
          <a:fillRect/>
        </a:stretch>
      </xdr:blipFill>
      <xdr:spPr>
        <a:xfrm>
          <a:off x="866775" y="73494900"/>
          <a:ext cx="7066667" cy="10000000"/>
        </a:xfrm>
        <a:prstGeom prst="rect">
          <a:avLst/>
        </a:prstGeom>
      </xdr:spPr>
    </xdr:pic>
    <xdr:clientData/>
  </xdr:twoCellAnchor>
  <xdr:twoCellAnchor editAs="oneCell">
    <xdr:from>
      <xdr:col>14</xdr:col>
      <xdr:colOff>0</xdr:colOff>
      <xdr:row>319</xdr:row>
      <xdr:rowOff>0</xdr:rowOff>
    </xdr:from>
    <xdr:to>
      <xdr:col>25</xdr:col>
      <xdr:colOff>570617</xdr:colOff>
      <xdr:row>368</xdr:row>
      <xdr:rowOff>198775</xdr:rowOff>
    </xdr:to>
    <xdr:pic>
      <xdr:nvPicPr>
        <xdr:cNvPr id="29" name="Рисунок 28"/>
        <xdr:cNvPicPr>
          <a:picLocks noChangeAspect="1"/>
        </xdr:cNvPicPr>
      </xdr:nvPicPr>
      <xdr:blipFill>
        <a:blip xmlns:r="http://schemas.openxmlformats.org/officeDocument/2006/relationships" r:embed="rId17"/>
        <a:stretch>
          <a:fillRect/>
        </a:stretch>
      </xdr:blipFill>
      <xdr:spPr>
        <a:xfrm>
          <a:off x="8543925" y="73494900"/>
          <a:ext cx="7066667" cy="10000000"/>
        </a:xfrm>
        <a:prstGeom prst="rect">
          <a:avLst/>
        </a:prstGeom>
      </xdr:spPr>
    </xdr:pic>
    <xdr:clientData/>
  </xdr:twoCellAnchor>
  <xdr:twoCellAnchor editAs="oneCell">
    <xdr:from>
      <xdr:col>1</xdr:col>
      <xdr:colOff>0</xdr:colOff>
      <xdr:row>370</xdr:row>
      <xdr:rowOff>0</xdr:rowOff>
    </xdr:from>
    <xdr:to>
      <xdr:col>12</xdr:col>
      <xdr:colOff>570617</xdr:colOff>
      <xdr:row>419</xdr:row>
      <xdr:rowOff>198775</xdr:rowOff>
    </xdr:to>
    <xdr:pic>
      <xdr:nvPicPr>
        <xdr:cNvPr id="30" name="Рисунок 29"/>
        <xdr:cNvPicPr>
          <a:picLocks noChangeAspect="1"/>
        </xdr:cNvPicPr>
      </xdr:nvPicPr>
      <xdr:blipFill>
        <a:blip xmlns:r="http://schemas.openxmlformats.org/officeDocument/2006/relationships" r:embed="rId18"/>
        <a:stretch>
          <a:fillRect/>
        </a:stretch>
      </xdr:blipFill>
      <xdr:spPr>
        <a:xfrm>
          <a:off x="866775" y="83696175"/>
          <a:ext cx="7066667" cy="10000000"/>
        </a:xfrm>
        <a:prstGeom prst="rect">
          <a:avLst/>
        </a:prstGeom>
      </xdr:spPr>
    </xdr:pic>
    <xdr:clientData/>
  </xdr:twoCellAnchor>
  <xdr:twoCellAnchor editAs="oneCell">
    <xdr:from>
      <xdr:col>14</xdr:col>
      <xdr:colOff>0</xdr:colOff>
      <xdr:row>370</xdr:row>
      <xdr:rowOff>0</xdr:rowOff>
    </xdr:from>
    <xdr:to>
      <xdr:col>25</xdr:col>
      <xdr:colOff>570617</xdr:colOff>
      <xdr:row>419</xdr:row>
      <xdr:rowOff>198775</xdr:rowOff>
    </xdr:to>
    <xdr:pic>
      <xdr:nvPicPr>
        <xdr:cNvPr id="31" name="Рисунок 30"/>
        <xdr:cNvPicPr>
          <a:picLocks noChangeAspect="1"/>
        </xdr:cNvPicPr>
      </xdr:nvPicPr>
      <xdr:blipFill>
        <a:blip xmlns:r="http://schemas.openxmlformats.org/officeDocument/2006/relationships" r:embed="rId19"/>
        <a:stretch>
          <a:fillRect/>
        </a:stretch>
      </xdr:blipFill>
      <xdr:spPr>
        <a:xfrm>
          <a:off x="8543925" y="83696175"/>
          <a:ext cx="7066667" cy="10000000"/>
        </a:xfrm>
        <a:prstGeom prst="rect">
          <a:avLst/>
        </a:prstGeom>
      </xdr:spPr>
    </xdr:pic>
    <xdr:clientData/>
  </xdr:twoCellAnchor>
  <xdr:twoCellAnchor editAs="oneCell">
    <xdr:from>
      <xdr:col>1</xdr:col>
      <xdr:colOff>0</xdr:colOff>
      <xdr:row>421</xdr:row>
      <xdr:rowOff>0</xdr:rowOff>
    </xdr:from>
    <xdr:to>
      <xdr:col>12</xdr:col>
      <xdr:colOff>570617</xdr:colOff>
      <xdr:row>470</xdr:row>
      <xdr:rowOff>198775</xdr:rowOff>
    </xdr:to>
    <xdr:pic>
      <xdr:nvPicPr>
        <xdr:cNvPr id="23552" name="Рисунок 23551"/>
        <xdr:cNvPicPr>
          <a:picLocks noChangeAspect="1"/>
        </xdr:cNvPicPr>
      </xdr:nvPicPr>
      <xdr:blipFill>
        <a:blip xmlns:r="http://schemas.openxmlformats.org/officeDocument/2006/relationships" r:embed="rId20"/>
        <a:stretch>
          <a:fillRect/>
        </a:stretch>
      </xdr:blipFill>
      <xdr:spPr>
        <a:xfrm>
          <a:off x="866775" y="93897450"/>
          <a:ext cx="7066667" cy="10000000"/>
        </a:xfrm>
        <a:prstGeom prst="rect">
          <a:avLst/>
        </a:prstGeom>
      </xdr:spPr>
    </xdr:pic>
    <xdr:clientData/>
  </xdr:twoCellAnchor>
  <xdr:twoCellAnchor editAs="oneCell">
    <xdr:from>
      <xdr:col>14</xdr:col>
      <xdr:colOff>0</xdr:colOff>
      <xdr:row>421</xdr:row>
      <xdr:rowOff>0</xdr:rowOff>
    </xdr:from>
    <xdr:to>
      <xdr:col>25</xdr:col>
      <xdr:colOff>570617</xdr:colOff>
      <xdr:row>470</xdr:row>
      <xdr:rowOff>198775</xdr:rowOff>
    </xdr:to>
    <xdr:pic>
      <xdr:nvPicPr>
        <xdr:cNvPr id="23553" name="Рисунок 23552"/>
        <xdr:cNvPicPr>
          <a:picLocks noChangeAspect="1"/>
        </xdr:cNvPicPr>
      </xdr:nvPicPr>
      <xdr:blipFill>
        <a:blip xmlns:r="http://schemas.openxmlformats.org/officeDocument/2006/relationships" r:embed="rId21"/>
        <a:stretch>
          <a:fillRect/>
        </a:stretch>
      </xdr:blipFill>
      <xdr:spPr>
        <a:xfrm>
          <a:off x="8543925" y="93897450"/>
          <a:ext cx="7066667" cy="10000000"/>
        </a:xfrm>
        <a:prstGeom prst="rect">
          <a:avLst/>
        </a:prstGeom>
      </xdr:spPr>
    </xdr:pic>
    <xdr:clientData/>
  </xdr:twoCellAnchor>
  <xdr:twoCellAnchor editAs="oneCell">
    <xdr:from>
      <xdr:col>1</xdr:col>
      <xdr:colOff>0</xdr:colOff>
      <xdr:row>472</xdr:row>
      <xdr:rowOff>0</xdr:rowOff>
    </xdr:from>
    <xdr:to>
      <xdr:col>12</xdr:col>
      <xdr:colOff>570617</xdr:colOff>
      <xdr:row>521</xdr:row>
      <xdr:rowOff>198775</xdr:rowOff>
    </xdr:to>
    <xdr:pic>
      <xdr:nvPicPr>
        <xdr:cNvPr id="23557" name="Рисунок 23556"/>
        <xdr:cNvPicPr>
          <a:picLocks noChangeAspect="1"/>
        </xdr:cNvPicPr>
      </xdr:nvPicPr>
      <xdr:blipFill>
        <a:blip xmlns:r="http://schemas.openxmlformats.org/officeDocument/2006/relationships" r:embed="rId22"/>
        <a:stretch>
          <a:fillRect/>
        </a:stretch>
      </xdr:blipFill>
      <xdr:spPr>
        <a:xfrm>
          <a:off x="866775" y="104098725"/>
          <a:ext cx="7066667" cy="100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9525</xdr:rowOff>
        </xdr:from>
        <xdr:to>
          <xdr:col>10</xdr:col>
          <xdr:colOff>171450</xdr:colOff>
          <xdr:row>50</xdr:row>
          <xdr:rowOff>85725</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xdr:col>
      <xdr:colOff>9525</xdr:colOff>
      <xdr:row>103</xdr:row>
      <xdr:rowOff>9525</xdr:rowOff>
    </xdr:from>
    <xdr:to>
      <xdr:col>9</xdr:col>
      <xdr:colOff>505575</xdr:colOff>
      <xdr:row>149</xdr:row>
      <xdr:rowOff>77249</xdr:rowOff>
    </xdr:to>
    <xdr:pic>
      <xdr:nvPicPr>
        <xdr:cNvPr id="4" name="Рисунок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5" y="16687800"/>
          <a:ext cx="5372850" cy="7516274"/>
        </a:xfrm>
        <a:prstGeom prst="rect">
          <a:avLst/>
        </a:prstGeom>
      </xdr:spPr>
    </xdr:pic>
    <xdr:clientData/>
  </xdr:twoCellAnchor>
  <xdr:twoCellAnchor editAs="oneCell">
    <xdr:from>
      <xdr:col>1</xdr:col>
      <xdr:colOff>19050</xdr:colOff>
      <xdr:row>52</xdr:row>
      <xdr:rowOff>142875</xdr:rowOff>
    </xdr:from>
    <xdr:to>
      <xdr:col>10</xdr:col>
      <xdr:colOff>115079</xdr:colOff>
      <xdr:row>100</xdr:row>
      <xdr:rowOff>124907</xdr:rowOff>
    </xdr:to>
    <xdr:pic>
      <xdr:nvPicPr>
        <xdr:cNvPr id="5" name="Рисунок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8650" y="8562975"/>
          <a:ext cx="5582429" cy="7754432"/>
        </a:xfrm>
        <a:prstGeom prst="rect">
          <a:avLst/>
        </a:prstGeom>
      </xdr:spPr>
    </xdr:pic>
    <xdr:clientData/>
  </xdr:twoCellAnchor>
  <xdr:twoCellAnchor editAs="oneCell">
    <xdr:from>
      <xdr:col>1</xdr:col>
      <xdr:colOff>19050</xdr:colOff>
      <xdr:row>152</xdr:row>
      <xdr:rowOff>28575</xdr:rowOff>
    </xdr:from>
    <xdr:to>
      <xdr:col>10</xdr:col>
      <xdr:colOff>38868</xdr:colOff>
      <xdr:row>198</xdr:row>
      <xdr:rowOff>124878</xdr:rowOff>
    </xdr:to>
    <xdr:pic>
      <xdr:nvPicPr>
        <xdr:cNvPr id="6" name="Рисунок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8650" y="24641175"/>
          <a:ext cx="5506218" cy="7544853"/>
        </a:xfrm>
        <a:prstGeom prst="rect">
          <a:avLst/>
        </a:prstGeom>
      </xdr:spPr>
    </xdr:pic>
    <xdr:clientData/>
  </xdr:twoCellAnchor>
  <xdr:twoCellAnchor editAs="oneCell">
    <xdr:from>
      <xdr:col>1</xdr:col>
      <xdr:colOff>0</xdr:colOff>
      <xdr:row>201</xdr:row>
      <xdr:rowOff>0</xdr:rowOff>
    </xdr:from>
    <xdr:to>
      <xdr:col>9</xdr:col>
      <xdr:colOff>572260</xdr:colOff>
      <xdr:row>247</xdr:row>
      <xdr:rowOff>124882</xdr:rowOff>
    </xdr:to>
    <xdr:pic>
      <xdr:nvPicPr>
        <xdr:cNvPr id="7" name="Рисунок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9600" y="32546925"/>
          <a:ext cx="5449060" cy="7573432"/>
        </a:xfrm>
        <a:prstGeom prst="rect">
          <a:avLst/>
        </a:prstGeom>
      </xdr:spPr>
    </xdr:pic>
    <xdr:clientData/>
  </xdr:twoCellAnchor>
  <xdr:twoCellAnchor editAs="oneCell">
    <xdr:from>
      <xdr:col>1</xdr:col>
      <xdr:colOff>0</xdr:colOff>
      <xdr:row>251</xdr:row>
      <xdr:rowOff>0</xdr:rowOff>
    </xdr:from>
    <xdr:to>
      <xdr:col>9</xdr:col>
      <xdr:colOff>515102</xdr:colOff>
      <xdr:row>297</xdr:row>
      <xdr:rowOff>67724</xdr:rowOff>
    </xdr:to>
    <xdr:pic>
      <xdr:nvPicPr>
        <xdr:cNvPr id="9" name="Рисунок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9600" y="40643175"/>
          <a:ext cx="5391902" cy="7516274"/>
        </a:xfrm>
        <a:prstGeom prst="rect">
          <a:avLst/>
        </a:prstGeom>
      </xdr:spPr>
    </xdr:pic>
    <xdr:clientData/>
  </xdr:twoCellAnchor>
  <xdr:twoCellAnchor editAs="oneCell">
    <xdr:from>
      <xdr:col>1</xdr:col>
      <xdr:colOff>0</xdr:colOff>
      <xdr:row>300</xdr:row>
      <xdr:rowOff>0</xdr:rowOff>
    </xdr:from>
    <xdr:to>
      <xdr:col>9</xdr:col>
      <xdr:colOff>543681</xdr:colOff>
      <xdr:row>345</xdr:row>
      <xdr:rowOff>115333</xdr:rowOff>
    </xdr:to>
    <xdr:pic>
      <xdr:nvPicPr>
        <xdr:cNvPr id="10" name="Рисунок 9"/>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09600" y="48577500"/>
          <a:ext cx="5420481" cy="7401958"/>
        </a:xfrm>
        <a:prstGeom prst="rect">
          <a:avLst/>
        </a:prstGeom>
      </xdr:spPr>
    </xdr:pic>
    <xdr:clientData/>
  </xdr:twoCellAnchor>
  <xdr:twoCellAnchor editAs="oneCell">
    <xdr:from>
      <xdr:col>1</xdr:col>
      <xdr:colOff>0</xdr:colOff>
      <xdr:row>349</xdr:row>
      <xdr:rowOff>0</xdr:rowOff>
    </xdr:from>
    <xdr:to>
      <xdr:col>9</xdr:col>
      <xdr:colOff>467471</xdr:colOff>
      <xdr:row>395</xdr:row>
      <xdr:rowOff>96303</xdr:rowOff>
    </xdr:to>
    <xdr:pic>
      <xdr:nvPicPr>
        <xdr:cNvPr id="11" name="Рисунок 10"/>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09600" y="56511825"/>
          <a:ext cx="5344271" cy="7544853"/>
        </a:xfrm>
        <a:prstGeom prst="rect">
          <a:avLst/>
        </a:prstGeom>
      </xdr:spPr>
    </xdr:pic>
    <xdr:clientData/>
  </xdr:twoCellAnchor>
  <xdr:twoCellAnchor editAs="oneCell">
    <xdr:from>
      <xdr:col>1</xdr:col>
      <xdr:colOff>0</xdr:colOff>
      <xdr:row>398</xdr:row>
      <xdr:rowOff>0</xdr:rowOff>
    </xdr:from>
    <xdr:to>
      <xdr:col>9</xdr:col>
      <xdr:colOff>486523</xdr:colOff>
      <xdr:row>445</xdr:row>
      <xdr:rowOff>96326</xdr:rowOff>
    </xdr:to>
    <xdr:pic>
      <xdr:nvPicPr>
        <xdr:cNvPr id="12" name="Рисунок 1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09600" y="64446150"/>
          <a:ext cx="5363323" cy="7706801"/>
        </a:xfrm>
        <a:prstGeom prst="rect">
          <a:avLst/>
        </a:prstGeom>
      </xdr:spPr>
    </xdr:pic>
    <xdr:clientData/>
  </xdr:twoCellAnchor>
  <xdr:twoCellAnchor editAs="oneCell">
    <xdr:from>
      <xdr:col>1</xdr:col>
      <xdr:colOff>0</xdr:colOff>
      <xdr:row>448</xdr:row>
      <xdr:rowOff>0</xdr:rowOff>
    </xdr:from>
    <xdr:to>
      <xdr:col>9</xdr:col>
      <xdr:colOff>515102</xdr:colOff>
      <xdr:row>496</xdr:row>
      <xdr:rowOff>39190</xdr:rowOff>
    </xdr:to>
    <xdr:pic>
      <xdr:nvPicPr>
        <xdr:cNvPr id="13" name="Рисунок 1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09600" y="72542400"/>
          <a:ext cx="5391902" cy="7811590"/>
        </a:xfrm>
        <a:prstGeom prst="rect">
          <a:avLst/>
        </a:prstGeom>
      </xdr:spPr>
    </xdr:pic>
    <xdr:clientData/>
  </xdr:twoCellAnchor>
  <xdr:twoCellAnchor editAs="oneCell">
    <xdr:from>
      <xdr:col>1</xdr:col>
      <xdr:colOff>0</xdr:colOff>
      <xdr:row>498</xdr:row>
      <xdr:rowOff>0</xdr:rowOff>
    </xdr:from>
    <xdr:to>
      <xdr:col>9</xdr:col>
      <xdr:colOff>438892</xdr:colOff>
      <xdr:row>544</xdr:row>
      <xdr:rowOff>143935</xdr:rowOff>
    </xdr:to>
    <xdr:pic>
      <xdr:nvPicPr>
        <xdr:cNvPr id="14" name="Рисунок 13"/>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09600" y="80638650"/>
          <a:ext cx="5315692" cy="7592485"/>
        </a:xfrm>
        <a:prstGeom prst="rect">
          <a:avLst/>
        </a:prstGeom>
      </xdr:spPr>
    </xdr:pic>
    <xdr:clientData/>
  </xdr:twoCellAnchor>
  <xdr:twoCellAnchor editAs="oneCell">
    <xdr:from>
      <xdr:col>1</xdr:col>
      <xdr:colOff>0</xdr:colOff>
      <xdr:row>547</xdr:row>
      <xdr:rowOff>0</xdr:rowOff>
    </xdr:from>
    <xdr:to>
      <xdr:col>9</xdr:col>
      <xdr:colOff>543681</xdr:colOff>
      <xdr:row>593</xdr:row>
      <xdr:rowOff>124882</xdr:rowOff>
    </xdr:to>
    <xdr:pic>
      <xdr:nvPicPr>
        <xdr:cNvPr id="15" name="Рисунок 14"/>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09600" y="88572975"/>
          <a:ext cx="5420481" cy="7573432"/>
        </a:xfrm>
        <a:prstGeom prst="rect">
          <a:avLst/>
        </a:prstGeom>
      </xdr:spPr>
    </xdr:pic>
    <xdr:clientData/>
  </xdr:twoCellAnchor>
  <xdr:twoCellAnchor editAs="oneCell">
    <xdr:from>
      <xdr:col>1</xdr:col>
      <xdr:colOff>0</xdr:colOff>
      <xdr:row>595</xdr:row>
      <xdr:rowOff>0</xdr:rowOff>
    </xdr:from>
    <xdr:to>
      <xdr:col>9</xdr:col>
      <xdr:colOff>515102</xdr:colOff>
      <xdr:row>640</xdr:row>
      <xdr:rowOff>153438</xdr:rowOff>
    </xdr:to>
    <xdr:pic>
      <xdr:nvPicPr>
        <xdr:cNvPr id="16" name="Рисунок 15"/>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09600" y="96345375"/>
          <a:ext cx="5391902" cy="7440063"/>
        </a:xfrm>
        <a:prstGeom prst="rect">
          <a:avLst/>
        </a:prstGeom>
      </xdr:spPr>
    </xdr:pic>
    <xdr:clientData/>
  </xdr:twoCellAnchor>
  <xdr:twoCellAnchor editAs="oneCell">
    <xdr:from>
      <xdr:col>1</xdr:col>
      <xdr:colOff>0</xdr:colOff>
      <xdr:row>643</xdr:row>
      <xdr:rowOff>0</xdr:rowOff>
    </xdr:from>
    <xdr:to>
      <xdr:col>9</xdr:col>
      <xdr:colOff>562734</xdr:colOff>
      <xdr:row>690</xdr:row>
      <xdr:rowOff>29641</xdr:rowOff>
    </xdr:to>
    <xdr:pic>
      <xdr:nvPicPr>
        <xdr:cNvPr id="17" name="Рисунок 16"/>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09600" y="104117775"/>
          <a:ext cx="5439534" cy="7640116"/>
        </a:xfrm>
        <a:prstGeom prst="rect">
          <a:avLst/>
        </a:prstGeom>
      </xdr:spPr>
    </xdr:pic>
    <xdr:clientData/>
  </xdr:twoCellAnchor>
  <xdr:twoCellAnchor editAs="oneCell">
    <xdr:from>
      <xdr:col>1</xdr:col>
      <xdr:colOff>0</xdr:colOff>
      <xdr:row>692</xdr:row>
      <xdr:rowOff>0</xdr:rowOff>
    </xdr:from>
    <xdr:to>
      <xdr:col>9</xdr:col>
      <xdr:colOff>505576</xdr:colOff>
      <xdr:row>739</xdr:row>
      <xdr:rowOff>58220</xdr:rowOff>
    </xdr:to>
    <xdr:pic>
      <xdr:nvPicPr>
        <xdr:cNvPr id="18" name="Рисунок 17"/>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09600" y="112052100"/>
          <a:ext cx="5382376" cy="7668695"/>
        </a:xfrm>
        <a:prstGeom prst="rect">
          <a:avLst/>
        </a:prstGeom>
      </xdr:spPr>
    </xdr:pic>
    <xdr:clientData/>
  </xdr:twoCellAnchor>
  <xdr:twoCellAnchor editAs="oneCell">
    <xdr:from>
      <xdr:col>1</xdr:col>
      <xdr:colOff>0</xdr:colOff>
      <xdr:row>742</xdr:row>
      <xdr:rowOff>0</xdr:rowOff>
    </xdr:from>
    <xdr:to>
      <xdr:col>9</xdr:col>
      <xdr:colOff>581787</xdr:colOff>
      <xdr:row>789</xdr:row>
      <xdr:rowOff>124905</xdr:rowOff>
    </xdr:to>
    <xdr:pic>
      <xdr:nvPicPr>
        <xdr:cNvPr id="19" name="Рисунок 18"/>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09600" y="120148350"/>
          <a:ext cx="5458587" cy="7735380"/>
        </a:xfrm>
        <a:prstGeom prst="rect">
          <a:avLst/>
        </a:prstGeom>
      </xdr:spPr>
    </xdr:pic>
    <xdr:clientData/>
  </xdr:twoCellAnchor>
  <xdr:twoCellAnchor editAs="oneCell">
    <xdr:from>
      <xdr:col>1</xdr:col>
      <xdr:colOff>0</xdr:colOff>
      <xdr:row>792</xdr:row>
      <xdr:rowOff>0</xdr:rowOff>
    </xdr:from>
    <xdr:to>
      <xdr:col>9</xdr:col>
      <xdr:colOff>553208</xdr:colOff>
      <xdr:row>838</xdr:row>
      <xdr:rowOff>67724</xdr:rowOff>
    </xdr:to>
    <xdr:pic>
      <xdr:nvPicPr>
        <xdr:cNvPr id="20" name="Рисунок 19"/>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09600" y="128244600"/>
          <a:ext cx="5430008" cy="7516274"/>
        </a:xfrm>
        <a:prstGeom prst="rect">
          <a:avLst/>
        </a:prstGeom>
      </xdr:spPr>
    </xdr:pic>
    <xdr:clientData/>
  </xdr:twoCellAnchor>
  <xdr:twoCellAnchor editAs="oneCell">
    <xdr:from>
      <xdr:col>1</xdr:col>
      <xdr:colOff>0</xdr:colOff>
      <xdr:row>840</xdr:row>
      <xdr:rowOff>0</xdr:rowOff>
    </xdr:from>
    <xdr:to>
      <xdr:col>9</xdr:col>
      <xdr:colOff>562734</xdr:colOff>
      <xdr:row>886</xdr:row>
      <xdr:rowOff>86777</xdr:rowOff>
    </xdr:to>
    <xdr:pic>
      <xdr:nvPicPr>
        <xdr:cNvPr id="21" name="Рисунок 20"/>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609600" y="136017000"/>
          <a:ext cx="5439534" cy="7535327"/>
        </a:xfrm>
        <a:prstGeom prst="rect">
          <a:avLst/>
        </a:prstGeom>
      </xdr:spPr>
    </xdr:pic>
    <xdr:clientData/>
  </xdr:twoCellAnchor>
  <xdr:twoCellAnchor editAs="oneCell">
    <xdr:from>
      <xdr:col>1</xdr:col>
      <xdr:colOff>0</xdr:colOff>
      <xdr:row>889</xdr:row>
      <xdr:rowOff>0</xdr:rowOff>
    </xdr:from>
    <xdr:to>
      <xdr:col>9</xdr:col>
      <xdr:colOff>553208</xdr:colOff>
      <xdr:row>935</xdr:row>
      <xdr:rowOff>77250</xdr:rowOff>
    </xdr:to>
    <xdr:pic>
      <xdr:nvPicPr>
        <xdr:cNvPr id="22" name="Рисунок 21"/>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09600" y="143951325"/>
          <a:ext cx="5430008" cy="7525800"/>
        </a:xfrm>
        <a:prstGeom prst="rect">
          <a:avLst/>
        </a:prstGeom>
      </xdr:spPr>
    </xdr:pic>
    <xdr:clientData/>
  </xdr:twoCellAnchor>
  <xdr:twoCellAnchor editAs="oneCell">
    <xdr:from>
      <xdr:col>1</xdr:col>
      <xdr:colOff>0</xdr:colOff>
      <xdr:row>938</xdr:row>
      <xdr:rowOff>0</xdr:rowOff>
    </xdr:from>
    <xdr:to>
      <xdr:col>9</xdr:col>
      <xdr:colOff>543681</xdr:colOff>
      <xdr:row>983</xdr:row>
      <xdr:rowOff>96280</xdr:rowOff>
    </xdr:to>
    <xdr:pic>
      <xdr:nvPicPr>
        <xdr:cNvPr id="23" name="Рисунок 22"/>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09600" y="151885650"/>
          <a:ext cx="5420481" cy="7382905"/>
        </a:xfrm>
        <a:prstGeom prst="rect">
          <a:avLst/>
        </a:prstGeom>
      </xdr:spPr>
    </xdr:pic>
    <xdr:clientData/>
  </xdr:twoCellAnchor>
  <xdr:twoCellAnchor editAs="oneCell">
    <xdr:from>
      <xdr:col>1</xdr:col>
      <xdr:colOff>0</xdr:colOff>
      <xdr:row>986</xdr:row>
      <xdr:rowOff>0</xdr:rowOff>
    </xdr:from>
    <xdr:to>
      <xdr:col>9</xdr:col>
      <xdr:colOff>467471</xdr:colOff>
      <xdr:row>1033</xdr:row>
      <xdr:rowOff>58220</xdr:rowOff>
    </xdr:to>
    <xdr:pic>
      <xdr:nvPicPr>
        <xdr:cNvPr id="24" name="Рисунок 23"/>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609600" y="159658050"/>
          <a:ext cx="5344271" cy="7668695"/>
        </a:xfrm>
        <a:prstGeom prst="rect">
          <a:avLst/>
        </a:prstGeom>
      </xdr:spPr>
    </xdr:pic>
    <xdr:clientData/>
  </xdr:twoCellAnchor>
  <xdr:twoCellAnchor editAs="oneCell">
    <xdr:from>
      <xdr:col>1</xdr:col>
      <xdr:colOff>0</xdr:colOff>
      <xdr:row>1035</xdr:row>
      <xdr:rowOff>0</xdr:rowOff>
    </xdr:from>
    <xdr:to>
      <xdr:col>9</xdr:col>
      <xdr:colOff>572260</xdr:colOff>
      <xdr:row>1082</xdr:row>
      <xdr:rowOff>86799</xdr:rowOff>
    </xdr:to>
    <xdr:pic>
      <xdr:nvPicPr>
        <xdr:cNvPr id="25" name="Рисунок 24"/>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609600" y="167592375"/>
          <a:ext cx="5449060" cy="7697274"/>
        </a:xfrm>
        <a:prstGeom prst="rect">
          <a:avLst/>
        </a:prstGeom>
      </xdr:spPr>
    </xdr:pic>
    <xdr:clientData/>
  </xdr:twoCellAnchor>
  <xdr:twoCellAnchor editAs="oneCell">
    <xdr:from>
      <xdr:col>1</xdr:col>
      <xdr:colOff>0</xdr:colOff>
      <xdr:row>1085</xdr:row>
      <xdr:rowOff>0</xdr:rowOff>
    </xdr:from>
    <xdr:to>
      <xdr:col>10</xdr:col>
      <xdr:colOff>766</xdr:colOff>
      <xdr:row>1132</xdr:row>
      <xdr:rowOff>39168</xdr:rowOff>
    </xdr:to>
    <xdr:pic>
      <xdr:nvPicPr>
        <xdr:cNvPr id="26" name="Рисунок 25"/>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609600" y="175688625"/>
          <a:ext cx="5487166" cy="7649643"/>
        </a:xfrm>
        <a:prstGeom prst="rect">
          <a:avLst/>
        </a:prstGeom>
      </xdr:spPr>
    </xdr:pic>
    <xdr:clientData/>
  </xdr:twoCellAnchor>
  <xdr:twoCellAnchor editAs="oneCell">
    <xdr:from>
      <xdr:col>1</xdr:col>
      <xdr:colOff>0</xdr:colOff>
      <xdr:row>1135</xdr:row>
      <xdr:rowOff>0</xdr:rowOff>
    </xdr:from>
    <xdr:to>
      <xdr:col>9</xdr:col>
      <xdr:colOff>600839</xdr:colOff>
      <xdr:row>1181</xdr:row>
      <xdr:rowOff>153461</xdr:rowOff>
    </xdr:to>
    <xdr:pic>
      <xdr:nvPicPr>
        <xdr:cNvPr id="27" name="Рисунок 26"/>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609600" y="183784875"/>
          <a:ext cx="5477639" cy="7602011"/>
        </a:xfrm>
        <a:prstGeom prst="rect">
          <a:avLst/>
        </a:prstGeom>
      </xdr:spPr>
    </xdr:pic>
    <xdr:clientData/>
  </xdr:twoCellAnchor>
  <xdr:twoCellAnchor editAs="oneCell">
    <xdr:from>
      <xdr:col>1</xdr:col>
      <xdr:colOff>0</xdr:colOff>
      <xdr:row>1184</xdr:row>
      <xdr:rowOff>0</xdr:rowOff>
    </xdr:from>
    <xdr:to>
      <xdr:col>9</xdr:col>
      <xdr:colOff>476997</xdr:colOff>
      <xdr:row>1230</xdr:row>
      <xdr:rowOff>153461</xdr:rowOff>
    </xdr:to>
    <xdr:pic>
      <xdr:nvPicPr>
        <xdr:cNvPr id="28" name="Рисунок 27"/>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609600" y="191719200"/>
          <a:ext cx="5353797" cy="7602011"/>
        </a:xfrm>
        <a:prstGeom prst="rect">
          <a:avLst/>
        </a:prstGeom>
      </xdr:spPr>
    </xdr:pic>
    <xdr:clientData/>
  </xdr:twoCellAnchor>
  <xdr:twoCellAnchor editAs="oneCell">
    <xdr:from>
      <xdr:col>1</xdr:col>
      <xdr:colOff>0</xdr:colOff>
      <xdr:row>1234</xdr:row>
      <xdr:rowOff>0</xdr:rowOff>
    </xdr:from>
    <xdr:to>
      <xdr:col>10</xdr:col>
      <xdr:colOff>766</xdr:colOff>
      <xdr:row>1281</xdr:row>
      <xdr:rowOff>67747</xdr:rowOff>
    </xdr:to>
    <xdr:pic>
      <xdr:nvPicPr>
        <xdr:cNvPr id="29" name="Рисунок 28"/>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609600" y="199815450"/>
          <a:ext cx="5487166" cy="7678222"/>
        </a:xfrm>
        <a:prstGeom prst="rect">
          <a:avLst/>
        </a:prstGeom>
      </xdr:spPr>
    </xdr:pic>
    <xdr:clientData/>
  </xdr:twoCellAnchor>
  <xdr:twoCellAnchor editAs="oneCell">
    <xdr:from>
      <xdr:col>1</xdr:col>
      <xdr:colOff>0</xdr:colOff>
      <xdr:row>1284</xdr:row>
      <xdr:rowOff>0</xdr:rowOff>
    </xdr:from>
    <xdr:to>
      <xdr:col>9</xdr:col>
      <xdr:colOff>562734</xdr:colOff>
      <xdr:row>1331</xdr:row>
      <xdr:rowOff>105852</xdr:rowOff>
    </xdr:to>
    <xdr:pic>
      <xdr:nvPicPr>
        <xdr:cNvPr id="30" name="Рисунок 29"/>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09600" y="207911700"/>
          <a:ext cx="5439534" cy="7716327"/>
        </a:xfrm>
        <a:prstGeom prst="rect">
          <a:avLst/>
        </a:prstGeom>
      </xdr:spPr>
    </xdr:pic>
    <xdr:clientData/>
  </xdr:twoCellAnchor>
  <xdr:twoCellAnchor editAs="oneCell">
    <xdr:from>
      <xdr:col>1</xdr:col>
      <xdr:colOff>0</xdr:colOff>
      <xdr:row>1334</xdr:row>
      <xdr:rowOff>0</xdr:rowOff>
    </xdr:from>
    <xdr:to>
      <xdr:col>9</xdr:col>
      <xdr:colOff>438892</xdr:colOff>
      <xdr:row>1381</xdr:row>
      <xdr:rowOff>105852</xdr:rowOff>
    </xdr:to>
    <xdr:pic>
      <xdr:nvPicPr>
        <xdr:cNvPr id="31" name="Рисунок 30"/>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609600" y="216007950"/>
          <a:ext cx="5315692" cy="7716327"/>
        </a:xfrm>
        <a:prstGeom prst="rect">
          <a:avLst/>
        </a:prstGeom>
      </xdr:spPr>
    </xdr:pic>
    <xdr:clientData/>
  </xdr:twoCellAnchor>
  <xdr:twoCellAnchor editAs="oneCell">
    <xdr:from>
      <xdr:col>1</xdr:col>
      <xdr:colOff>0</xdr:colOff>
      <xdr:row>1384</xdr:row>
      <xdr:rowOff>0</xdr:rowOff>
    </xdr:from>
    <xdr:to>
      <xdr:col>9</xdr:col>
      <xdr:colOff>572260</xdr:colOff>
      <xdr:row>1431</xdr:row>
      <xdr:rowOff>1062</xdr:rowOff>
    </xdr:to>
    <xdr:pic>
      <xdr:nvPicPr>
        <xdr:cNvPr id="6144" name="Рисунок 6143"/>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609600" y="224104200"/>
          <a:ext cx="5449060" cy="7611537"/>
        </a:xfrm>
        <a:prstGeom prst="rect">
          <a:avLst/>
        </a:prstGeom>
      </xdr:spPr>
    </xdr:pic>
    <xdr:clientData/>
  </xdr:twoCellAnchor>
  <xdr:twoCellAnchor editAs="oneCell">
    <xdr:from>
      <xdr:col>1</xdr:col>
      <xdr:colOff>0</xdr:colOff>
      <xdr:row>1433</xdr:row>
      <xdr:rowOff>0</xdr:rowOff>
    </xdr:from>
    <xdr:to>
      <xdr:col>10</xdr:col>
      <xdr:colOff>38871</xdr:colOff>
      <xdr:row>1479</xdr:row>
      <xdr:rowOff>124882</xdr:rowOff>
    </xdr:to>
    <xdr:pic>
      <xdr:nvPicPr>
        <xdr:cNvPr id="6147" name="Рисунок 6146"/>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609600" y="232038525"/>
          <a:ext cx="5525271" cy="7573432"/>
        </a:xfrm>
        <a:prstGeom prst="rect">
          <a:avLst/>
        </a:prstGeom>
      </xdr:spPr>
    </xdr:pic>
    <xdr:clientData/>
  </xdr:twoCellAnchor>
  <xdr:twoCellAnchor editAs="oneCell">
    <xdr:from>
      <xdr:col>1</xdr:col>
      <xdr:colOff>0</xdr:colOff>
      <xdr:row>1482</xdr:row>
      <xdr:rowOff>0</xdr:rowOff>
    </xdr:from>
    <xdr:to>
      <xdr:col>10</xdr:col>
      <xdr:colOff>29345</xdr:colOff>
      <xdr:row>1528</xdr:row>
      <xdr:rowOff>86777</xdr:rowOff>
    </xdr:to>
    <xdr:pic>
      <xdr:nvPicPr>
        <xdr:cNvPr id="6148" name="Рисунок 6147"/>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609600" y="239972850"/>
          <a:ext cx="5515745" cy="7535327"/>
        </a:xfrm>
        <a:prstGeom prst="rect">
          <a:avLst/>
        </a:prstGeom>
      </xdr:spPr>
    </xdr:pic>
    <xdr:clientData/>
  </xdr:twoCellAnchor>
  <xdr:twoCellAnchor editAs="oneCell">
    <xdr:from>
      <xdr:col>1</xdr:col>
      <xdr:colOff>0</xdr:colOff>
      <xdr:row>1531</xdr:row>
      <xdr:rowOff>0</xdr:rowOff>
    </xdr:from>
    <xdr:to>
      <xdr:col>9</xdr:col>
      <xdr:colOff>515102</xdr:colOff>
      <xdr:row>1577</xdr:row>
      <xdr:rowOff>10566</xdr:rowOff>
    </xdr:to>
    <xdr:pic>
      <xdr:nvPicPr>
        <xdr:cNvPr id="6149" name="Рисунок 6148"/>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609600" y="247907175"/>
          <a:ext cx="5391902" cy="7459116"/>
        </a:xfrm>
        <a:prstGeom prst="rect">
          <a:avLst/>
        </a:prstGeom>
      </xdr:spPr>
    </xdr:pic>
    <xdr:clientData/>
  </xdr:twoCellAnchor>
  <xdr:twoCellAnchor editAs="oneCell">
    <xdr:from>
      <xdr:col>1</xdr:col>
      <xdr:colOff>0</xdr:colOff>
      <xdr:row>1579</xdr:row>
      <xdr:rowOff>0</xdr:rowOff>
    </xdr:from>
    <xdr:to>
      <xdr:col>9</xdr:col>
      <xdr:colOff>534155</xdr:colOff>
      <xdr:row>1627</xdr:row>
      <xdr:rowOff>20137</xdr:rowOff>
    </xdr:to>
    <xdr:pic>
      <xdr:nvPicPr>
        <xdr:cNvPr id="6151" name="Рисунок 6150"/>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609600" y="255679575"/>
          <a:ext cx="5410955" cy="7792537"/>
        </a:xfrm>
        <a:prstGeom prst="rect">
          <a:avLst/>
        </a:prstGeom>
      </xdr:spPr>
    </xdr:pic>
    <xdr:clientData/>
  </xdr:twoCellAnchor>
  <xdr:twoCellAnchor editAs="oneCell">
    <xdr:from>
      <xdr:col>1</xdr:col>
      <xdr:colOff>0</xdr:colOff>
      <xdr:row>1629</xdr:row>
      <xdr:rowOff>0</xdr:rowOff>
    </xdr:from>
    <xdr:to>
      <xdr:col>9</xdr:col>
      <xdr:colOff>591313</xdr:colOff>
      <xdr:row>1676</xdr:row>
      <xdr:rowOff>105852</xdr:rowOff>
    </xdr:to>
    <xdr:pic>
      <xdr:nvPicPr>
        <xdr:cNvPr id="6152" name="Рисунок 6151"/>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609600" y="263775825"/>
          <a:ext cx="5468113" cy="7716327"/>
        </a:xfrm>
        <a:prstGeom prst="rect">
          <a:avLst/>
        </a:prstGeom>
      </xdr:spPr>
    </xdr:pic>
    <xdr:clientData/>
  </xdr:twoCellAnchor>
  <xdr:twoCellAnchor editAs="oneCell">
    <xdr:from>
      <xdr:col>1</xdr:col>
      <xdr:colOff>0</xdr:colOff>
      <xdr:row>1679</xdr:row>
      <xdr:rowOff>0</xdr:rowOff>
    </xdr:from>
    <xdr:to>
      <xdr:col>10</xdr:col>
      <xdr:colOff>766</xdr:colOff>
      <xdr:row>1727</xdr:row>
      <xdr:rowOff>48716</xdr:rowOff>
    </xdr:to>
    <xdr:pic>
      <xdr:nvPicPr>
        <xdr:cNvPr id="6154" name="Рисунок 6153"/>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09600" y="271872075"/>
          <a:ext cx="5487166" cy="78211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95250</xdr:rowOff>
    </xdr:from>
    <xdr:to>
      <xdr:col>17</xdr:col>
      <xdr:colOff>209550</xdr:colOff>
      <xdr:row>47</xdr:row>
      <xdr:rowOff>114300</xdr:rowOff>
    </xdr:to>
    <xdr:pic>
      <xdr:nvPicPr>
        <xdr:cNvPr id="2" name="Рисунок 1"/>
        <xdr:cNvPicPr>
          <a:picLocks noChangeAspect="1"/>
        </xdr:cNvPicPr>
      </xdr:nvPicPr>
      <xdr:blipFill rotWithShape="1">
        <a:blip xmlns:r="http://schemas.openxmlformats.org/officeDocument/2006/relationships" r:embed="rId1"/>
        <a:srcRect l="21669" t="10575" r="21344" b="16398"/>
        <a:stretch/>
      </xdr:blipFill>
      <xdr:spPr>
        <a:xfrm>
          <a:off x="152400" y="95250"/>
          <a:ext cx="10420350" cy="7629525"/>
        </a:xfrm>
        <a:prstGeom prst="rect">
          <a:avLst/>
        </a:prstGeom>
      </xdr:spPr>
    </xdr:pic>
    <xdr:clientData/>
  </xdr:twoCellAnchor>
  <xdr:twoCellAnchor editAs="oneCell">
    <xdr:from>
      <xdr:col>0</xdr:col>
      <xdr:colOff>104775</xdr:colOff>
      <xdr:row>49</xdr:row>
      <xdr:rowOff>38099</xdr:rowOff>
    </xdr:from>
    <xdr:to>
      <xdr:col>17</xdr:col>
      <xdr:colOff>171451</xdr:colOff>
      <xdr:row>94</xdr:row>
      <xdr:rowOff>104775</xdr:rowOff>
    </xdr:to>
    <xdr:pic>
      <xdr:nvPicPr>
        <xdr:cNvPr id="4" name="Рисунок 3"/>
        <xdr:cNvPicPr>
          <a:picLocks noChangeAspect="1"/>
        </xdr:cNvPicPr>
      </xdr:nvPicPr>
      <xdr:blipFill rotWithShape="1">
        <a:blip xmlns:r="http://schemas.openxmlformats.org/officeDocument/2006/relationships" r:embed="rId2"/>
        <a:srcRect l="22035" t="11761" r="20927" b="16749"/>
        <a:stretch/>
      </xdr:blipFill>
      <xdr:spPr>
        <a:xfrm>
          <a:off x="104775" y="7972424"/>
          <a:ext cx="10429876" cy="7353301"/>
        </a:xfrm>
        <a:prstGeom prst="rect">
          <a:avLst/>
        </a:prstGeom>
      </xdr:spPr>
    </xdr:pic>
    <xdr:clientData/>
  </xdr:twoCellAnchor>
  <xdr:twoCellAnchor editAs="oneCell">
    <xdr:from>
      <xdr:col>0</xdr:col>
      <xdr:colOff>333374</xdr:colOff>
      <xdr:row>93</xdr:row>
      <xdr:rowOff>76200</xdr:rowOff>
    </xdr:from>
    <xdr:to>
      <xdr:col>17</xdr:col>
      <xdr:colOff>238125</xdr:colOff>
      <xdr:row>113</xdr:row>
      <xdr:rowOff>142876</xdr:rowOff>
    </xdr:to>
    <xdr:pic>
      <xdr:nvPicPr>
        <xdr:cNvPr id="5" name="Рисунок 4"/>
        <xdr:cNvPicPr>
          <a:picLocks noChangeAspect="1"/>
        </xdr:cNvPicPr>
      </xdr:nvPicPr>
      <xdr:blipFill rotWithShape="1">
        <a:blip xmlns:r="http://schemas.openxmlformats.org/officeDocument/2006/relationships" r:embed="rId3"/>
        <a:srcRect l="23284" t="20281" r="20563" b="47586"/>
        <a:stretch/>
      </xdr:blipFill>
      <xdr:spPr>
        <a:xfrm>
          <a:off x="333374" y="15135225"/>
          <a:ext cx="10267951" cy="3305176"/>
        </a:xfrm>
        <a:prstGeom prst="rect">
          <a:avLst/>
        </a:prstGeom>
      </xdr:spPr>
    </xdr:pic>
    <xdr:clientData/>
  </xdr:twoCellAnchor>
  <xdr:twoCellAnchor editAs="oneCell">
    <xdr:from>
      <xdr:col>0</xdr:col>
      <xdr:colOff>304800</xdr:colOff>
      <xdr:row>115</xdr:row>
      <xdr:rowOff>9524</xdr:rowOff>
    </xdr:from>
    <xdr:to>
      <xdr:col>17</xdr:col>
      <xdr:colOff>428626</xdr:colOff>
      <xdr:row>155</xdr:row>
      <xdr:rowOff>9525</xdr:rowOff>
    </xdr:to>
    <xdr:pic>
      <xdr:nvPicPr>
        <xdr:cNvPr id="6" name="Рисунок 5"/>
        <xdr:cNvPicPr>
          <a:picLocks noChangeAspect="1"/>
        </xdr:cNvPicPr>
      </xdr:nvPicPr>
      <xdr:blipFill rotWithShape="1">
        <a:blip xmlns:r="http://schemas.openxmlformats.org/officeDocument/2006/relationships" r:embed="rId4"/>
        <a:srcRect l="22555" t="11575" r="20094" b="25454"/>
        <a:stretch/>
      </xdr:blipFill>
      <xdr:spPr>
        <a:xfrm>
          <a:off x="304800" y="18630899"/>
          <a:ext cx="10487026" cy="6477001"/>
        </a:xfrm>
        <a:prstGeom prst="rect">
          <a:avLst/>
        </a:prstGeom>
      </xdr:spPr>
    </xdr:pic>
    <xdr:clientData/>
  </xdr:twoCellAnchor>
  <xdr:twoCellAnchor editAs="oneCell">
    <xdr:from>
      <xdr:col>0</xdr:col>
      <xdr:colOff>200024</xdr:colOff>
      <xdr:row>154</xdr:row>
      <xdr:rowOff>57149</xdr:rowOff>
    </xdr:from>
    <xdr:to>
      <xdr:col>17</xdr:col>
      <xdr:colOff>447675</xdr:colOff>
      <xdr:row>193</xdr:row>
      <xdr:rowOff>66675</xdr:rowOff>
    </xdr:to>
    <xdr:pic>
      <xdr:nvPicPr>
        <xdr:cNvPr id="11" name="Рисунок 10"/>
        <xdr:cNvPicPr>
          <a:picLocks noChangeAspect="1"/>
        </xdr:cNvPicPr>
      </xdr:nvPicPr>
      <xdr:blipFill rotWithShape="1">
        <a:blip xmlns:r="http://schemas.openxmlformats.org/officeDocument/2006/relationships" r:embed="rId5"/>
        <a:srcRect l="21930" t="23058" r="20042" b="15453"/>
        <a:stretch/>
      </xdr:blipFill>
      <xdr:spPr>
        <a:xfrm>
          <a:off x="200024" y="24993599"/>
          <a:ext cx="10610851" cy="6324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69;&#1051;&#1045;&#1050;&#1058;&#1056;&#1054;&#1041;&#1070;&#1056;&#1054;/&#1054;&#1058;&#1063;&#1045;&#1058;&#1067;/46&#1069;&#1069;/2017/46EP-2017.ST(v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m.tmk.group\files\home\SmolencevaES\Desktop\&#1101;&#1083;&#1077;&#1082;&#1090;&#1088;&#1086;&#1073;&#1102;&#1088;&#1086;\&#1050;&#1086;&#1085;&#1090;&#1088;&#1086;&#1083;&#1100;&#1085;&#1099;&#1077;%20&#1079;&#1072;&#1084;&#1077;&#1088;&#1099;\&#1050;&#1086;&#1085;&#1090;&#1088;&#1086;&#1083;&#1100;&#1085;&#1099;&#1081;%20&#1079;&#1072;&#1084;&#1077;&#1088;\&#1050;&#1086;&#1085;&#1090;&#1088;&#1086;&#1083;&#1100;&#1085;&#1099;&#1081;%20&#1079;&#1072;&#1084;&#1077;&#1088;%20&#1083;&#1077;&#1090;&#1086;\2021\&#1072;&#1082;&#1090;%2016.06.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am.tmk.group\files\home\SmolencevaES\Desktop\&#1101;&#1083;&#1077;&#1082;&#1090;&#1088;&#1086;&#1073;&#1102;&#1088;&#1086;\&#1050;&#1086;&#1085;&#1090;&#1088;&#1086;&#1083;&#1100;&#1085;&#1099;&#1077;%20&#1079;&#1072;&#1084;&#1077;&#1088;&#1099;\&#1050;&#1086;&#1085;&#1090;&#1088;&#1086;&#1083;&#1100;&#1085;&#1099;&#1081;%20&#1079;&#1072;&#1084;&#1077;&#1088;\&#1050;&#1086;&#1085;&#1090;&#1088;&#1086;&#1083;&#1100;&#1085;&#1099;&#1081;%20&#1079;&#1072;&#1084;&#1077;&#1088;%20&#1079;&#1080;&#1084;&#1072;\2021\&#1072;&#1082;&#1090;%2015.12.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кт"/>
      <sheetName val="ик47"/>
      <sheetName val="СЗСМ"/>
      <sheetName val="КСК"/>
      <sheetName val="РСК"/>
      <sheetName val="оборон"/>
    </sheetNames>
    <sheetDataSet>
      <sheetData sheetId="0" refreshError="1"/>
      <sheetData sheetId="1">
        <row r="2">
          <cell r="C2">
            <v>177.3</v>
          </cell>
        </row>
        <row r="3">
          <cell r="C3">
            <v>163.08000000000001</v>
          </cell>
        </row>
        <row r="4">
          <cell r="C4">
            <v>157.86000000000001</v>
          </cell>
        </row>
        <row r="5">
          <cell r="C5">
            <v>185.94</v>
          </cell>
        </row>
        <row r="6">
          <cell r="C6">
            <v>221.76</v>
          </cell>
        </row>
        <row r="7">
          <cell r="C7">
            <v>230.04</v>
          </cell>
        </row>
        <row r="8">
          <cell r="C8">
            <v>261.18</v>
          </cell>
        </row>
        <row r="9">
          <cell r="C9">
            <v>295.2</v>
          </cell>
        </row>
        <row r="10">
          <cell r="C10">
            <v>291.42</v>
          </cell>
        </row>
        <row r="11">
          <cell r="C11">
            <v>256.14</v>
          </cell>
        </row>
        <row r="12">
          <cell r="C12">
            <v>279.89999999999998</v>
          </cell>
        </row>
        <row r="13">
          <cell r="C13">
            <v>286.92</v>
          </cell>
        </row>
        <row r="14">
          <cell r="C14">
            <v>253.8</v>
          </cell>
        </row>
        <row r="15">
          <cell r="C15">
            <v>243.36</v>
          </cell>
        </row>
        <row r="16">
          <cell r="C16">
            <v>236.16</v>
          </cell>
        </row>
        <row r="17">
          <cell r="C17">
            <v>238.86</v>
          </cell>
        </row>
        <row r="18">
          <cell r="C18">
            <v>220.68</v>
          </cell>
        </row>
        <row r="19">
          <cell r="C19">
            <v>214.92</v>
          </cell>
        </row>
        <row r="20">
          <cell r="C20">
            <v>209.16</v>
          </cell>
        </row>
        <row r="21">
          <cell r="C21">
            <v>217.62</v>
          </cell>
        </row>
        <row r="22">
          <cell r="C22">
            <v>227.16</v>
          </cell>
        </row>
        <row r="23">
          <cell r="C23">
            <v>222.66</v>
          </cell>
        </row>
        <row r="24">
          <cell r="C24">
            <v>216.9</v>
          </cell>
        </row>
        <row r="25">
          <cell r="C25">
            <v>199.1</v>
          </cell>
        </row>
      </sheetData>
      <sheetData sheetId="2">
        <row r="3">
          <cell r="E3">
            <v>16.739999999999998</v>
          </cell>
        </row>
        <row r="4">
          <cell r="E4">
            <v>16.2</v>
          </cell>
        </row>
        <row r="5">
          <cell r="E5">
            <v>15.84</v>
          </cell>
        </row>
        <row r="6">
          <cell r="E6">
            <v>14.4</v>
          </cell>
        </row>
        <row r="7">
          <cell r="E7">
            <v>12.96</v>
          </cell>
        </row>
        <row r="8">
          <cell r="E8">
            <v>13.68</v>
          </cell>
        </row>
        <row r="9">
          <cell r="E9">
            <v>14.940000000000001</v>
          </cell>
        </row>
        <row r="10">
          <cell r="E10">
            <v>29.7</v>
          </cell>
        </row>
        <row r="11">
          <cell r="E11">
            <v>106.92</v>
          </cell>
        </row>
        <row r="12">
          <cell r="E12">
            <v>143.28</v>
          </cell>
        </row>
        <row r="13">
          <cell r="E13">
            <v>191.88</v>
          </cell>
        </row>
        <row r="14">
          <cell r="E14">
            <v>136.44</v>
          </cell>
        </row>
        <row r="15">
          <cell r="E15">
            <v>103.86</v>
          </cell>
        </row>
        <row r="16">
          <cell r="E16">
            <v>146.34</v>
          </cell>
        </row>
        <row r="17">
          <cell r="E17">
            <v>155.34</v>
          </cell>
        </row>
        <row r="18">
          <cell r="E18">
            <v>156.06</v>
          </cell>
        </row>
        <row r="19">
          <cell r="E19">
            <v>135.18</v>
          </cell>
        </row>
        <row r="20">
          <cell r="E20">
            <v>59.04</v>
          </cell>
        </row>
        <row r="21">
          <cell r="E21">
            <v>43.38</v>
          </cell>
        </row>
        <row r="22">
          <cell r="E22">
            <v>27.54</v>
          </cell>
        </row>
        <row r="23">
          <cell r="E23">
            <v>19.8</v>
          </cell>
        </row>
        <row r="24">
          <cell r="E24">
            <v>19.98</v>
          </cell>
        </row>
        <row r="25">
          <cell r="E25">
            <v>20.34</v>
          </cell>
        </row>
        <row r="26">
          <cell r="E26">
            <v>18.899999999999999</v>
          </cell>
        </row>
      </sheetData>
      <sheetData sheetId="3">
        <row r="8">
          <cell r="D8">
            <v>9.36</v>
          </cell>
        </row>
        <row r="9">
          <cell r="D9">
            <v>10.32</v>
          </cell>
        </row>
        <row r="10">
          <cell r="D10">
            <v>9.6</v>
          </cell>
        </row>
        <row r="11">
          <cell r="D11">
            <v>9.36</v>
          </cell>
        </row>
        <row r="12">
          <cell r="D12">
            <v>8.16</v>
          </cell>
        </row>
        <row r="13">
          <cell r="D13">
            <v>15.6</v>
          </cell>
        </row>
        <row r="14">
          <cell r="D14">
            <v>40.08</v>
          </cell>
        </row>
        <row r="15">
          <cell r="D15">
            <v>45.6</v>
          </cell>
        </row>
        <row r="16">
          <cell r="D16">
            <v>110.64</v>
          </cell>
        </row>
        <row r="17">
          <cell r="D17">
            <v>113.04</v>
          </cell>
        </row>
        <row r="18">
          <cell r="D18">
            <v>107.28</v>
          </cell>
        </row>
        <row r="19">
          <cell r="D19">
            <v>39.6</v>
          </cell>
        </row>
        <row r="20">
          <cell r="D20">
            <v>52.32</v>
          </cell>
        </row>
        <row r="21">
          <cell r="D21">
            <v>89.28</v>
          </cell>
        </row>
        <row r="22">
          <cell r="D22">
            <v>29.04</v>
          </cell>
        </row>
        <row r="23">
          <cell r="D23">
            <v>24</v>
          </cell>
        </row>
        <row r="24">
          <cell r="D24">
            <v>22.32</v>
          </cell>
        </row>
        <row r="25">
          <cell r="D25">
            <v>17.04</v>
          </cell>
        </row>
        <row r="26">
          <cell r="D26">
            <v>13.2</v>
          </cell>
        </row>
        <row r="27">
          <cell r="D27">
            <v>10.8</v>
          </cell>
        </row>
        <row r="28">
          <cell r="D28">
            <v>10.8</v>
          </cell>
        </row>
        <row r="29">
          <cell r="D29">
            <v>7.68</v>
          </cell>
        </row>
        <row r="30">
          <cell r="D30">
            <v>9.84</v>
          </cell>
        </row>
        <row r="31">
          <cell r="D31">
            <v>9.6</v>
          </cell>
        </row>
      </sheetData>
      <sheetData sheetId="4">
        <row r="11">
          <cell r="K11">
            <v>823.43999999999983</v>
          </cell>
        </row>
        <row r="12">
          <cell r="K12">
            <v>767.1</v>
          </cell>
        </row>
        <row r="13">
          <cell r="K13">
            <v>674.57999999999993</v>
          </cell>
        </row>
        <row r="14">
          <cell r="K14">
            <v>680.34</v>
          </cell>
        </row>
        <row r="15">
          <cell r="K15">
            <v>650.28</v>
          </cell>
        </row>
        <row r="16">
          <cell r="K16">
            <v>652.19999999999993</v>
          </cell>
        </row>
        <row r="17">
          <cell r="K17">
            <v>682.44</v>
          </cell>
        </row>
        <row r="18">
          <cell r="K18">
            <v>754.38</v>
          </cell>
        </row>
        <row r="19">
          <cell r="K19">
            <v>899.34</v>
          </cell>
        </row>
        <row r="20">
          <cell r="K20">
            <v>1051.02</v>
          </cell>
        </row>
        <row r="21">
          <cell r="K21">
            <v>1104.4199999999998</v>
          </cell>
        </row>
        <row r="22">
          <cell r="K22">
            <v>1105.02</v>
          </cell>
        </row>
        <row r="23">
          <cell r="K23">
            <v>1078.8600000000001</v>
          </cell>
        </row>
        <row r="24">
          <cell r="K24">
            <v>1026.6600000000001</v>
          </cell>
        </row>
        <row r="25">
          <cell r="K25">
            <v>1057.9199999999998</v>
          </cell>
        </row>
        <row r="26">
          <cell r="K26">
            <v>1032.3600000000001</v>
          </cell>
        </row>
        <row r="27">
          <cell r="K27">
            <v>1027.98</v>
          </cell>
        </row>
        <row r="28">
          <cell r="K28">
            <v>996.59999999999991</v>
          </cell>
        </row>
        <row r="29">
          <cell r="K29">
            <v>956.81999999999994</v>
          </cell>
        </row>
        <row r="30">
          <cell r="K30">
            <v>933.3</v>
          </cell>
        </row>
        <row r="31">
          <cell r="K31">
            <v>889.14</v>
          </cell>
        </row>
        <row r="32">
          <cell r="K32">
            <v>1063.98</v>
          </cell>
        </row>
        <row r="33">
          <cell r="K33">
            <v>1065.8999999999999</v>
          </cell>
        </row>
        <row r="34">
          <cell r="K34">
            <v>972.54</v>
          </cell>
        </row>
      </sheetData>
      <sheetData sheetId="5">
        <row r="2">
          <cell r="C2">
            <v>219.96</v>
          </cell>
        </row>
        <row r="3">
          <cell r="C3">
            <v>204.48</v>
          </cell>
        </row>
        <row r="4">
          <cell r="C4">
            <v>189.25200000000001</v>
          </cell>
        </row>
        <row r="5">
          <cell r="C5">
            <v>164.88</v>
          </cell>
        </row>
        <row r="6">
          <cell r="C6">
            <v>154.44</v>
          </cell>
        </row>
        <row r="7">
          <cell r="C7">
            <v>163.87200000000001</v>
          </cell>
        </row>
        <row r="8">
          <cell r="C8">
            <v>195.48</v>
          </cell>
        </row>
        <row r="9">
          <cell r="C9">
            <v>210.78</v>
          </cell>
        </row>
        <row r="10">
          <cell r="C10">
            <v>225.36</v>
          </cell>
        </row>
        <row r="11">
          <cell r="C11">
            <v>245.05200000000002</v>
          </cell>
        </row>
        <row r="12">
          <cell r="C12">
            <v>289.26</v>
          </cell>
        </row>
        <row r="13">
          <cell r="C13">
            <v>282.42</v>
          </cell>
        </row>
        <row r="14">
          <cell r="C14">
            <v>268.92</v>
          </cell>
        </row>
        <row r="15">
          <cell r="C15">
            <v>263.41200000000003</v>
          </cell>
        </row>
        <row r="16">
          <cell r="C16">
            <v>265.14</v>
          </cell>
        </row>
        <row r="17">
          <cell r="C17">
            <v>255.78</v>
          </cell>
        </row>
        <row r="18">
          <cell r="C18">
            <v>244.87200000000001</v>
          </cell>
        </row>
        <row r="19">
          <cell r="C19">
            <v>261</v>
          </cell>
        </row>
        <row r="20">
          <cell r="C20">
            <v>313.02</v>
          </cell>
        </row>
        <row r="21">
          <cell r="C21">
            <v>273.60000000000002</v>
          </cell>
        </row>
        <row r="22">
          <cell r="C22">
            <v>259.99200000000002</v>
          </cell>
        </row>
        <row r="23">
          <cell r="C23">
            <v>289.98</v>
          </cell>
        </row>
        <row r="24">
          <cell r="C24">
            <v>319.86</v>
          </cell>
        </row>
        <row r="25">
          <cell r="C25">
            <v>289.62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кт"/>
      <sheetName val="ик47"/>
      <sheetName val="СЗСМ"/>
      <sheetName val="КСК"/>
      <sheetName val="РСК"/>
      <sheetName val="оборон"/>
    </sheetNames>
    <sheetDataSet>
      <sheetData sheetId="0" refreshError="1"/>
      <sheetData sheetId="1"/>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8" Type="http://schemas.openxmlformats.org/officeDocument/2006/relationships/image" Target="../media/image11.wmf"/><Relationship Id="rId13" Type="http://schemas.openxmlformats.org/officeDocument/2006/relationships/oleObject" Target="../embeddings/oleObject5.bin"/><Relationship Id="rId18" Type="http://schemas.openxmlformats.org/officeDocument/2006/relationships/image" Target="../media/image16.wmf"/><Relationship Id="rId26" Type="http://schemas.openxmlformats.org/officeDocument/2006/relationships/image" Target="../media/image20.wmf"/><Relationship Id="rId39" Type="http://schemas.openxmlformats.org/officeDocument/2006/relationships/oleObject" Target="../embeddings/oleObject18.bin"/><Relationship Id="rId3" Type="http://schemas.openxmlformats.org/officeDocument/2006/relationships/drawing" Target="../drawings/drawing2.xml"/><Relationship Id="rId21" Type="http://schemas.openxmlformats.org/officeDocument/2006/relationships/oleObject" Target="../embeddings/oleObject9.bin"/><Relationship Id="rId34" Type="http://schemas.openxmlformats.org/officeDocument/2006/relationships/image" Target="../media/image24.wmf"/><Relationship Id="rId42" Type="http://schemas.openxmlformats.org/officeDocument/2006/relationships/image" Target="../media/image28.wmf"/><Relationship Id="rId7" Type="http://schemas.openxmlformats.org/officeDocument/2006/relationships/oleObject" Target="../embeddings/oleObject2.bin"/><Relationship Id="rId12" Type="http://schemas.openxmlformats.org/officeDocument/2006/relationships/image" Target="../media/image13.wmf"/><Relationship Id="rId17" Type="http://schemas.openxmlformats.org/officeDocument/2006/relationships/oleObject" Target="../embeddings/oleObject7.bin"/><Relationship Id="rId25" Type="http://schemas.openxmlformats.org/officeDocument/2006/relationships/oleObject" Target="../embeddings/oleObject11.bin"/><Relationship Id="rId33" Type="http://schemas.openxmlformats.org/officeDocument/2006/relationships/oleObject" Target="../embeddings/oleObject15.bin"/><Relationship Id="rId38" Type="http://schemas.openxmlformats.org/officeDocument/2006/relationships/image" Target="../media/image26.wmf"/><Relationship Id="rId2" Type="http://schemas.openxmlformats.org/officeDocument/2006/relationships/printerSettings" Target="../printerSettings/printerSettings14.bin"/><Relationship Id="rId16" Type="http://schemas.openxmlformats.org/officeDocument/2006/relationships/image" Target="../media/image15.wmf"/><Relationship Id="rId20" Type="http://schemas.openxmlformats.org/officeDocument/2006/relationships/image" Target="../media/image17.wmf"/><Relationship Id="rId29" Type="http://schemas.openxmlformats.org/officeDocument/2006/relationships/oleObject" Target="../embeddings/oleObject13.bin"/><Relationship Id="rId41" Type="http://schemas.openxmlformats.org/officeDocument/2006/relationships/oleObject" Target="../embeddings/oleObject19.bin"/><Relationship Id="rId1" Type="http://schemas.openxmlformats.org/officeDocument/2006/relationships/hyperlink" Target="consultantplus://offline/ref=E593790F00D1302174895DA2745046EEE44788881D87678AE20756CF716E1D3ED7B6C2A55A0884ZAeFJ" TargetMode="External"/><Relationship Id="rId6" Type="http://schemas.openxmlformats.org/officeDocument/2006/relationships/image" Target="../media/image10.wmf"/><Relationship Id="rId11" Type="http://schemas.openxmlformats.org/officeDocument/2006/relationships/oleObject" Target="../embeddings/oleObject4.bin"/><Relationship Id="rId24" Type="http://schemas.openxmlformats.org/officeDocument/2006/relationships/image" Target="../media/image19.wmf"/><Relationship Id="rId32" Type="http://schemas.openxmlformats.org/officeDocument/2006/relationships/image" Target="../media/image23.wmf"/><Relationship Id="rId37" Type="http://schemas.openxmlformats.org/officeDocument/2006/relationships/oleObject" Target="../embeddings/oleObject17.bin"/><Relationship Id="rId40" Type="http://schemas.openxmlformats.org/officeDocument/2006/relationships/image" Target="../media/image27.wmf"/><Relationship Id="rId5" Type="http://schemas.openxmlformats.org/officeDocument/2006/relationships/oleObject" Target="../embeddings/oleObject1.bin"/><Relationship Id="rId15" Type="http://schemas.openxmlformats.org/officeDocument/2006/relationships/oleObject" Target="../embeddings/oleObject6.bin"/><Relationship Id="rId23" Type="http://schemas.openxmlformats.org/officeDocument/2006/relationships/oleObject" Target="../embeddings/oleObject10.bin"/><Relationship Id="rId28" Type="http://schemas.openxmlformats.org/officeDocument/2006/relationships/image" Target="../media/image21.wmf"/><Relationship Id="rId36" Type="http://schemas.openxmlformats.org/officeDocument/2006/relationships/image" Target="../media/image25.wmf"/><Relationship Id="rId10" Type="http://schemas.openxmlformats.org/officeDocument/2006/relationships/image" Target="../media/image12.wmf"/><Relationship Id="rId19" Type="http://schemas.openxmlformats.org/officeDocument/2006/relationships/oleObject" Target="../embeddings/oleObject8.bin"/><Relationship Id="rId31" Type="http://schemas.openxmlformats.org/officeDocument/2006/relationships/oleObject" Target="../embeddings/oleObject14.bin"/><Relationship Id="rId4" Type="http://schemas.openxmlformats.org/officeDocument/2006/relationships/vmlDrawing" Target="../drawings/vmlDrawing1.vml"/><Relationship Id="rId9" Type="http://schemas.openxmlformats.org/officeDocument/2006/relationships/oleObject" Target="../embeddings/oleObject3.bin"/><Relationship Id="rId14" Type="http://schemas.openxmlformats.org/officeDocument/2006/relationships/image" Target="../media/image14.wmf"/><Relationship Id="rId22" Type="http://schemas.openxmlformats.org/officeDocument/2006/relationships/image" Target="../media/image18.wmf"/><Relationship Id="rId27" Type="http://schemas.openxmlformats.org/officeDocument/2006/relationships/oleObject" Target="../embeddings/oleObject12.bin"/><Relationship Id="rId30" Type="http://schemas.openxmlformats.org/officeDocument/2006/relationships/image" Target="../media/image22.wmf"/><Relationship Id="rId35" Type="http://schemas.openxmlformats.org/officeDocument/2006/relationships/oleObject" Target="../embeddings/oleObject1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9.bin"/><Relationship Id="rId5" Type="http://schemas.openxmlformats.org/officeDocument/2006/relationships/image" Target="../media/image51.emf"/><Relationship Id="rId4" Type="http://schemas.openxmlformats.org/officeDocument/2006/relationships/oleObject" Target="../embeddings/oleObject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2"/>
  <sheetViews>
    <sheetView workbookViewId="0">
      <selection activeCell="A7" sqref="A7:A9"/>
    </sheetView>
  </sheetViews>
  <sheetFormatPr defaultColWidth="8.85546875" defaultRowHeight="15.75" x14ac:dyDescent="0.25"/>
  <cols>
    <col min="1" max="1" width="143.7109375" style="8" customWidth="1"/>
    <col min="2" max="16384" width="8.85546875" style="3"/>
  </cols>
  <sheetData>
    <row r="1" spans="1:9" ht="18.75" x14ac:dyDescent="0.2">
      <c r="A1" s="220" t="s">
        <v>25</v>
      </c>
      <c r="B1" s="2"/>
      <c r="C1" s="2"/>
      <c r="D1" s="2"/>
      <c r="E1" s="2"/>
      <c r="F1" s="2"/>
      <c r="G1" s="2"/>
      <c r="H1" s="2"/>
    </row>
    <row r="2" spans="1:9" ht="18.75" x14ac:dyDescent="0.2">
      <c r="A2" s="220" t="s">
        <v>26</v>
      </c>
      <c r="B2" s="2"/>
      <c r="C2" s="2"/>
      <c r="D2" s="2"/>
      <c r="E2" s="2"/>
      <c r="F2" s="2"/>
      <c r="G2" s="2"/>
      <c r="H2" s="4"/>
    </row>
    <row r="3" spans="1:9" ht="18.75" x14ac:dyDescent="0.2">
      <c r="A3" s="220" t="s">
        <v>1739</v>
      </c>
      <c r="B3" s="2"/>
      <c r="C3" s="2"/>
      <c r="D3" s="2"/>
      <c r="E3" s="2"/>
      <c r="F3" s="2"/>
      <c r="G3" s="2"/>
      <c r="H3" s="4"/>
    </row>
    <row r="4" spans="1:9" ht="18.75" x14ac:dyDescent="0.2">
      <c r="A4" s="220" t="s">
        <v>2048</v>
      </c>
      <c r="B4" s="2"/>
      <c r="C4" s="2"/>
      <c r="D4" s="2"/>
      <c r="E4" s="2"/>
      <c r="F4" s="2"/>
      <c r="G4" s="2"/>
      <c r="H4" s="2"/>
    </row>
    <row r="6" spans="1:9" ht="37.5" customHeight="1" x14ac:dyDescent="0.2">
      <c r="A6" s="219" t="s">
        <v>1740</v>
      </c>
      <c r="B6" s="5"/>
      <c r="C6" s="5"/>
      <c r="D6" s="5"/>
      <c r="E6" s="5"/>
      <c r="F6" s="5"/>
      <c r="G6" s="5"/>
      <c r="H6" s="5"/>
      <c r="I6" s="5"/>
    </row>
    <row r="7" spans="1:9" ht="32.25" customHeight="1" x14ac:dyDescent="0.2">
      <c r="A7" s="24" t="s">
        <v>1741</v>
      </c>
      <c r="B7" s="5"/>
      <c r="C7" s="5"/>
      <c r="D7" s="5"/>
      <c r="E7" s="5"/>
      <c r="F7" s="5"/>
      <c r="G7" s="5"/>
      <c r="H7" s="5"/>
      <c r="I7" s="5"/>
    </row>
    <row r="8" spans="1:9" ht="32.25" customHeight="1" x14ac:dyDescent="0.2">
      <c r="A8" s="218" t="s">
        <v>2693</v>
      </c>
      <c r="B8" s="5"/>
      <c r="C8" s="5"/>
      <c r="D8" s="5"/>
      <c r="E8" s="5"/>
      <c r="F8" s="5"/>
      <c r="G8" s="5"/>
      <c r="H8" s="5"/>
      <c r="I8" s="5"/>
    </row>
    <row r="9" spans="1:9" ht="36" customHeight="1" x14ac:dyDescent="0.2">
      <c r="A9" s="218" t="s">
        <v>2694</v>
      </c>
      <c r="B9" s="5"/>
      <c r="C9" s="5"/>
      <c r="D9" s="5"/>
      <c r="E9" s="5"/>
      <c r="F9" s="5"/>
      <c r="G9" s="5"/>
      <c r="H9" s="5"/>
      <c r="I9" s="5"/>
    </row>
    <row r="10" spans="1:9" ht="37.5" customHeight="1" x14ac:dyDescent="0.25">
      <c r="A10" s="285" t="s">
        <v>1761</v>
      </c>
      <c r="B10" s="5"/>
      <c r="C10" s="5"/>
      <c r="D10" s="5"/>
      <c r="E10" s="5"/>
      <c r="F10" s="5"/>
      <c r="G10" s="5"/>
      <c r="H10" s="5"/>
      <c r="I10" s="5"/>
    </row>
    <row r="11" spans="1:9" ht="55.5" customHeight="1" x14ac:dyDescent="0.2">
      <c r="A11" s="218" t="s">
        <v>2695</v>
      </c>
      <c r="B11" s="5"/>
      <c r="C11" s="5"/>
      <c r="D11" s="5"/>
      <c r="E11" s="5"/>
      <c r="F11" s="5"/>
      <c r="G11" s="5"/>
      <c r="H11" s="5"/>
      <c r="I11" s="5"/>
    </row>
    <row r="12" spans="1:9" x14ac:dyDescent="0.2">
      <c r="A12" s="221"/>
      <c r="B12" s="5"/>
      <c r="C12" s="5"/>
      <c r="D12" s="5"/>
      <c r="E12" s="5"/>
      <c r="F12" s="5"/>
      <c r="G12" s="5"/>
      <c r="H12" s="5"/>
      <c r="I12" s="5"/>
    </row>
    <row r="13" spans="1:9" x14ac:dyDescent="0.2">
      <c r="A13" s="23" t="s">
        <v>1743</v>
      </c>
      <c r="B13" s="5"/>
      <c r="C13" s="5"/>
      <c r="D13" s="5"/>
      <c r="E13" s="5"/>
      <c r="F13" s="5"/>
      <c r="G13" s="5"/>
      <c r="H13" s="5"/>
      <c r="I13" s="5"/>
    </row>
    <row r="14" spans="1:9" ht="24.75" customHeight="1" x14ac:dyDescent="0.25">
      <c r="A14" s="285" t="s">
        <v>2049</v>
      </c>
      <c r="B14" s="5"/>
      <c r="C14" s="5"/>
      <c r="D14" s="5"/>
      <c r="E14" s="5"/>
      <c r="F14" s="5"/>
      <c r="G14" s="5"/>
      <c r="H14" s="5"/>
      <c r="I14" s="5"/>
    </row>
    <row r="15" spans="1:9" ht="34.5" customHeight="1" x14ac:dyDescent="0.25">
      <c r="A15" s="285" t="s">
        <v>2050</v>
      </c>
      <c r="B15" s="5"/>
      <c r="C15" s="5"/>
      <c r="D15" s="5"/>
      <c r="E15" s="5"/>
      <c r="F15" s="5"/>
      <c r="G15" s="5"/>
      <c r="H15" s="5"/>
      <c r="I15" s="5"/>
    </row>
    <row r="16" spans="1:9" ht="32.25" customHeight="1" x14ac:dyDescent="0.25">
      <c r="A16" s="285" t="s">
        <v>2051</v>
      </c>
      <c r="B16" s="5"/>
      <c r="C16" s="5"/>
      <c r="D16" s="5"/>
      <c r="E16" s="5"/>
      <c r="F16" s="5"/>
      <c r="G16" s="5"/>
      <c r="H16" s="5"/>
      <c r="I16" s="5"/>
    </row>
    <row r="17" spans="1:10" ht="15" customHeight="1" x14ac:dyDescent="0.25">
      <c r="A17" s="285" t="s">
        <v>1742</v>
      </c>
      <c r="B17" s="5"/>
      <c r="C17" s="5"/>
      <c r="D17" s="5"/>
      <c r="E17" s="5"/>
      <c r="F17" s="5"/>
      <c r="G17" s="5"/>
      <c r="H17" s="5"/>
      <c r="I17" s="5"/>
    </row>
    <row r="18" spans="1:10" ht="34.5" customHeight="1" x14ac:dyDescent="0.2">
      <c r="A18" s="221"/>
      <c r="B18" s="5"/>
      <c r="C18" s="5"/>
      <c r="D18" s="5"/>
      <c r="E18" s="5"/>
      <c r="F18" s="5"/>
      <c r="G18" s="5"/>
      <c r="H18" s="5"/>
      <c r="I18" s="5"/>
    </row>
    <row r="19" spans="1:10" ht="31.5" x14ac:dyDescent="0.2">
      <c r="A19" s="24" t="s">
        <v>2052</v>
      </c>
      <c r="B19" s="5"/>
      <c r="C19" s="5"/>
      <c r="D19" s="5"/>
      <c r="E19" s="5"/>
      <c r="F19" s="5"/>
      <c r="G19" s="5"/>
      <c r="H19" s="5"/>
      <c r="I19" s="5"/>
    </row>
    <row r="20" spans="1:10" ht="60" customHeight="1" x14ac:dyDescent="0.2">
      <c r="A20" s="218" t="s">
        <v>2699</v>
      </c>
      <c r="B20" s="5"/>
      <c r="C20" s="5"/>
      <c r="D20" s="5"/>
      <c r="E20" s="5"/>
      <c r="F20" s="5"/>
      <c r="G20" s="5"/>
      <c r="H20" s="5"/>
      <c r="I20" s="286"/>
      <c r="J20" s="287"/>
    </row>
    <row r="21" spans="1:10" ht="39.75" customHeight="1" x14ac:dyDescent="0.2">
      <c r="A21" s="218" t="s">
        <v>2698</v>
      </c>
      <c r="B21" s="5"/>
      <c r="C21" s="5"/>
      <c r="D21" s="5"/>
      <c r="E21" s="5"/>
      <c r="F21" s="5"/>
      <c r="G21" s="5"/>
      <c r="H21" s="5"/>
      <c r="I21" s="288"/>
      <c r="J21" s="287"/>
    </row>
    <row r="22" spans="1:10" ht="42.75" customHeight="1" x14ac:dyDescent="0.2">
      <c r="A22" s="218" t="s">
        <v>2696</v>
      </c>
      <c r="B22" s="5"/>
      <c r="C22" s="5"/>
      <c r="D22" s="5"/>
      <c r="E22" s="5"/>
      <c r="F22" s="5"/>
      <c r="G22" s="5"/>
      <c r="H22" s="5"/>
      <c r="I22" s="289"/>
      <c r="J22" s="287"/>
    </row>
    <row r="23" spans="1:10" ht="57.75" customHeight="1" x14ac:dyDescent="0.25">
      <c r="A23" s="285" t="s">
        <v>2697</v>
      </c>
      <c r="B23" s="5"/>
      <c r="C23" s="5"/>
      <c r="D23" s="5"/>
      <c r="E23" s="5"/>
      <c r="F23" s="5"/>
      <c r="G23" s="5"/>
      <c r="H23" s="5"/>
      <c r="I23" s="290"/>
      <c r="J23" s="287"/>
    </row>
    <row r="24" spans="1:10" ht="14.25" customHeight="1" x14ac:dyDescent="0.2">
      <c r="A24" s="221"/>
      <c r="B24" s="5"/>
      <c r="C24" s="5"/>
      <c r="D24" s="5"/>
      <c r="E24" s="5"/>
      <c r="F24" s="5"/>
      <c r="G24" s="5"/>
      <c r="H24" s="5"/>
      <c r="I24" s="289"/>
      <c r="J24" s="287"/>
    </row>
    <row r="25" spans="1:10" x14ac:dyDescent="0.2">
      <c r="A25" s="23" t="s">
        <v>2053</v>
      </c>
      <c r="B25" s="5"/>
      <c r="C25" s="5"/>
      <c r="D25" s="5"/>
      <c r="E25" s="5"/>
      <c r="F25" s="5"/>
      <c r="G25" s="5"/>
      <c r="H25" s="5"/>
      <c r="I25" s="286"/>
      <c r="J25" s="287"/>
    </row>
    <row r="26" spans="1:10" ht="18" customHeight="1" x14ac:dyDescent="0.25">
      <c r="A26" s="285" t="s">
        <v>2049</v>
      </c>
      <c r="C26" s="5"/>
      <c r="D26" s="5"/>
      <c r="E26" s="5"/>
      <c r="F26" s="5"/>
      <c r="G26" s="5"/>
      <c r="H26" s="5"/>
      <c r="I26" s="286"/>
      <c r="J26" s="287"/>
    </row>
    <row r="27" spans="1:10" x14ac:dyDescent="0.25">
      <c r="A27" s="285" t="s">
        <v>2054</v>
      </c>
      <c r="C27" s="5"/>
      <c r="D27" s="5"/>
      <c r="E27" s="5"/>
      <c r="F27" s="5"/>
      <c r="G27" s="5"/>
      <c r="H27" s="5"/>
      <c r="I27" s="286"/>
      <c r="J27" s="287"/>
    </row>
    <row r="28" spans="1:10" x14ac:dyDescent="0.25">
      <c r="A28" s="285" t="s">
        <v>2051</v>
      </c>
      <c r="C28" s="5"/>
      <c r="D28" s="5"/>
      <c r="E28" s="5"/>
      <c r="F28" s="5"/>
      <c r="G28" s="5"/>
      <c r="H28" s="5"/>
      <c r="I28" s="286"/>
      <c r="J28" s="287"/>
    </row>
    <row r="29" spans="1:10" ht="78" customHeight="1" x14ac:dyDescent="0.25">
      <c r="A29" s="285" t="s">
        <v>2055</v>
      </c>
      <c r="I29" s="287"/>
      <c r="J29" s="287"/>
    </row>
    <row r="30" spans="1:10" ht="21" customHeight="1" x14ac:dyDescent="0.25">
      <c r="A30" s="12"/>
    </row>
    <row r="31" spans="1:10" x14ac:dyDescent="0.25">
      <c r="A31" s="64"/>
    </row>
    <row r="32" spans="1:10" ht="60.75" customHeight="1" x14ac:dyDescent="0.2">
      <c r="A32" s="13"/>
    </row>
    <row r="33" spans="1:1" x14ac:dyDescent="0.2">
      <c r="A33" s="63"/>
    </row>
    <row r="34" spans="1:1" ht="11.25" customHeight="1" x14ac:dyDescent="0.2">
      <c r="A34" s="63"/>
    </row>
    <row r="35" spans="1:1" x14ac:dyDescent="0.2">
      <c r="A35" s="63"/>
    </row>
    <row r="36" spans="1:1" ht="10.5" customHeight="1" x14ac:dyDescent="0.2">
      <c r="A36" s="63"/>
    </row>
    <row r="37" spans="1:1" ht="18" customHeight="1" x14ac:dyDescent="0.2">
      <c r="A37" s="63"/>
    </row>
    <row r="38" spans="1:1" ht="13.5" customHeight="1" x14ac:dyDescent="0.2">
      <c r="A38" s="63"/>
    </row>
    <row r="39" spans="1:1" ht="48.75" customHeight="1" x14ac:dyDescent="0.2">
      <c r="A39" s="13"/>
    </row>
    <row r="40" spans="1:1" ht="31.5" customHeight="1" x14ac:dyDescent="0.2">
      <c r="A40" s="13"/>
    </row>
    <row r="41" spans="1:1" ht="30" customHeight="1" x14ac:dyDescent="0.2">
      <c r="A41" s="13"/>
    </row>
    <row r="42" spans="1:1" ht="45.75" customHeight="1" x14ac:dyDescent="0.2">
      <c r="A42" s="13"/>
    </row>
    <row r="43" spans="1:1" ht="43.5" customHeight="1" x14ac:dyDescent="0.2">
      <c r="A43" s="13"/>
    </row>
    <row r="44" spans="1:1" ht="32.25" customHeight="1" x14ac:dyDescent="0.2">
      <c r="A44" s="13"/>
    </row>
    <row r="45" spans="1:1" ht="30" customHeight="1" x14ac:dyDescent="0.2">
      <c r="A45" s="13"/>
    </row>
    <row r="46" spans="1:1" ht="28.5" customHeight="1" x14ac:dyDescent="0.2">
      <c r="A46" s="13"/>
    </row>
    <row r="47" spans="1:1" ht="43.5" customHeight="1" x14ac:dyDescent="0.2">
      <c r="A47" s="13"/>
    </row>
    <row r="48" spans="1:1" ht="24" customHeight="1" x14ac:dyDescent="0.2">
      <c r="A48" s="22"/>
    </row>
    <row r="49" spans="1:1" ht="29.25" customHeight="1" x14ac:dyDescent="0.2">
      <c r="A49" s="13"/>
    </row>
    <row r="50" spans="1:1" ht="30" customHeight="1" x14ac:dyDescent="0.2">
      <c r="A50" s="13"/>
    </row>
    <row r="51" spans="1:1" ht="28.5" customHeight="1" x14ac:dyDescent="0.2">
      <c r="A51" s="13"/>
    </row>
    <row r="52" spans="1:1" ht="6.75" customHeight="1" x14ac:dyDescent="0.25"/>
    <row r="53" spans="1:1" x14ac:dyDescent="0.25">
      <c r="A53" s="10"/>
    </row>
    <row r="54" spans="1:1" ht="7.5" customHeight="1" x14ac:dyDescent="0.25"/>
    <row r="55" spans="1:1" x14ac:dyDescent="0.25">
      <c r="A55" s="9"/>
    </row>
    <row r="56" spans="1:1" ht="9" customHeight="1" x14ac:dyDescent="0.25"/>
    <row r="57" spans="1:1" ht="18" customHeight="1" x14ac:dyDescent="0.25">
      <c r="A57" s="11"/>
    </row>
    <row r="58" spans="1:1" ht="18" customHeight="1" x14ac:dyDescent="0.25">
      <c r="A58" s="11"/>
    </row>
    <row r="59" spans="1:1" x14ac:dyDescent="0.25">
      <c r="A59" s="12"/>
    </row>
    <row r="60" spans="1:1" x14ac:dyDescent="0.25">
      <c r="A60" s="10"/>
    </row>
    <row r="61" spans="1:1" ht="9.75" customHeight="1" x14ac:dyDescent="0.25"/>
    <row r="62" spans="1:1" x14ac:dyDescent="0.25">
      <c r="A62" s="9"/>
    </row>
    <row r="64" spans="1:1" ht="34.5" customHeight="1" x14ac:dyDescent="0.2">
      <c r="A64" s="13"/>
    </row>
    <row r="65" spans="1:1" ht="6.75" customHeight="1" x14ac:dyDescent="0.25"/>
    <row r="67" spans="1:1" x14ac:dyDescent="0.2">
      <c r="A67" s="14"/>
    </row>
    <row r="68" spans="1:1" x14ac:dyDescent="0.2">
      <c r="A68" s="14"/>
    </row>
    <row r="69" spans="1:1" x14ac:dyDescent="0.2">
      <c r="A69" s="14"/>
    </row>
    <row r="70" spans="1:1" x14ac:dyDescent="0.2">
      <c r="A70" s="14"/>
    </row>
    <row r="71" spans="1:1" x14ac:dyDescent="0.2">
      <c r="A71" s="14"/>
    </row>
    <row r="72" spans="1:1" x14ac:dyDescent="0.2">
      <c r="A72" s="14"/>
    </row>
    <row r="73" spans="1:1" x14ac:dyDescent="0.2">
      <c r="A73" s="14"/>
    </row>
    <row r="74" spans="1:1" x14ac:dyDescent="0.2">
      <c r="A74" s="14"/>
    </row>
    <row r="75" spans="1:1" ht="12.75" customHeight="1" x14ac:dyDescent="0.2">
      <c r="A75" s="291"/>
    </row>
    <row r="76" spans="1:1" ht="12.75" customHeight="1" x14ac:dyDescent="0.2">
      <c r="A76" s="291"/>
    </row>
    <row r="77" spans="1:1" ht="12.75" customHeight="1" x14ac:dyDescent="0.2">
      <c r="A77" s="291"/>
    </row>
    <row r="78" spans="1:1" ht="12.75" customHeight="1" x14ac:dyDescent="0.2">
      <c r="A78" s="291"/>
    </row>
    <row r="79" spans="1:1" ht="12.75" x14ac:dyDescent="0.2">
      <c r="A79" s="291"/>
    </row>
    <row r="80" spans="1:1" ht="9" customHeight="1" x14ac:dyDescent="0.2">
      <c r="A80" s="291"/>
    </row>
    <row r="81" spans="1:1" ht="29.25" customHeight="1" x14ac:dyDescent="0.2">
      <c r="A81" s="15"/>
    </row>
    <row r="82" spans="1:1" ht="22.5" customHeight="1" x14ac:dyDescent="0.2">
      <c r="A82" s="14"/>
    </row>
    <row r="83" spans="1:1" ht="30.75" customHeight="1" x14ac:dyDescent="0.2">
      <c r="A83" s="15"/>
    </row>
    <row r="84" spans="1:1" ht="27" customHeight="1" x14ac:dyDescent="0.2">
      <c r="A84" s="15"/>
    </row>
    <row r="85" spans="1:1" ht="50.25" customHeight="1" x14ac:dyDescent="0.2">
      <c r="A85" s="15"/>
    </row>
    <row r="86" spans="1:1" ht="26.25" customHeight="1" x14ac:dyDescent="0.2">
      <c r="A86" s="15"/>
    </row>
    <row r="87" spans="1:1" ht="25.5" customHeight="1" x14ac:dyDescent="0.2">
      <c r="A87" s="15"/>
    </row>
    <row r="88" spans="1:1" ht="19.5" customHeight="1" x14ac:dyDescent="0.2">
      <c r="A88" s="291"/>
    </row>
    <row r="89" spans="1:1" ht="18.75" customHeight="1" x14ac:dyDescent="0.2">
      <c r="A89" s="291"/>
    </row>
    <row r="90" spans="1:1" ht="12.75" hidden="1" x14ac:dyDescent="0.2">
      <c r="A90" s="291"/>
    </row>
    <row r="91" spans="1:1" ht="22.5" customHeight="1" x14ac:dyDescent="0.2">
      <c r="A91" s="15"/>
    </row>
    <row r="92" spans="1:1" ht="22.5" customHeight="1" x14ac:dyDescent="0.2">
      <c r="A92" s="15"/>
    </row>
    <row r="93" spans="1:1" ht="33.75" customHeight="1" x14ac:dyDescent="0.2">
      <c r="A93" s="291"/>
    </row>
    <row r="94" spans="1:1" ht="16.5" customHeight="1" x14ac:dyDescent="0.2">
      <c r="A94" s="291"/>
    </row>
    <row r="95" spans="1:1" ht="8.25" customHeight="1" x14ac:dyDescent="0.2">
      <c r="A95" s="15"/>
    </row>
    <row r="97" spans="1:1" x14ac:dyDescent="0.25">
      <c r="A97" s="16"/>
    </row>
    <row r="98" spans="1:1" x14ac:dyDescent="0.25">
      <c r="A98" s="16"/>
    </row>
    <row r="99" spans="1:1" ht="30" customHeight="1" x14ac:dyDescent="0.2">
      <c r="A99" s="17"/>
    </row>
    <row r="100" spans="1:1" x14ac:dyDescent="0.25">
      <c r="A100" s="16"/>
    </row>
    <row r="101" spans="1:1" x14ac:dyDescent="0.25">
      <c r="A101" s="16"/>
    </row>
    <row r="102" spans="1:1" x14ac:dyDescent="0.25">
      <c r="A102" s="16"/>
    </row>
    <row r="103" spans="1:1" ht="10.5" customHeight="1" x14ac:dyDescent="0.25">
      <c r="A103" s="16"/>
    </row>
    <row r="104" spans="1:1" x14ac:dyDescent="0.25">
      <c r="A104" s="16"/>
    </row>
    <row r="105" spans="1:1" ht="8.25" customHeight="1" x14ac:dyDescent="0.25">
      <c r="A105" s="16"/>
    </row>
    <row r="106" spans="1:1" x14ac:dyDescent="0.25">
      <c r="A106" s="18"/>
    </row>
    <row r="107" spans="1:1" ht="34.5" customHeight="1" x14ac:dyDescent="0.2">
      <c r="A107" s="17"/>
    </row>
    <row r="108" spans="1:1" ht="30" customHeight="1" x14ac:dyDescent="0.2">
      <c r="A108" s="17"/>
    </row>
    <row r="109" spans="1:1" ht="30.75" customHeight="1" x14ac:dyDescent="0.2">
      <c r="A109" s="17"/>
    </row>
    <row r="110" spans="1:1" ht="29.25" customHeight="1" x14ac:dyDescent="0.2">
      <c r="A110" s="17"/>
    </row>
    <row r="111" spans="1:1" ht="24.75" customHeight="1" x14ac:dyDescent="0.2">
      <c r="A111" s="17"/>
    </row>
    <row r="112" spans="1:1" ht="29.25" customHeight="1" x14ac:dyDescent="0.2">
      <c r="A112" s="17"/>
    </row>
    <row r="113" spans="1:1" ht="21.75" customHeight="1" x14ac:dyDescent="0.2">
      <c r="A113" s="17"/>
    </row>
    <row r="114" spans="1:1" ht="23.25" customHeight="1" x14ac:dyDescent="0.2">
      <c r="A114" s="17"/>
    </row>
    <row r="115" spans="1:1" ht="10.5" customHeight="1" x14ac:dyDescent="0.25">
      <c r="A115" s="16"/>
    </row>
    <row r="116" spans="1:1" x14ac:dyDescent="0.25">
      <c r="A116" s="52"/>
    </row>
    <row r="117" spans="1:1" x14ac:dyDescent="0.25">
      <c r="A117" s="19"/>
    </row>
    <row r="118" spans="1:1" ht="47.25" customHeight="1" x14ac:dyDescent="0.2">
      <c r="A118" s="20"/>
    </row>
    <row r="119" spans="1:1" x14ac:dyDescent="0.2">
      <c r="A119" s="20"/>
    </row>
    <row r="120" spans="1:1" ht="66" customHeight="1" x14ac:dyDescent="0.2">
      <c r="A120" s="20"/>
    </row>
    <row r="121" spans="1:1" ht="43.5" customHeight="1" x14ac:dyDescent="0.2">
      <c r="A121" s="20"/>
    </row>
    <row r="122" spans="1:1" x14ac:dyDescent="0.2">
      <c r="A122" s="20"/>
    </row>
    <row r="123" spans="1:1" ht="62.25" customHeight="1" x14ac:dyDescent="0.2">
      <c r="A123" s="20"/>
    </row>
    <row r="124" spans="1:1" x14ac:dyDescent="0.2">
      <c r="A124" s="20"/>
    </row>
    <row r="125" spans="1:1" ht="113.25" customHeight="1" x14ac:dyDescent="0.2">
      <c r="A125" s="20"/>
    </row>
    <row r="126" spans="1:1" ht="64.5" customHeight="1" x14ac:dyDescent="0.2">
      <c r="A126" s="20"/>
    </row>
    <row r="127" spans="1:1" x14ac:dyDescent="0.2">
      <c r="A127" s="20"/>
    </row>
    <row r="128" spans="1:1" ht="53.25" customHeight="1" x14ac:dyDescent="0.2">
      <c r="A128" s="20"/>
    </row>
    <row r="129" spans="1:1" x14ac:dyDescent="0.2">
      <c r="A129" s="20"/>
    </row>
    <row r="130" spans="1:1" ht="64.5" customHeight="1" x14ac:dyDescent="0.2">
      <c r="A130" s="20"/>
    </row>
    <row r="131" spans="1:1" x14ac:dyDescent="0.2">
      <c r="A131" s="20"/>
    </row>
    <row r="132" spans="1:1" ht="45.75" customHeight="1" x14ac:dyDescent="0.2">
      <c r="A132" s="20"/>
    </row>
    <row r="133" spans="1:1" x14ac:dyDescent="0.2">
      <c r="A133" s="20"/>
    </row>
    <row r="134" spans="1:1" ht="46.5" customHeight="1" x14ac:dyDescent="0.2">
      <c r="A134" s="20"/>
    </row>
    <row r="135" spans="1:1" x14ac:dyDescent="0.2">
      <c r="A135" s="20"/>
    </row>
    <row r="136" spans="1:1" x14ac:dyDescent="0.2">
      <c r="A136" s="20"/>
    </row>
    <row r="137" spans="1:1" x14ac:dyDescent="0.2">
      <c r="A137" s="20"/>
    </row>
    <row r="138" spans="1:1" x14ac:dyDescent="0.2">
      <c r="A138" s="20"/>
    </row>
    <row r="139" spans="1:1" x14ac:dyDescent="0.2">
      <c r="A139" s="20"/>
    </row>
    <row r="140" spans="1:1" ht="63" customHeight="1" x14ac:dyDescent="0.2">
      <c r="A140" s="20"/>
    </row>
    <row r="141" spans="1:1" x14ac:dyDescent="0.2">
      <c r="A141" s="20"/>
    </row>
    <row r="142" spans="1:1" ht="46.5" customHeight="1" x14ac:dyDescent="0.2">
      <c r="A142" s="20"/>
    </row>
    <row r="143" spans="1:1" x14ac:dyDescent="0.2">
      <c r="A143" s="20"/>
    </row>
    <row r="144" spans="1:1" x14ac:dyDescent="0.2">
      <c r="A144" s="20"/>
    </row>
    <row r="145" spans="1:1" x14ac:dyDescent="0.2">
      <c r="A145" s="20"/>
    </row>
    <row r="146" spans="1:1" x14ac:dyDescent="0.2">
      <c r="A146" s="20"/>
    </row>
    <row r="147" spans="1:1" x14ac:dyDescent="0.2">
      <c r="A147" s="20"/>
    </row>
    <row r="148" spans="1:1" ht="63.75" customHeight="1" x14ac:dyDescent="0.2">
      <c r="A148" s="20"/>
    </row>
    <row r="149" spans="1:1" x14ac:dyDescent="0.2">
      <c r="A149" s="20"/>
    </row>
    <row r="150" spans="1:1" ht="63" customHeight="1" x14ac:dyDescent="0.2">
      <c r="A150" s="20"/>
    </row>
    <row r="151" spans="1:1" ht="47.25" customHeight="1" x14ac:dyDescent="0.2">
      <c r="A151" s="20"/>
    </row>
    <row r="152" spans="1:1" ht="48" customHeight="1" x14ac:dyDescent="0.2">
      <c r="A152" s="20"/>
    </row>
    <row r="153" spans="1:1" x14ac:dyDescent="0.2">
      <c r="A153" s="20"/>
    </row>
    <row r="154" spans="1:1" x14ac:dyDescent="0.2">
      <c r="A154" s="20"/>
    </row>
    <row r="155" spans="1:1" ht="47.25" customHeight="1" x14ac:dyDescent="0.2">
      <c r="A155" s="20"/>
    </row>
    <row r="156" spans="1:1" ht="47.25" customHeight="1" x14ac:dyDescent="0.2">
      <c r="A156" s="20"/>
    </row>
    <row r="157" spans="1:1" ht="62.25" customHeight="1" x14ac:dyDescent="0.2">
      <c r="A157" s="20"/>
    </row>
    <row r="158" spans="1:1" ht="30.75" customHeight="1" x14ac:dyDescent="0.2">
      <c r="A158" s="20"/>
    </row>
    <row r="159" spans="1:1" ht="47.25" customHeight="1" x14ac:dyDescent="0.2">
      <c r="A159" s="20"/>
    </row>
    <row r="160" spans="1:1" ht="26.25" customHeight="1" x14ac:dyDescent="0.2">
      <c r="A160" s="20"/>
    </row>
    <row r="161" spans="1:1" x14ac:dyDescent="0.25">
      <c r="A161" s="19"/>
    </row>
    <row r="162" spans="1:1" x14ac:dyDescent="0.2">
      <c r="A162" s="20"/>
    </row>
  </sheetData>
  <mergeCells count="4">
    <mergeCell ref="A93:A94"/>
    <mergeCell ref="A79:A80"/>
    <mergeCell ref="A88:A90"/>
    <mergeCell ref="A75:A78"/>
  </mergeCell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R6" sqref="R6"/>
    </sheetView>
  </sheetViews>
  <sheetFormatPr defaultRowHeight="12.75" x14ac:dyDescent="0.2"/>
  <cols>
    <col min="2" max="2" width="24.42578125" customWidth="1"/>
  </cols>
  <sheetData>
    <row r="1" spans="1:12" ht="17.25" customHeight="1" x14ac:dyDescent="0.25">
      <c r="A1" s="339" t="s">
        <v>2015</v>
      </c>
      <c r="B1" s="330"/>
      <c r="C1" s="330"/>
      <c r="D1" s="330"/>
      <c r="E1" s="330"/>
      <c r="F1" s="330"/>
      <c r="G1" s="330"/>
      <c r="H1" s="330"/>
      <c r="I1" s="330"/>
    </row>
    <row r="2" spans="1:12" ht="15.75" x14ac:dyDescent="0.25">
      <c r="A2" s="339" t="s">
        <v>2038</v>
      </c>
      <c r="B2" s="330"/>
      <c r="C2" s="330"/>
      <c r="D2" s="330"/>
      <c r="E2" s="330"/>
      <c r="F2" s="330"/>
      <c r="G2" s="330"/>
      <c r="H2" s="330"/>
      <c r="I2" s="330"/>
    </row>
    <row r="3" spans="1:12" ht="16.5" thickBot="1" x14ac:dyDescent="0.25">
      <c r="A3" s="340" t="s">
        <v>88</v>
      </c>
      <c r="B3" s="340"/>
      <c r="C3" s="340"/>
      <c r="D3" s="340"/>
      <c r="E3" s="340"/>
      <c r="F3" s="340"/>
      <c r="G3" s="340"/>
      <c r="H3" s="340"/>
      <c r="I3" s="340"/>
    </row>
    <row r="4" spans="1:12" ht="15.75" thickBot="1" x14ac:dyDescent="0.25">
      <c r="A4" s="341" t="s">
        <v>12</v>
      </c>
      <c r="B4" s="341" t="s">
        <v>13</v>
      </c>
      <c r="C4" s="346" t="s">
        <v>14</v>
      </c>
      <c r="D4" s="346" t="s">
        <v>15</v>
      </c>
      <c r="E4" s="346" t="s">
        <v>84</v>
      </c>
      <c r="F4" s="346" t="s">
        <v>16</v>
      </c>
      <c r="G4" s="343" t="s">
        <v>17</v>
      </c>
      <c r="H4" s="344"/>
      <c r="I4" s="345"/>
    </row>
    <row r="5" spans="1:12" ht="179.25" customHeight="1" thickBot="1" x14ac:dyDescent="0.25">
      <c r="A5" s="342"/>
      <c r="B5" s="342"/>
      <c r="C5" s="347"/>
      <c r="D5" s="347"/>
      <c r="E5" s="347"/>
      <c r="F5" s="347"/>
      <c r="G5" s="33" t="s">
        <v>1</v>
      </c>
      <c r="H5" s="33" t="s">
        <v>18</v>
      </c>
      <c r="I5" s="33" t="s">
        <v>4</v>
      </c>
    </row>
    <row r="6" spans="1:12" ht="30.75" thickBot="1" x14ac:dyDescent="0.25">
      <c r="A6" s="34">
        <v>1</v>
      </c>
      <c r="B6" s="35" t="s">
        <v>117</v>
      </c>
      <c r="C6" s="36" t="s">
        <v>119</v>
      </c>
      <c r="D6" s="36">
        <v>15</v>
      </c>
      <c r="E6" s="37">
        <v>11.8</v>
      </c>
      <c r="F6" s="37">
        <v>3.2</v>
      </c>
      <c r="G6" s="36">
        <v>0</v>
      </c>
      <c r="H6" s="37">
        <v>3.2</v>
      </c>
      <c r="I6" s="36">
        <v>0</v>
      </c>
    </row>
    <row r="7" spans="1:12" ht="30.75" thickBot="1" x14ac:dyDescent="0.25">
      <c r="A7" s="34">
        <v>2</v>
      </c>
      <c r="B7" s="35" t="s">
        <v>118</v>
      </c>
      <c r="C7" s="36" t="s">
        <v>120</v>
      </c>
      <c r="D7" s="36">
        <v>20</v>
      </c>
      <c r="E7" s="37">
        <v>15.2</v>
      </c>
      <c r="F7" s="37">
        <v>1.8</v>
      </c>
      <c r="G7" s="36">
        <v>0</v>
      </c>
      <c r="H7" s="37">
        <v>1.8</v>
      </c>
      <c r="I7" s="36">
        <v>0</v>
      </c>
    </row>
    <row r="8" spans="1:12" x14ac:dyDescent="0.2">
      <c r="A8" s="26"/>
      <c r="B8" s="26"/>
      <c r="C8" s="26"/>
      <c r="D8" s="26"/>
      <c r="E8" s="26"/>
      <c r="F8" s="26"/>
      <c r="G8" s="26"/>
      <c r="H8" s="26"/>
      <c r="I8" s="26"/>
    </row>
    <row r="9" spans="1:12" ht="64.5" customHeight="1" x14ac:dyDescent="0.25">
      <c r="A9" s="335" t="s">
        <v>87</v>
      </c>
      <c r="B9" s="335"/>
      <c r="C9" s="335"/>
      <c r="D9" s="335"/>
      <c r="E9" s="335"/>
      <c r="F9" s="335"/>
      <c r="G9" s="335"/>
      <c r="H9" s="335"/>
      <c r="I9" s="335"/>
    </row>
    <row r="12" spans="1:12" ht="15.75" x14ac:dyDescent="0.25">
      <c r="A12" s="335"/>
      <c r="B12" s="335"/>
      <c r="C12" s="335"/>
      <c r="D12" s="335"/>
      <c r="E12" s="335"/>
      <c r="F12" s="335"/>
      <c r="G12" s="335"/>
      <c r="H12" s="335"/>
      <c r="I12" s="335"/>
      <c r="J12" s="335"/>
      <c r="K12" s="335"/>
      <c r="L12" s="335"/>
    </row>
    <row r="13" spans="1:12" ht="15.75" x14ac:dyDescent="0.2">
      <c r="A13" s="338"/>
      <c r="B13" s="338"/>
      <c r="C13" s="338"/>
      <c r="D13" s="338"/>
      <c r="E13" s="338"/>
      <c r="F13" s="338"/>
      <c r="G13" s="338"/>
      <c r="H13" s="338"/>
      <c r="I13" s="338"/>
      <c r="J13" s="338"/>
      <c r="K13" s="338"/>
      <c r="L13" s="338"/>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93"/>
  <sheetViews>
    <sheetView view="pageBreakPreview" zoomScale="80" zoomScaleNormal="80" zoomScaleSheetLayoutView="80" zoomScalePageLayoutView="60" workbookViewId="0">
      <selection activeCell="U509" sqref="U509"/>
    </sheetView>
  </sheetViews>
  <sheetFormatPr defaultColWidth="3.7109375" defaultRowHeight="12.75" x14ac:dyDescent="0.2"/>
  <cols>
    <col min="1" max="1" width="30.28515625" customWidth="1"/>
    <col min="2" max="2" width="5.28515625" style="45" customWidth="1"/>
    <col min="3" max="3" width="12.85546875" customWidth="1"/>
    <col min="4" max="4" width="8.140625" style="45" customWidth="1"/>
    <col min="5" max="8" width="3.5703125" style="46" customWidth="1"/>
    <col min="9" max="12" width="3.5703125" customWidth="1"/>
    <col min="13" max="28" width="3.5703125" style="7" customWidth="1"/>
    <col min="29" max="29" width="3.5703125" customWidth="1"/>
    <col min="30" max="30" width="3.5703125" style="7" customWidth="1"/>
    <col min="31" max="32" width="3.5703125" customWidth="1"/>
    <col min="33" max="40" width="3.5703125" style="7" customWidth="1"/>
    <col min="41" max="52" width="3.5703125" customWidth="1"/>
    <col min="53" max="53" width="6.5703125" customWidth="1"/>
    <col min="55" max="55" width="8.28515625" customWidth="1"/>
    <col min="200" max="200" width="37.7109375" customWidth="1"/>
    <col min="201" max="201" width="7.28515625" customWidth="1"/>
    <col min="202" max="202" width="16.5703125" customWidth="1"/>
    <col min="203" max="203" width="7.5703125" customWidth="1"/>
    <col min="204" max="208" width="3.42578125" customWidth="1"/>
    <col min="209" max="209" width="4" customWidth="1"/>
    <col min="210" max="214" width="3.42578125" customWidth="1"/>
    <col min="215" max="215" width="3.7109375" customWidth="1"/>
    <col min="216" max="216" width="3.42578125" customWidth="1"/>
    <col min="217" max="217" width="4.140625" customWidth="1"/>
    <col min="218" max="218" width="4" customWidth="1"/>
    <col min="219" max="219" width="4.42578125" customWidth="1"/>
    <col min="220" max="220" width="3.85546875" customWidth="1"/>
    <col min="221" max="221" width="4.42578125" customWidth="1"/>
    <col min="222" max="222" width="4.28515625" customWidth="1"/>
    <col min="223" max="223" width="3.42578125" customWidth="1"/>
    <col min="224" max="225" width="4" customWidth="1"/>
    <col min="226" max="226" width="4.28515625" customWidth="1"/>
    <col min="227" max="227" width="4.140625" customWidth="1"/>
    <col min="228" max="228" width="3.85546875" customWidth="1"/>
    <col min="229" max="230" width="4" customWidth="1"/>
    <col min="231" max="231" width="4.28515625" customWidth="1"/>
    <col min="232" max="232" width="4" customWidth="1"/>
    <col min="233" max="233" width="4.140625" customWidth="1"/>
    <col min="234" max="234" width="4.28515625" customWidth="1"/>
    <col min="235" max="236" width="4.140625" customWidth="1"/>
    <col min="237" max="238" width="4.28515625" customWidth="1"/>
    <col min="239" max="251" width="3.42578125" customWidth="1"/>
    <col min="252" max="252" width="8.42578125" customWidth="1"/>
    <col min="254" max="254" width="11.5703125" customWidth="1"/>
    <col min="456" max="456" width="37.7109375" customWidth="1"/>
    <col min="457" max="457" width="7.28515625" customWidth="1"/>
    <col min="458" max="458" width="16.5703125" customWidth="1"/>
    <col min="459" max="459" width="7.5703125" customWidth="1"/>
    <col min="460" max="464" width="3.42578125" customWidth="1"/>
    <col min="465" max="465" width="4" customWidth="1"/>
    <col min="466" max="470" width="3.42578125" customWidth="1"/>
    <col min="471" max="471" width="3.7109375" customWidth="1"/>
    <col min="472" max="472" width="3.42578125" customWidth="1"/>
    <col min="473" max="473" width="4.140625" customWidth="1"/>
    <col min="474" max="474" width="4" customWidth="1"/>
    <col min="475" max="475" width="4.42578125" customWidth="1"/>
    <col min="476" max="476" width="3.85546875" customWidth="1"/>
    <col min="477" max="477" width="4.42578125" customWidth="1"/>
    <col min="478" max="478" width="4.28515625" customWidth="1"/>
    <col min="479" max="479" width="3.42578125" customWidth="1"/>
    <col min="480" max="481" width="4" customWidth="1"/>
    <col min="482" max="482" width="4.28515625" customWidth="1"/>
    <col min="483" max="483" width="4.140625" customWidth="1"/>
    <col min="484" max="484" width="3.85546875" customWidth="1"/>
    <col min="485" max="486" width="4" customWidth="1"/>
    <col min="487" max="487" width="4.28515625" customWidth="1"/>
    <col min="488" max="488" width="4" customWidth="1"/>
    <col min="489" max="489" width="4.140625" customWidth="1"/>
    <col min="490" max="490" width="4.28515625" customWidth="1"/>
    <col min="491" max="492" width="4.140625" customWidth="1"/>
    <col min="493" max="494" width="4.28515625" customWidth="1"/>
    <col min="495" max="507" width="3.42578125" customWidth="1"/>
    <col min="508" max="508" width="8.42578125" customWidth="1"/>
    <col min="510" max="510" width="11.5703125" customWidth="1"/>
    <col min="712" max="712" width="37.7109375" customWidth="1"/>
    <col min="713" max="713" width="7.28515625" customWidth="1"/>
    <col min="714" max="714" width="16.5703125" customWidth="1"/>
    <col min="715" max="715" width="7.5703125" customWidth="1"/>
    <col min="716" max="720" width="3.42578125" customWidth="1"/>
    <col min="721" max="721" width="4" customWidth="1"/>
    <col min="722" max="726" width="3.42578125" customWidth="1"/>
    <col min="727" max="727" width="3.7109375" customWidth="1"/>
    <col min="728" max="728" width="3.42578125" customWidth="1"/>
    <col min="729" max="729" width="4.140625" customWidth="1"/>
    <col min="730" max="730" width="4" customWidth="1"/>
    <col min="731" max="731" width="4.42578125" customWidth="1"/>
    <col min="732" max="732" width="3.85546875" customWidth="1"/>
    <col min="733" max="733" width="4.42578125" customWidth="1"/>
    <col min="734" max="734" width="4.28515625" customWidth="1"/>
    <col min="735" max="735" width="3.42578125" customWidth="1"/>
    <col min="736" max="737" width="4" customWidth="1"/>
    <col min="738" max="738" width="4.28515625" customWidth="1"/>
    <col min="739" max="739" width="4.140625" customWidth="1"/>
    <col min="740" max="740" width="3.85546875" customWidth="1"/>
    <col min="741" max="742" width="4" customWidth="1"/>
    <col min="743" max="743" width="4.28515625" customWidth="1"/>
    <col min="744" max="744" width="4" customWidth="1"/>
    <col min="745" max="745" width="4.140625" customWidth="1"/>
    <col min="746" max="746" width="4.28515625" customWidth="1"/>
    <col min="747" max="748" width="4.140625" customWidth="1"/>
    <col min="749" max="750" width="4.28515625" customWidth="1"/>
    <col min="751" max="763" width="3.42578125" customWidth="1"/>
    <col min="764" max="764" width="8.42578125" customWidth="1"/>
    <col min="766" max="766" width="11.5703125" customWidth="1"/>
    <col min="968" max="968" width="37.7109375" customWidth="1"/>
    <col min="969" max="969" width="7.28515625" customWidth="1"/>
    <col min="970" max="970" width="16.5703125" customWidth="1"/>
    <col min="971" max="971" width="7.5703125" customWidth="1"/>
    <col min="972" max="976" width="3.42578125" customWidth="1"/>
    <col min="977" max="977" width="4" customWidth="1"/>
    <col min="978" max="982" width="3.42578125" customWidth="1"/>
    <col min="983" max="983" width="3.7109375" customWidth="1"/>
    <col min="984" max="984" width="3.42578125" customWidth="1"/>
    <col min="985" max="985" width="4.140625" customWidth="1"/>
    <col min="986" max="986" width="4" customWidth="1"/>
    <col min="987" max="987" width="4.42578125" customWidth="1"/>
    <col min="988" max="988" width="3.85546875" customWidth="1"/>
    <col min="989" max="989" width="4.42578125" customWidth="1"/>
    <col min="990" max="990" width="4.28515625" customWidth="1"/>
    <col min="991" max="991" width="3.42578125" customWidth="1"/>
    <col min="992" max="993" width="4" customWidth="1"/>
    <col min="994" max="994" width="4.28515625" customWidth="1"/>
    <col min="995" max="995" width="4.140625" customWidth="1"/>
    <col min="996" max="996" width="3.85546875" customWidth="1"/>
    <col min="997" max="998" width="4" customWidth="1"/>
    <col min="999" max="999" width="4.28515625" customWidth="1"/>
    <col min="1000" max="1000" width="4" customWidth="1"/>
    <col min="1001" max="1001" width="4.140625" customWidth="1"/>
    <col min="1002" max="1002" width="4.28515625" customWidth="1"/>
    <col min="1003" max="1004" width="4.140625" customWidth="1"/>
    <col min="1005" max="1006" width="4.28515625" customWidth="1"/>
    <col min="1007" max="1019" width="3.42578125" customWidth="1"/>
    <col min="1020" max="1020" width="8.42578125" customWidth="1"/>
    <col min="1022" max="1022" width="11.5703125" customWidth="1"/>
    <col min="1224" max="1224" width="37.7109375" customWidth="1"/>
    <col min="1225" max="1225" width="7.28515625" customWidth="1"/>
    <col min="1226" max="1226" width="16.5703125" customWidth="1"/>
    <col min="1227" max="1227" width="7.5703125" customWidth="1"/>
    <col min="1228" max="1232" width="3.42578125" customWidth="1"/>
    <col min="1233" max="1233" width="4" customWidth="1"/>
    <col min="1234" max="1238" width="3.42578125" customWidth="1"/>
    <col min="1239" max="1239" width="3.7109375" customWidth="1"/>
    <col min="1240" max="1240" width="3.42578125" customWidth="1"/>
    <col min="1241" max="1241" width="4.140625" customWidth="1"/>
    <col min="1242" max="1242" width="4" customWidth="1"/>
    <col min="1243" max="1243" width="4.42578125" customWidth="1"/>
    <col min="1244" max="1244" width="3.85546875" customWidth="1"/>
    <col min="1245" max="1245" width="4.42578125" customWidth="1"/>
    <col min="1246" max="1246" width="4.28515625" customWidth="1"/>
    <col min="1247" max="1247" width="3.42578125" customWidth="1"/>
    <col min="1248" max="1249" width="4" customWidth="1"/>
    <col min="1250" max="1250" width="4.28515625" customWidth="1"/>
    <col min="1251" max="1251" width="4.140625" customWidth="1"/>
    <col min="1252" max="1252" width="3.85546875" customWidth="1"/>
    <col min="1253" max="1254" width="4" customWidth="1"/>
    <col min="1255" max="1255" width="4.28515625" customWidth="1"/>
    <col min="1256" max="1256" width="4" customWidth="1"/>
    <col min="1257" max="1257" width="4.140625" customWidth="1"/>
    <col min="1258" max="1258" width="4.28515625" customWidth="1"/>
    <col min="1259" max="1260" width="4.140625" customWidth="1"/>
    <col min="1261" max="1262" width="4.28515625" customWidth="1"/>
    <col min="1263" max="1275" width="3.42578125" customWidth="1"/>
    <col min="1276" max="1276" width="8.42578125" customWidth="1"/>
    <col min="1278" max="1278" width="11.5703125" customWidth="1"/>
    <col min="1480" max="1480" width="37.7109375" customWidth="1"/>
    <col min="1481" max="1481" width="7.28515625" customWidth="1"/>
    <col min="1482" max="1482" width="16.5703125" customWidth="1"/>
    <col min="1483" max="1483" width="7.5703125" customWidth="1"/>
    <col min="1484" max="1488" width="3.42578125" customWidth="1"/>
    <col min="1489" max="1489" width="4" customWidth="1"/>
    <col min="1490" max="1494" width="3.42578125" customWidth="1"/>
    <col min="1495" max="1495" width="3.7109375" customWidth="1"/>
    <col min="1496" max="1496" width="3.42578125" customWidth="1"/>
    <col min="1497" max="1497" width="4.140625" customWidth="1"/>
    <col min="1498" max="1498" width="4" customWidth="1"/>
    <col min="1499" max="1499" width="4.42578125" customWidth="1"/>
    <col min="1500" max="1500" width="3.85546875" customWidth="1"/>
    <col min="1501" max="1501" width="4.42578125" customWidth="1"/>
    <col min="1502" max="1502" width="4.28515625" customWidth="1"/>
    <col min="1503" max="1503" width="3.42578125" customWidth="1"/>
    <col min="1504" max="1505" width="4" customWidth="1"/>
    <col min="1506" max="1506" width="4.28515625" customWidth="1"/>
    <col min="1507" max="1507" width="4.140625" customWidth="1"/>
    <col min="1508" max="1508" width="3.85546875" customWidth="1"/>
    <col min="1509" max="1510" width="4" customWidth="1"/>
    <col min="1511" max="1511" width="4.28515625" customWidth="1"/>
    <col min="1512" max="1512" width="4" customWidth="1"/>
    <col min="1513" max="1513" width="4.140625" customWidth="1"/>
    <col min="1514" max="1514" width="4.28515625" customWidth="1"/>
    <col min="1515" max="1516" width="4.140625" customWidth="1"/>
    <col min="1517" max="1518" width="4.28515625" customWidth="1"/>
    <col min="1519" max="1531" width="3.42578125" customWidth="1"/>
    <col min="1532" max="1532" width="8.42578125" customWidth="1"/>
    <col min="1534" max="1534" width="11.5703125" customWidth="1"/>
    <col min="1736" max="1736" width="37.7109375" customWidth="1"/>
    <col min="1737" max="1737" width="7.28515625" customWidth="1"/>
    <col min="1738" max="1738" width="16.5703125" customWidth="1"/>
    <col min="1739" max="1739" width="7.5703125" customWidth="1"/>
    <col min="1740" max="1744" width="3.42578125" customWidth="1"/>
    <col min="1745" max="1745" width="4" customWidth="1"/>
    <col min="1746" max="1750" width="3.42578125" customWidth="1"/>
    <col min="1751" max="1751" width="3.7109375" customWidth="1"/>
    <col min="1752" max="1752" width="3.42578125" customWidth="1"/>
    <col min="1753" max="1753" width="4.140625" customWidth="1"/>
    <col min="1754" max="1754" width="4" customWidth="1"/>
    <col min="1755" max="1755" width="4.42578125" customWidth="1"/>
    <col min="1756" max="1756" width="3.85546875" customWidth="1"/>
    <col min="1757" max="1757" width="4.42578125" customWidth="1"/>
    <col min="1758" max="1758" width="4.28515625" customWidth="1"/>
    <col min="1759" max="1759" width="3.42578125" customWidth="1"/>
    <col min="1760" max="1761" width="4" customWidth="1"/>
    <col min="1762" max="1762" width="4.28515625" customWidth="1"/>
    <col min="1763" max="1763" width="4.140625" customWidth="1"/>
    <col min="1764" max="1764" width="3.85546875" customWidth="1"/>
    <col min="1765" max="1766" width="4" customWidth="1"/>
    <col min="1767" max="1767" width="4.28515625" customWidth="1"/>
    <col min="1768" max="1768" width="4" customWidth="1"/>
    <col min="1769" max="1769" width="4.140625" customWidth="1"/>
    <col min="1770" max="1770" width="4.28515625" customWidth="1"/>
    <col min="1771" max="1772" width="4.140625" customWidth="1"/>
    <col min="1773" max="1774" width="4.28515625" customWidth="1"/>
    <col min="1775" max="1787" width="3.42578125" customWidth="1"/>
    <col min="1788" max="1788" width="8.42578125" customWidth="1"/>
    <col min="1790" max="1790" width="11.5703125" customWidth="1"/>
    <col min="1992" max="1992" width="37.7109375" customWidth="1"/>
    <col min="1993" max="1993" width="7.28515625" customWidth="1"/>
    <col min="1994" max="1994" width="16.5703125" customWidth="1"/>
    <col min="1995" max="1995" width="7.5703125" customWidth="1"/>
    <col min="1996" max="2000" width="3.42578125" customWidth="1"/>
    <col min="2001" max="2001" width="4" customWidth="1"/>
    <col min="2002" max="2006" width="3.42578125" customWidth="1"/>
    <col min="2007" max="2007" width="3.7109375" customWidth="1"/>
    <col min="2008" max="2008" width="3.42578125" customWidth="1"/>
    <col min="2009" max="2009" width="4.140625" customWidth="1"/>
    <col min="2010" max="2010" width="4" customWidth="1"/>
    <col min="2011" max="2011" width="4.42578125" customWidth="1"/>
    <col min="2012" max="2012" width="3.85546875" customWidth="1"/>
    <col min="2013" max="2013" width="4.42578125" customWidth="1"/>
    <col min="2014" max="2014" width="4.28515625" customWidth="1"/>
    <col min="2015" max="2015" width="3.42578125" customWidth="1"/>
    <col min="2016" max="2017" width="4" customWidth="1"/>
    <col min="2018" max="2018" width="4.28515625" customWidth="1"/>
    <col min="2019" max="2019" width="4.140625" customWidth="1"/>
    <col min="2020" max="2020" width="3.85546875" customWidth="1"/>
    <col min="2021" max="2022" width="4" customWidth="1"/>
    <col min="2023" max="2023" width="4.28515625" customWidth="1"/>
    <col min="2024" max="2024" width="4" customWidth="1"/>
    <col min="2025" max="2025" width="4.140625" customWidth="1"/>
    <col min="2026" max="2026" width="4.28515625" customWidth="1"/>
    <col min="2027" max="2028" width="4.140625" customWidth="1"/>
    <col min="2029" max="2030" width="4.28515625" customWidth="1"/>
    <col min="2031" max="2043" width="3.42578125" customWidth="1"/>
    <col min="2044" max="2044" width="8.42578125" customWidth="1"/>
    <col min="2046" max="2046" width="11.5703125" customWidth="1"/>
    <col min="2248" max="2248" width="37.7109375" customWidth="1"/>
    <col min="2249" max="2249" width="7.28515625" customWidth="1"/>
    <col min="2250" max="2250" width="16.5703125" customWidth="1"/>
    <col min="2251" max="2251" width="7.5703125" customWidth="1"/>
    <col min="2252" max="2256" width="3.42578125" customWidth="1"/>
    <col min="2257" max="2257" width="4" customWidth="1"/>
    <col min="2258" max="2262" width="3.42578125" customWidth="1"/>
    <col min="2263" max="2263" width="3.7109375" customWidth="1"/>
    <col min="2264" max="2264" width="3.42578125" customWidth="1"/>
    <col min="2265" max="2265" width="4.140625" customWidth="1"/>
    <col min="2266" max="2266" width="4" customWidth="1"/>
    <col min="2267" max="2267" width="4.42578125" customWidth="1"/>
    <col min="2268" max="2268" width="3.85546875" customWidth="1"/>
    <col min="2269" max="2269" width="4.42578125" customWidth="1"/>
    <col min="2270" max="2270" width="4.28515625" customWidth="1"/>
    <col min="2271" max="2271" width="3.42578125" customWidth="1"/>
    <col min="2272" max="2273" width="4" customWidth="1"/>
    <col min="2274" max="2274" width="4.28515625" customWidth="1"/>
    <col min="2275" max="2275" width="4.140625" customWidth="1"/>
    <col min="2276" max="2276" width="3.85546875" customWidth="1"/>
    <col min="2277" max="2278" width="4" customWidth="1"/>
    <col min="2279" max="2279" width="4.28515625" customWidth="1"/>
    <col min="2280" max="2280" width="4" customWidth="1"/>
    <col min="2281" max="2281" width="4.140625" customWidth="1"/>
    <col min="2282" max="2282" width="4.28515625" customWidth="1"/>
    <col min="2283" max="2284" width="4.140625" customWidth="1"/>
    <col min="2285" max="2286" width="4.28515625" customWidth="1"/>
    <col min="2287" max="2299" width="3.42578125" customWidth="1"/>
    <col min="2300" max="2300" width="8.42578125" customWidth="1"/>
    <col min="2302" max="2302" width="11.5703125" customWidth="1"/>
    <col min="2504" max="2504" width="37.7109375" customWidth="1"/>
    <col min="2505" max="2505" width="7.28515625" customWidth="1"/>
    <col min="2506" max="2506" width="16.5703125" customWidth="1"/>
    <col min="2507" max="2507" width="7.5703125" customWidth="1"/>
    <col min="2508" max="2512" width="3.42578125" customWidth="1"/>
    <col min="2513" max="2513" width="4" customWidth="1"/>
    <col min="2514" max="2518" width="3.42578125" customWidth="1"/>
    <col min="2519" max="2519" width="3.7109375" customWidth="1"/>
    <col min="2520" max="2520" width="3.42578125" customWidth="1"/>
    <col min="2521" max="2521" width="4.140625" customWidth="1"/>
    <col min="2522" max="2522" width="4" customWidth="1"/>
    <col min="2523" max="2523" width="4.42578125" customWidth="1"/>
    <col min="2524" max="2524" width="3.85546875" customWidth="1"/>
    <col min="2525" max="2525" width="4.42578125" customWidth="1"/>
    <col min="2526" max="2526" width="4.28515625" customWidth="1"/>
    <col min="2527" max="2527" width="3.42578125" customWidth="1"/>
    <col min="2528" max="2529" width="4" customWidth="1"/>
    <col min="2530" max="2530" width="4.28515625" customWidth="1"/>
    <col min="2531" max="2531" width="4.140625" customWidth="1"/>
    <col min="2532" max="2532" width="3.85546875" customWidth="1"/>
    <col min="2533" max="2534" width="4" customWidth="1"/>
    <col min="2535" max="2535" width="4.28515625" customWidth="1"/>
    <col min="2536" max="2536" width="4" customWidth="1"/>
    <col min="2537" max="2537" width="4.140625" customWidth="1"/>
    <col min="2538" max="2538" width="4.28515625" customWidth="1"/>
    <col min="2539" max="2540" width="4.140625" customWidth="1"/>
    <col min="2541" max="2542" width="4.28515625" customWidth="1"/>
    <col min="2543" max="2555" width="3.42578125" customWidth="1"/>
    <col min="2556" max="2556" width="8.42578125" customWidth="1"/>
    <col min="2558" max="2558" width="11.5703125" customWidth="1"/>
    <col min="2760" max="2760" width="37.7109375" customWidth="1"/>
    <col min="2761" max="2761" width="7.28515625" customWidth="1"/>
    <col min="2762" max="2762" width="16.5703125" customWidth="1"/>
    <col min="2763" max="2763" width="7.5703125" customWidth="1"/>
    <col min="2764" max="2768" width="3.42578125" customWidth="1"/>
    <col min="2769" max="2769" width="4" customWidth="1"/>
    <col min="2770" max="2774" width="3.42578125" customWidth="1"/>
    <col min="2775" max="2775" width="3.7109375" customWidth="1"/>
    <col min="2776" max="2776" width="3.42578125" customWidth="1"/>
    <col min="2777" max="2777" width="4.140625" customWidth="1"/>
    <col min="2778" max="2778" width="4" customWidth="1"/>
    <col min="2779" max="2779" width="4.42578125" customWidth="1"/>
    <col min="2780" max="2780" width="3.85546875" customWidth="1"/>
    <col min="2781" max="2781" width="4.42578125" customWidth="1"/>
    <col min="2782" max="2782" width="4.28515625" customWidth="1"/>
    <col min="2783" max="2783" width="3.42578125" customWidth="1"/>
    <col min="2784" max="2785" width="4" customWidth="1"/>
    <col min="2786" max="2786" width="4.28515625" customWidth="1"/>
    <col min="2787" max="2787" width="4.140625" customWidth="1"/>
    <col min="2788" max="2788" width="3.85546875" customWidth="1"/>
    <col min="2789" max="2790" width="4" customWidth="1"/>
    <col min="2791" max="2791" width="4.28515625" customWidth="1"/>
    <col min="2792" max="2792" width="4" customWidth="1"/>
    <col min="2793" max="2793" width="4.140625" customWidth="1"/>
    <col min="2794" max="2794" width="4.28515625" customWidth="1"/>
    <col min="2795" max="2796" width="4.140625" customWidth="1"/>
    <col min="2797" max="2798" width="4.28515625" customWidth="1"/>
    <col min="2799" max="2811" width="3.42578125" customWidth="1"/>
    <col min="2812" max="2812" width="8.42578125" customWidth="1"/>
    <col min="2814" max="2814" width="11.5703125" customWidth="1"/>
    <col min="3016" max="3016" width="37.7109375" customWidth="1"/>
    <col min="3017" max="3017" width="7.28515625" customWidth="1"/>
    <col min="3018" max="3018" width="16.5703125" customWidth="1"/>
    <col min="3019" max="3019" width="7.5703125" customWidth="1"/>
    <col min="3020" max="3024" width="3.42578125" customWidth="1"/>
    <col min="3025" max="3025" width="4" customWidth="1"/>
    <col min="3026" max="3030" width="3.42578125" customWidth="1"/>
    <col min="3031" max="3031" width="3.7109375" customWidth="1"/>
    <col min="3032" max="3032" width="3.42578125" customWidth="1"/>
    <col min="3033" max="3033" width="4.140625" customWidth="1"/>
    <col min="3034" max="3034" width="4" customWidth="1"/>
    <col min="3035" max="3035" width="4.42578125" customWidth="1"/>
    <col min="3036" max="3036" width="3.85546875" customWidth="1"/>
    <col min="3037" max="3037" width="4.42578125" customWidth="1"/>
    <col min="3038" max="3038" width="4.28515625" customWidth="1"/>
    <col min="3039" max="3039" width="3.42578125" customWidth="1"/>
    <col min="3040" max="3041" width="4" customWidth="1"/>
    <col min="3042" max="3042" width="4.28515625" customWidth="1"/>
    <col min="3043" max="3043" width="4.140625" customWidth="1"/>
    <col min="3044" max="3044" width="3.85546875" customWidth="1"/>
    <col min="3045" max="3046" width="4" customWidth="1"/>
    <col min="3047" max="3047" width="4.28515625" customWidth="1"/>
    <col min="3048" max="3048" width="4" customWidth="1"/>
    <col min="3049" max="3049" width="4.140625" customWidth="1"/>
    <col min="3050" max="3050" width="4.28515625" customWidth="1"/>
    <col min="3051" max="3052" width="4.140625" customWidth="1"/>
    <col min="3053" max="3054" width="4.28515625" customWidth="1"/>
    <col min="3055" max="3067" width="3.42578125" customWidth="1"/>
    <col min="3068" max="3068" width="8.42578125" customWidth="1"/>
    <col min="3070" max="3070" width="11.5703125" customWidth="1"/>
    <col min="3272" max="3272" width="37.7109375" customWidth="1"/>
    <col min="3273" max="3273" width="7.28515625" customWidth="1"/>
    <col min="3274" max="3274" width="16.5703125" customWidth="1"/>
    <col min="3275" max="3275" width="7.5703125" customWidth="1"/>
    <col min="3276" max="3280" width="3.42578125" customWidth="1"/>
    <col min="3281" max="3281" width="4" customWidth="1"/>
    <col min="3282" max="3286" width="3.42578125" customWidth="1"/>
    <col min="3287" max="3287" width="3.7109375" customWidth="1"/>
    <col min="3288" max="3288" width="3.42578125" customWidth="1"/>
    <col min="3289" max="3289" width="4.140625" customWidth="1"/>
    <col min="3290" max="3290" width="4" customWidth="1"/>
    <col min="3291" max="3291" width="4.42578125" customWidth="1"/>
    <col min="3292" max="3292" width="3.85546875" customWidth="1"/>
    <col min="3293" max="3293" width="4.42578125" customWidth="1"/>
    <col min="3294" max="3294" width="4.28515625" customWidth="1"/>
    <col min="3295" max="3295" width="3.42578125" customWidth="1"/>
    <col min="3296" max="3297" width="4" customWidth="1"/>
    <col min="3298" max="3298" width="4.28515625" customWidth="1"/>
    <col min="3299" max="3299" width="4.140625" customWidth="1"/>
    <col min="3300" max="3300" width="3.85546875" customWidth="1"/>
    <col min="3301" max="3302" width="4" customWidth="1"/>
    <col min="3303" max="3303" width="4.28515625" customWidth="1"/>
    <col min="3304" max="3304" width="4" customWidth="1"/>
    <col min="3305" max="3305" width="4.140625" customWidth="1"/>
    <col min="3306" max="3306" width="4.28515625" customWidth="1"/>
    <col min="3307" max="3308" width="4.140625" customWidth="1"/>
    <col min="3309" max="3310" width="4.28515625" customWidth="1"/>
    <col min="3311" max="3323" width="3.42578125" customWidth="1"/>
    <col min="3324" max="3324" width="8.42578125" customWidth="1"/>
    <col min="3326" max="3326" width="11.5703125" customWidth="1"/>
    <col min="3528" max="3528" width="37.7109375" customWidth="1"/>
    <col min="3529" max="3529" width="7.28515625" customWidth="1"/>
    <col min="3530" max="3530" width="16.5703125" customWidth="1"/>
    <col min="3531" max="3531" width="7.5703125" customWidth="1"/>
    <col min="3532" max="3536" width="3.42578125" customWidth="1"/>
    <col min="3537" max="3537" width="4" customWidth="1"/>
    <col min="3538" max="3542" width="3.42578125" customWidth="1"/>
    <col min="3543" max="3543" width="3.7109375" customWidth="1"/>
    <col min="3544" max="3544" width="3.42578125" customWidth="1"/>
    <col min="3545" max="3545" width="4.140625" customWidth="1"/>
    <col min="3546" max="3546" width="4" customWidth="1"/>
    <col min="3547" max="3547" width="4.42578125" customWidth="1"/>
    <col min="3548" max="3548" width="3.85546875" customWidth="1"/>
    <col min="3549" max="3549" width="4.42578125" customWidth="1"/>
    <col min="3550" max="3550" width="4.28515625" customWidth="1"/>
    <col min="3551" max="3551" width="3.42578125" customWidth="1"/>
    <col min="3552" max="3553" width="4" customWidth="1"/>
    <col min="3554" max="3554" width="4.28515625" customWidth="1"/>
    <col min="3555" max="3555" width="4.140625" customWidth="1"/>
    <col min="3556" max="3556" width="3.85546875" customWidth="1"/>
    <col min="3557" max="3558" width="4" customWidth="1"/>
    <col min="3559" max="3559" width="4.28515625" customWidth="1"/>
    <col min="3560" max="3560" width="4" customWidth="1"/>
    <col min="3561" max="3561" width="4.140625" customWidth="1"/>
    <col min="3562" max="3562" width="4.28515625" customWidth="1"/>
    <col min="3563" max="3564" width="4.140625" customWidth="1"/>
    <col min="3565" max="3566" width="4.28515625" customWidth="1"/>
    <col min="3567" max="3579" width="3.42578125" customWidth="1"/>
    <col min="3580" max="3580" width="8.42578125" customWidth="1"/>
    <col min="3582" max="3582" width="11.5703125" customWidth="1"/>
    <col min="3784" max="3784" width="37.7109375" customWidth="1"/>
    <col min="3785" max="3785" width="7.28515625" customWidth="1"/>
    <col min="3786" max="3786" width="16.5703125" customWidth="1"/>
    <col min="3787" max="3787" width="7.5703125" customWidth="1"/>
    <col min="3788" max="3792" width="3.42578125" customWidth="1"/>
    <col min="3793" max="3793" width="4" customWidth="1"/>
    <col min="3794" max="3798" width="3.42578125" customWidth="1"/>
    <col min="3799" max="3799" width="3.7109375" customWidth="1"/>
    <col min="3800" max="3800" width="3.42578125" customWidth="1"/>
    <col min="3801" max="3801" width="4.140625" customWidth="1"/>
    <col min="3802" max="3802" width="4" customWidth="1"/>
    <col min="3803" max="3803" width="4.42578125" customWidth="1"/>
    <col min="3804" max="3804" width="3.85546875" customWidth="1"/>
    <col min="3805" max="3805" width="4.42578125" customWidth="1"/>
    <col min="3806" max="3806" width="4.28515625" customWidth="1"/>
    <col min="3807" max="3807" width="3.42578125" customWidth="1"/>
    <col min="3808" max="3809" width="4" customWidth="1"/>
    <col min="3810" max="3810" width="4.28515625" customWidth="1"/>
    <col min="3811" max="3811" width="4.140625" customWidth="1"/>
    <col min="3812" max="3812" width="3.85546875" customWidth="1"/>
    <col min="3813" max="3814" width="4" customWidth="1"/>
    <col min="3815" max="3815" width="4.28515625" customWidth="1"/>
    <col min="3816" max="3816" width="4" customWidth="1"/>
    <col min="3817" max="3817" width="4.140625" customWidth="1"/>
    <col min="3818" max="3818" width="4.28515625" customWidth="1"/>
    <col min="3819" max="3820" width="4.140625" customWidth="1"/>
    <col min="3821" max="3822" width="4.28515625" customWidth="1"/>
    <col min="3823" max="3835" width="3.42578125" customWidth="1"/>
    <col min="3836" max="3836" width="8.42578125" customWidth="1"/>
    <col min="3838" max="3838" width="11.5703125" customWidth="1"/>
    <col min="4040" max="4040" width="37.7109375" customWidth="1"/>
    <col min="4041" max="4041" width="7.28515625" customWidth="1"/>
    <col min="4042" max="4042" width="16.5703125" customWidth="1"/>
    <col min="4043" max="4043" width="7.5703125" customWidth="1"/>
    <col min="4044" max="4048" width="3.42578125" customWidth="1"/>
    <col min="4049" max="4049" width="4" customWidth="1"/>
    <col min="4050" max="4054" width="3.42578125" customWidth="1"/>
    <col min="4055" max="4055" width="3.7109375" customWidth="1"/>
    <col min="4056" max="4056" width="3.42578125" customWidth="1"/>
    <col min="4057" max="4057" width="4.140625" customWidth="1"/>
    <col min="4058" max="4058" width="4" customWidth="1"/>
    <col min="4059" max="4059" width="4.42578125" customWidth="1"/>
    <col min="4060" max="4060" width="3.85546875" customWidth="1"/>
    <col min="4061" max="4061" width="4.42578125" customWidth="1"/>
    <col min="4062" max="4062" width="4.28515625" customWidth="1"/>
    <col min="4063" max="4063" width="3.42578125" customWidth="1"/>
    <col min="4064" max="4065" width="4" customWidth="1"/>
    <col min="4066" max="4066" width="4.28515625" customWidth="1"/>
    <col min="4067" max="4067" width="4.140625" customWidth="1"/>
    <col min="4068" max="4068" width="3.85546875" customWidth="1"/>
    <col min="4069" max="4070" width="4" customWidth="1"/>
    <col min="4071" max="4071" width="4.28515625" customWidth="1"/>
    <col min="4072" max="4072" width="4" customWidth="1"/>
    <col min="4073" max="4073" width="4.140625" customWidth="1"/>
    <col min="4074" max="4074" width="4.28515625" customWidth="1"/>
    <col min="4075" max="4076" width="4.140625" customWidth="1"/>
    <col min="4077" max="4078" width="4.28515625" customWidth="1"/>
    <col min="4079" max="4091" width="3.42578125" customWidth="1"/>
    <col min="4092" max="4092" width="8.42578125" customWidth="1"/>
    <col min="4094" max="4094" width="11.5703125" customWidth="1"/>
    <col min="4296" max="4296" width="37.7109375" customWidth="1"/>
    <col min="4297" max="4297" width="7.28515625" customWidth="1"/>
    <col min="4298" max="4298" width="16.5703125" customWidth="1"/>
    <col min="4299" max="4299" width="7.5703125" customWidth="1"/>
    <col min="4300" max="4304" width="3.42578125" customWidth="1"/>
    <col min="4305" max="4305" width="4" customWidth="1"/>
    <col min="4306" max="4310" width="3.42578125" customWidth="1"/>
    <col min="4311" max="4311" width="3.7109375" customWidth="1"/>
    <col min="4312" max="4312" width="3.42578125" customWidth="1"/>
    <col min="4313" max="4313" width="4.140625" customWidth="1"/>
    <col min="4314" max="4314" width="4" customWidth="1"/>
    <col min="4315" max="4315" width="4.42578125" customWidth="1"/>
    <col min="4316" max="4316" width="3.85546875" customWidth="1"/>
    <col min="4317" max="4317" width="4.42578125" customWidth="1"/>
    <col min="4318" max="4318" width="4.28515625" customWidth="1"/>
    <col min="4319" max="4319" width="3.42578125" customWidth="1"/>
    <col min="4320" max="4321" width="4" customWidth="1"/>
    <col min="4322" max="4322" width="4.28515625" customWidth="1"/>
    <col min="4323" max="4323" width="4.140625" customWidth="1"/>
    <col min="4324" max="4324" width="3.85546875" customWidth="1"/>
    <col min="4325" max="4326" width="4" customWidth="1"/>
    <col min="4327" max="4327" width="4.28515625" customWidth="1"/>
    <col min="4328" max="4328" width="4" customWidth="1"/>
    <col min="4329" max="4329" width="4.140625" customWidth="1"/>
    <col min="4330" max="4330" width="4.28515625" customWidth="1"/>
    <col min="4331" max="4332" width="4.140625" customWidth="1"/>
    <col min="4333" max="4334" width="4.28515625" customWidth="1"/>
    <col min="4335" max="4347" width="3.42578125" customWidth="1"/>
    <col min="4348" max="4348" width="8.42578125" customWidth="1"/>
    <col min="4350" max="4350" width="11.5703125" customWidth="1"/>
    <col min="4552" max="4552" width="37.7109375" customWidth="1"/>
    <col min="4553" max="4553" width="7.28515625" customWidth="1"/>
    <col min="4554" max="4554" width="16.5703125" customWidth="1"/>
    <col min="4555" max="4555" width="7.5703125" customWidth="1"/>
    <col min="4556" max="4560" width="3.42578125" customWidth="1"/>
    <col min="4561" max="4561" width="4" customWidth="1"/>
    <col min="4562" max="4566" width="3.42578125" customWidth="1"/>
    <col min="4567" max="4567" width="3.7109375" customWidth="1"/>
    <col min="4568" max="4568" width="3.42578125" customWidth="1"/>
    <col min="4569" max="4569" width="4.140625" customWidth="1"/>
    <col min="4570" max="4570" width="4" customWidth="1"/>
    <col min="4571" max="4571" width="4.42578125" customWidth="1"/>
    <col min="4572" max="4572" width="3.85546875" customWidth="1"/>
    <col min="4573" max="4573" width="4.42578125" customWidth="1"/>
    <col min="4574" max="4574" width="4.28515625" customWidth="1"/>
    <col min="4575" max="4575" width="3.42578125" customWidth="1"/>
    <col min="4576" max="4577" width="4" customWidth="1"/>
    <col min="4578" max="4578" width="4.28515625" customWidth="1"/>
    <col min="4579" max="4579" width="4.140625" customWidth="1"/>
    <col min="4580" max="4580" width="3.85546875" customWidth="1"/>
    <col min="4581" max="4582" width="4" customWidth="1"/>
    <col min="4583" max="4583" width="4.28515625" customWidth="1"/>
    <col min="4584" max="4584" width="4" customWidth="1"/>
    <col min="4585" max="4585" width="4.140625" customWidth="1"/>
    <col min="4586" max="4586" width="4.28515625" customWidth="1"/>
    <col min="4587" max="4588" width="4.140625" customWidth="1"/>
    <col min="4589" max="4590" width="4.28515625" customWidth="1"/>
    <col min="4591" max="4603" width="3.42578125" customWidth="1"/>
    <col min="4604" max="4604" width="8.42578125" customWidth="1"/>
    <col min="4606" max="4606" width="11.5703125" customWidth="1"/>
    <col min="4808" max="4808" width="37.7109375" customWidth="1"/>
    <col min="4809" max="4809" width="7.28515625" customWidth="1"/>
    <col min="4810" max="4810" width="16.5703125" customWidth="1"/>
    <col min="4811" max="4811" width="7.5703125" customWidth="1"/>
    <col min="4812" max="4816" width="3.42578125" customWidth="1"/>
    <col min="4817" max="4817" width="4" customWidth="1"/>
    <col min="4818" max="4822" width="3.42578125" customWidth="1"/>
    <col min="4823" max="4823" width="3.7109375" customWidth="1"/>
    <col min="4824" max="4824" width="3.42578125" customWidth="1"/>
    <col min="4825" max="4825" width="4.140625" customWidth="1"/>
    <col min="4826" max="4826" width="4" customWidth="1"/>
    <col min="4827" max="4827" width="4.42578125" customWidth="1"/>
    <col min="4828" max="4828" width="3.85546875" customWidth="1"/>
    <col min="4829" max="4829" width="4.42578125" customWidth="1"/>
    <col min="4830" max="4830" width="4.28515625" customWidth="1"/>
    <col min="4831" max="4831" width="3.42578125" customWidth="1"/>
    <col min="4832" max="4833" width="4" customWidth="1"/>
    <col min="4834" max="4834" width="4.28515625" customWidth="1"/>
    <col min="4835" max="4835" width="4.140625" customWidth="1"/>
    <col min="4836" max="4836" width="3.85546875" customWidth="1"/>
    <col min="4837" max="4838" width="4" customWidth="1"/>
    <col min="4839" max="4839" width="4.28515625" customWidth="1"/>
    <col min="4840" max="4840" width="4" customWidth="1"/>
    <col min="4841" max="4841" width="4.140625" customWidth="1"/>
    <col min="4842" max="4842" width="4.28515625" customWidth="1"/>
    <col min="4843" max="4844" width="4.140625" customWidth="1"/>
    <col min="4845" max="4846" width="4.28515625" customWidth="1"/>
    <col min="4847" max="4859" width="3.42578125" customWidth="1"/>
    <col min="4860" max="4860" width="8.42578125" customWidth="1"/>
    <col min="4862" max="4862" width="11.5703125" customWidth="1"/>
    <col min="5064" max="5064" width="37.7109375" customWidth="1"/>
    <col min="5065" max="5065" width="7.28515625" customWidth="1"/>
    <col min="5066" max="5066" width="16.5703125" customWidth="1"/>
    <col min="5067" max="5067" width="7.5703125" customWidth="1"/>
    <col min="5068" max="5072" width="3.42578125" customWidth="1"/>
    <col min="5073" max="5073" width="4" customWidth="1"/>
    <col min="5074" max="5078" width="3.42578125" customWidth="1"/>
    <col min="5079" max="5079" width="3.7109375" customWidth="1"/>
    <col min="5080" max="5080" width="3.42578125" customWidth="1"/>
    <col min="5081" max="5081" width="4.140625" customWidth="1"/>
    <col min="5082" max="5082" width="4" customWidth="1"/>
    <col min="5083" max="5083" width="4.42578125" customWidth="1"/>
    <col min="5084" max="5084" width="3.85546875" customWidth="1"/>
    <col min="5085" max="5085" width="4.42578125" customWidth="1"/>
    <col min="5086" max="5086" width="4.28515625" customWidth="1"/>
    <col min="5087" max="5087" width="3.42578125" customWidth="1"/>
    <col min="5088" max="5089" width="4" customWidth="1"/>
    <col min="5090" max="5090" width="4.28515625" customWidth="1"/>
    <col min="5091" max="5091" width="4.140625" customWidth="1"/>
    <col min="5092" max="5092" width="3.85546875" customWidth="1"/>
    <col min="5093" max="5094" width="4" customWidth="1"/>
    <col min="5095" max="5095" width="4.28515625" customWidth="1"/>
    <col min="5096" max="5096" width="4" customWidth="1"/>
    <col min="5097" max="5097" width="4.140625" customWidth="1"/>
    <col min="5098" max="5098" width="4.28515625" customWidth="1"/>
    <col min="5099" max="5100" width="4.140625" customWidth="1"/>
    <col min="5101" max="5102" width="4.28515625" customWidth="1"/>
    <col min="5103" max="5115" width="3.42578125" customWidth="1"/>
    <col min="5116" max="5116" width="8.42578125" customWidth="1"/>
    <col min="5118" max="5118" width="11.5703125" customWidth="1"/>
    <col min="5320" max="5320" width="37.7109375" customWidth="1"/>
    <col min="5321" max="5321" width="7.28515625" customWidth="1"/>
    <col min="5322" max="5322" width="16.5703125" customWidth="1"/>
    <col min="5323" max="5323" width="7.5703125" customWidth="1"/>
    <col min="5324" max="5328" width="3.42578125" customWidth="1"/>
    <col min="5329" max="5329" width="4" customWidth="1"/>
    <col min="5330" max="5334" width="3.42578125" customWidth="1"/>
    <col min="5335" max="5335" width="3.7109375" customWidth="1"/>
    <col min="5336" max="5336" width="3.42578125" customWidth="1"/>
    <col min="5337" max="5337" width="4.140625" customWidth="1"/>
    <col min="5338" max="5338" width="4" customWidth="1"/>
    <col min="5339" max="5339" width="4.42578125" customWidth="1"/>
    <col min="5340" max="5340" width="3.85546875" customWidth="1"/>
    <col min="5341" max="5341" width="4.42578125" customWidth="1"/>
    <col min="5342" max="5342" width="4.28515625" customWidth="1"/>
    <col min="5343" max="5343" width="3.42578125" customWidth="1"/>
    <col min="5344" max="5345" width="4" customWidth="1"/>
    <col min="5346" max="5346" width="4.28515625" customWidth="1"/>
    <col min="5347" max="5347" width="4.140625" customWidth="1"/>
    <col min="5348" max="5348" width="3.85546875" customWidth="1"/>
    <col min="5349" max="5350" width="4" customWidth="1"/>
    <col min="5351" max="5351" width="4.28515625" customWidth="1"/>
    <col min="5352" max="5352" width="4" customWidth="1"/>
    <col min="5353" max="5353" width="4.140625" customWidth="1"/>
    <col min="5354" max="5354" width="4.28515625" customWidth="1"/>
    <col min="5355" max="5356" width="4.140625" customWidth="1"/>
    <col min="5357" max="5358" width="4.28515625" customWidth="1"/>
    <col min="5359" max="5371" width="3.42578125" customWidth="1"/>
    <col min="5372" max="5372" width="8.42578125" customWidth="1"/>
    <col min="5374" max="5374" width="11.5703125" customWidth="1"/>
    <col min="5576" max="5576" width="37.7109375" customWidth="1"/>
    <col min="5577" max="5577" width="7.28515625" customWidth="1"/>
    <col min="5578" max="5578" width="16.5703125" customWidth="1"/>
    <col min="5579" max="5579" width="7.5703125" customWidth="1"/>
    <col min="5580" max="5584" width="3.42578125" customWidth="1"/>
    <col min="5585" max="5585" width="4" customWidth="1"/>
    <col min="5586" max="5590" width="3.42578125" customWidth="1"/>
    <col min="5591" max="5591" width="3.7109375" customWidth="1"/>
    <col min="5592" max="5592" width="3.42578125" customWidth="1"/>
    <col min="5593" max="5593" width="4.140625" customWidth="1"/>
    <col min="5594" max="5594" width="4" customWidth="1"/>
    <col min="5595" max="5595" width="4.42578125" customWidth="1"/>
    <col min="5596" max="5596" width="3.85546875" customWidth="1"/>
    <col min="5597" max="5597" width="4.42578125" customWidth="1"/>
    <col min="5598" max="5598" width="4.28515625" customWidth="1"/>
    <col min="5599" max="5599" width="3.42578125" customWidth="1"/>
    <col min="5600" max="5601" width="4" customWidth="1"/>
    <col min="5602" max="5602" width="4.28515625" customWidth="1"/>
    <col min="5603" max="5603" width="4.140625" customWidth="1"/>
    <col min="5604" max="5604" width="3.85546875" customWidth="1"/>
    <col min="5605" max="5606" width="4" customWidth="1"/>
    <col min="5607" max="5607" width="4.28515625" customWidth="1"/>
    <col min="5608" max="5608" width="4" customWidth="1"/>
    <col min="5609" max="5609" width="4.140625" customWidth="1"/>
    <col min="5610" max="5610" width="4.28515625" customWidth="1"/>
    <col min="5611" max="5612" width="4.140625" customWidth="1"/>
    <col min="5613" max="5614" width="4.28515625" customWidth="1"/>
    <col min="5615" max="5627" width="3.42578125" customWidth="1"/>
    <col min="5628" max="5628" width="8.42578125" customWidth="1"/>
    <col min="5630" max="5630" width="11.5703125" customWidth="1"/>
    <col min="5832" max="5832" width="37.7109375" customWidth="1"/>
    <col min="5833" max="5833" width="7.28515625" customWidth="1"/>
    <col min="5834" max="5834" width="16.5703125" customWidth="1"/>
    <col min="5835" max="5835" width="7.5703125" customWidth="1"/>
    <col min="5836" max="5840" width="3.42578125" customWidth="1"/>
    <col min="5841" max="5841" width="4" customWidth="1"/>
    <col min="5842" max="5846" width="3.42578125" customWidth="1"/>
    <col min="5847" max="5847" width="3.7109375" customWidth="1"/>
    <col min="5848" max="5848" width="3.42578125" customWidth="1"/>
    <col min="5849" max="5849" width="4.140625" customWidth="1"/>
    <col min="5850" max="5850" width="4" customWidth="1"/>
    <col min="5851" max="5851" width="4.42578125" customWidth="1"/>
    <col min="5852" max="5852" width="3.85546875" customWidth="1"/>
    <col min="5853" max="5853" width="4.42578125" customWidth="1"/>
    <col min="5854" max="5854" width="4.28515625" customWidth="1"/>
    <col min="5855" max="5855" width="3.42578125" customWidth="1"/>
    <col min="5856" max="5857" width="4" customWidth="1"/>
    <col min="5858" max="5858" width="4.28515625" customWidth="1"/>
    <col min="5859" max="5859" width="4.140625" customWidth="1"/>
    <col min="5860" max="5860" width="3.85546875" customWidth="1"/>
    <col min="5861" max="5862" width="4" customWidth="1"/>
    <col min="5863" max="5863" width="4.28515625" customWidth="1"/>
    <col min="5864" max="5864" width="4" customWidth="1"/>
    <col min="5865" max="5865" width="4.140625" customWidth="1"/>
    <col min="5866" max="5866" width="4.28515625" customWidth="1"/>
    <col min="5867" max="5868" width="4.140625" customWidth="1"/>
    <col min="5869" max="5870" width="4.28515625" customWidth="1"/>
    <col min="5871" max="5883" width="3.42578125" customWidth="1"/>
    <col min="5884" max="5884" width="8.42578125" customWidth="1"/>
    <col min="5886" max="5886" width="11.5703125" customWidth="1"/>
    <col min="6088" max="6088" width="37.7109375" customWidth="1"/>
    <col min="6089" max="6089" width="7.28515625" customWidth="1"/>
    <col min="6090" max="6090" width="16.5703125" customWidth="1"/>
    <col min="6091" max="6091" width="7.5703125" customWidth="1"/>
    <col min="6092" max="6096" width="3.42578125" customWidth="1"/>
    <col min="6097" max="6097" width="4" customWidth="1"/>
    <col min="6098" max="6102" width="3.42578125" customWidth="1"/>
    <col min="6103" max="6103" width="3.7109375" customWidth="1"/>
    <col min="6104" max="6104" width="3.42578125" customWidth="1"/>
    <col min="6105" max="6105" width="4.140625" customWidth="1"/>
    <col min="6106" max="6106" width="4" customWidth="1"/>
    <col min="6107" max="6107" width="4.42578125" customWidth="1"/>
    <col min="6108" max="6108" width="3.85546875" customWidth="1"/>
    <col min="6109" max="6109" width="4.42578125" customWidth="1"/>
    <col min="6110" max="6110" width="4.28515625" customWidth="1"/>
    <col min="6111" max="6111" width="3.42578125" customWidth="1"/>
    <col min="6112" max="6113" width="4" customWidth="1"/>
    <col min="6114" max="6114" width="4.28515625" customWidth="1"/>
    <col min="6115" max="6115" width="4.140625" customWidth="1"/>
    <col min="6116" max="6116" width="3.85546875" customWidth="1"/>
    <col min="6117" max="6118" width="4" customWidth="1"/>
    <col min="6119" max="6119" width="4.28515625" customWidth="1"/>
    <col min="6120" max="6120" width="4" customWidth="1"/>
    <col min="6121" max="6121" width="4.140625" customWidth="1"/>
    <col min="6122" max="6122" width="4.28515625" customWidth="1"/>
    <col min="6123" max="6124" width="4.140625" customWidth="1"/>
    <col min="6125" max="6126" width="4.28515625" customWidth="1"/>
    <col min="6127" max="6139" width="3.42578125" customWidth="1"/>
    <col min="6140" max="6140" width="8.42578125" customWidth="1"/>
    <col min="6142" max="6142" width="11.5703125" customWidth="1"/>
    <col min="6344" max="6344" width="37.7109375" customWidth="1"/>
    <col min="6345" max="6345" width="7.28515625" customWidth="1"/>
    <col min="6346" max="6346" width="16.5703125" customWidth="1"/>
    <col min="6347" max="6347" width="7.5703125" customWidth="1"/>
    <col min="6348" max="6352" width="3.42578125" customWidth="1"/>
    <col min="6353" max="6353" width="4" customWidth="1"/>
    <col min="6354" max="6358" width="3.42578125" customWidth="1"/>
    <col min="6359" max="6359" width="3.7109375" customWidth="1"/>
    <col min="6360" max="6360" width="3.42578125" customWidth="1"/>
    <col min="6361" max="6361" width="4.140625" customWidth="1"/>
    <col min="6362" max="6362" width="4" customWidth="1"/>
    <col min="6363" max="6363" width="4.42578125" customWidth="1"/>
    <col min="6364" max="6364" width="3.85546875" customWidth="1"/>
    <col min="6365" max="6365" width="4.42578125" customWidth="1"/>
    <col min="6366" max="6366" width="4.28515625" customWidth="1"/>
    <col min="6367" max="6367" width="3.42578125" customWidth="1"/>
    <col min="6368" max="6369" width="4" customWidth="1"/>
    <col min="6370" max="6370" width="4.28515625" customWidth="1"/>
    <col min="6371" max="6371" width="4.140625" customWidth="1"/>
    <col min="6372" max="6372" width="3.85546875" customWidth="1"/>
    <col min="6373" max="6374" width="4" customWidth="1"/>
    <col min="6375" max="6375" width="4.28515625" customWidth="1"/>
    <col min="6376" max="6376" width="4" customWidth="1"/>
    <col min="6377" max="6377" width="4.140625" customWidth="1"/>
    <col min="6378" max="6378" width="4.28515625" customWidth="1"/>
    <col min="6379" max="6380" width="4.140625" customWidth="1"/>
    <col min="6381" max="6382" width="4.28515625" customWidth="1"/>
    <col min="6383" max="6395" width="3.42578125" customWidth="1"/>
    <col min="6396" max="6396" width="8.42578125" customWidth="1"/>
    <col min="6398" max="6398" width="11.5703125" customWidth="1"/>
    <col min="6600" max="6600" width="37.7109375" customWidth="1"/>
    <col min="6601" max="6601" width="7.28515625" customWidth="1"/>
    <col min="6602" max="6602" width="16.5703125" customWidth="1"/>
    <col min="6603" max="6603" width="7.5703125" customWidth="1"/>
    <col min="6604" max="6608" width="3.42578125" customWidth="1"/>
    <col min="6609" max="6609" width="4" customWidth="1"/>
    <col min="6610" max="6614" width="3.42578125" customWidth="1"/>
    <col min="6615" max="6615" width="3.7109375" customWidth="1"/>
    <col min="6616" max="6616" width="3.42578125" customWidth="1"/>
    <col min="6617" max="6617" width="4.140625" customWidth="1"/>
    <col min="6618" max="6618" width="4" customWidth="1"/>
    <col min="6619" max="6619" width="4.42578125" customWidth="1"/>
    <col min="6620" max="6620" width="3.85546875" customWidth="1"/>
    <col min="6621" max="6621" width="4.42578125" customWidth="1"/>
    <col min="6622" max="6622" width="4.28515625" customWidth="1"/>
    <col min="6623" max="6623" width="3.42578125" customWidth="1"/>
    <col min="6624" max="6625" width="4" customWidth="1"/>
    <col min="6626" max="6626" width="4.28515625" customWidth="1"/>
    <col min="6627" max="6627" width="4.140625" customWidth="1"/>
    <col min="6628" max="6628" width="3.85546875" customWidth="1"/>
    <col min="6629" max="6630" width="4" customWidth="1"/>
    <col min="6631" max="6631" width="4.28515625" customWidth="1"/>
    <col min="6632" max="6632" width="4" customWidth="1"/>
    <col min="6633" max="6633" width="4.140625" customWidth="1"/>
    <col min="6634" max="6634" width="4.28515625" customWidth="1"/>
    <col min="6635" max="6636" width="4.140625" customWidth="1"/>
    <col min="6637" max="6638" width="4.28515625" customWidth="1"/>
    <col min="6639" max="6651" width="3.42578125" customWidth="1"/>
    <col min="6652" max="6652" width="8.42578125" customWidth="1"/>
    <col min="6654" max="6654" width="11.5703125" customWidth="1"/>
    <col min="6856" max="6856" width="37.7109375" customWidth="1"/>
    <col min="6857" max="6857" width="7.28515625" customWidth="1"/>
    <col min="6858" max="6858" width="16.5703125" customWidth="1"/>
    <col min="6859" max="6859" width="7.5703125" customWidth="1"/>
    <col min="6860" max="6864" width="3.42578125" customWidth="1"/>
    <col min="6865" max="6865" width="4" customWidth="1"/>
    <col min="6866" max="6870" width="3.42578125" customWidth="1"/>
    <col min="6871" max="6871" width="3.7109375" customWidth="1"/>
    <col min="6872" max="6872" width="3.42578125" customWidth="1"/>
    <col min="6873" max="6873" width="4.140625" customWidth="1"/>
    <col min="6874" max="6874" width="4" customWidth="1"/>
    <col min="6875" max="6875" width="4.42578125" customWidth="1"/>
    <col min="6876" max="6876" width="3.85546875" customWidth="1"/>
    <col min="6877" max="6877" width="4.42578125" customWidth="1"/>
    <col min="6878" max="6878" width="4.28515625" customWidth="1"/>
    <col min="6879" max="6879" width="3.42578125" customWidth="1"/>
    <col min="6880" max="6881" width="4" customWidth="1"/>
    <col min="6882" max="6882" width="4.28515625" customWidth="1"/>
    <col min="6883" max="6883" width="4.140625" customWidth="1"/>
    <col min="6884" max="6884" width="3.85546875" customWidth="1"/>
    <col min="6885" max="6886" width="4" customWidth="1"/>
    <col min="6887" max="6887" width="4.28515625" customWidth="1"/>
    <col min="6888" max="6888" width="4" customWidth="1"/>
    <col min="6889" max="6889" width="4.140625" customWidth="1"/>
    <col min="6890" max="6890" width="4.28515625" customWidth="1"/>
    <col min="6891" max="6892" width="4.140625" customWidth="1"/>
    <col min="6893" max="6894" width="4.28515625" customWidth="1"/>
    <col min="6895" max="6907" width="3.42578125" customWidth="1"/>
    <col min="6908" max="6908" width="8.42578125" customWidth="1"/>
    <col min="6910" max="6910" width="11.5703125" customWidth="1"/>
    <col min="7112" max="7112" width="37.7109375" customWidth="1"/>
    <col min="7113" max="7113" width="7.28515625" customWidth="1"/>
    <col min="7114" max="7114" width="16.5703125" customWidth="1"/>
    <col min="7115" max="7115" width="7.5703125" customWidth="1"/>
    <col min="7116" max="7120" width="3.42578125" customWidth="1"/>
    <col min="7121" max="7121" width="4" customWidth="1"/>
    <col min="7122" max="7126" width="3.42578125" customWidth="1"/>
    <col min="7127" max="7127" width="3.7109375" customWidth="1"/>
    <col min="7128" max="7128" width="3.42578125" customWidth="1"/>
    <col min="7129" max="7129" width="4.140625" customWidth="1"/>
    <col min="7130" max="7130" width="4" customWidth="1"/>
    <col min="7131" max="7131" width="4.42578125" customWidth="1"/>
    <col min="7132" max="7132" width="3.85546875" customWidth="1"/>
    <col min="7133" max="7133" width="4.42578125" customWidth="1"/>
    <col min="7134" max="7134" width="4.28515625" customWidth="1"/>
    <col min="7135" max="7135" width="3.42578125" customWidth="1"/>
    <col min="7136" max="7137" width="4" customWidth="1"/>
    <col min="7138" max="7138" width="4.28515625" customWidth="1"/>
    <col min="7139" max="7139" width="4.140625" customWidth="1"/>
    <col min="7140" max="7140" width="3.85546875" customWidth="1"/>
    <col min="7141" max="7142" width="4" customWidth="1"/>
    <col min="7143" max="7143" width="4.28515625" customWidth="1"/>
    <col min="7144" max="7144" width="4" customWidth="1"/>
    <col min="7145" max="7145" width="4.140625" customWidth="1"/>
    <col min="7146" max="7146" width="4.28515625" customWidth="1"/>
    <col min="7147" max="7148" width="4.140625" customWidth="1"/>
    <col min="7149" max="7150" width="4.28515625" customWidth="1"/>
    <col min="7151" max="7163" width="3.42578125" customWidth="1"/>
    <col min="7164" max="7164" width="8.42578125" customWidth="1"/>
    <col min="7166" max="7166" width="11.5703125" customWidth="1"/>
    <col min="7368" max="7368" width="37.7109375" customWidth="1"/>
    <col min="7369" max="7369" width="7.28515625" customWidth="1"/>
    <col min="7370" max="7370" width="16.5703125" customWidth="1"/>
    <col min="7371" max="7371" width="7.5703125" customWidth="1"/>
    <col min="7372" max="7376" width="3.42578125" customWidth="1"/>
    <col min="7377" max="7377" width="4" customWidth="1"/>
    <col min="7378" max="7382" width="3.42578125" customWidth="1"/>
    <col min="7383" max="7383" width="3.7109375" customWidth="1"/>
    <col min="7384" max="7384" width="3.42578125" customWidth="1"/>
    <col min="7385" max="7385" width="4.140625" customWidth="1"/>
    <col min="7386" max="7386" width="4" customWidth="1"/>
    <col min="7387" max="7387" width="4.42578125" customWidth="1"/>
    <col min="7388" max="7388" width="3.85546875" customWidth="1"/>
    <col min="7389" max="7389" width="4.42578125" customWidth="1"/>
    <col min="7390" max="7390" width="4.28515625" customWidth="1"/>
    <col min="7391" max="7391" width="3.42578125" customWidth="1"/>
    <col min="7392" max="7393" width="4" customWidth="1"/>
    <col min="7394" max="7394" width="4.28515625" customWidth="1"/>
    <col min="7395" max="7395" width="4.140625" customWidth="1"/>
    <col min="7396" max="7396" width="3.85546875" customWidth="1"/>
    <col min="7397" max="7398" width="4" customWidth="1"/>
    <col min="7399" max="7399" width="4.28515625" customWidth="1"/>
    <col min="7400" max="7400" width="4" customWidth="1"/>
    <col min="7401" max="7401" width="4.140625" customWidth="1"/>
    <col min="7402" max="7402" width="4.28515625" customWidth="1"/>
    <col min="7403" max="7404" width="4.140625" customWidth="1"/>
    <col min="7405" max="7406" width="4.28515625" customWidth="1"/>
    <col min="7407" max="7419" width="3.42578125" customWidth="1"/>
    <col min="7420" max="7420" width="8.42578125" customWidth="1"/>
    <col min="7422" max="7422" width="11.5703125" customWidth="1"/>
    <col min="7624" max="7624" width="37.7109375" customWidth="1"/>
    <col min="7625" max="7625" width="7.28515625" customWidth="1"/>
    <col min="7626" max="7626" width="16.5703125" customWidth="1"/>
    <col min="7627" max="7627" width="7.5703125" customWidth="1"/>
    <col min="7628" max="7632" width="3.42578125" customWidth="1"/>
    <col min="7633" max="7633" width="4" customWidth="1"/>
    <col min="7634" max="7638" width="3.42578125" customWidth="1"/>
    <col min="7639" max="7639" width="3.7109375" customWidth="1"/>
    <col min="7640" max="7640" width="3.42578125" customWidth="1"/>
    <col min="7641" max="7641" width="4.140625" customWidth="1"/>
    <col min="7642" max="7642" width="4" customWidth="1"/>
    <col min="7643" max="7643" width="4.42578125" customWidth="1"/>
    <col min="7644" max="7644" width="3.85546875" customWidth="1"/>
    <col min="7645" max="7645" width="4.42578125" customWidth="1"/>
    <col min="7646" max="7646" width="4.28515625" customWidth="1"/>
    <col min="7647" max="7647" width="3.42578125" customWidth="1"/>
    <col min="7648" max="7649" width="4" customWidth="1"/>
    <col min="7650" max="7650" width="4.28515625" customWidth="1"/>
    <col min="7651" max="7651" width="4.140625" customWidth="1"/>
    <col min="7652" max="7652" width="3.85546875" customWidth="1"/>
    <col min="7653" max="7654" width="4" customWidth="1"/>
    <col min="7655" max="7655" width="4.28515625" customWidth="1"/>
    <col min="7656" max="7656" width="4" customWidth="1"/>
    <col min="7657" max="7657" width="4.140625" customWidth="1"/>
    <col min="7658" max="7658" width="4.28515625" customWidth="1"/>
    <col min="7659" max="7660" width="4.140625" customWidth="1"/>
    <col min="7661" max="7662" width="4.28515625" customWidth="1"/>
    <col min="7663" max="7675" width="3.42578125" customWidth="1"/>
    <col min="7676" max="7676" width="8.42578125" customWidth="1"/>
    <col min="7678" max="7678" width="11.5703125" customWidth="1"/>
    <col min="7880" max="7880" width="37.7109375" customWidth="1"/>
    <col min="7881" max="7881" width="7.28515625" customWidth="1"/>
    <col min="7882" max="7882" width="16.5703125" customWidth="1"/>
    <col min="7883" max="7883" width="7.5703125" customWidth="1"/>
    <col min="7884" max="7888" width="3.42578125" customWidth="1"/>
    <col min="7889" max="7889" width="4" customWidth="1"/>
    <col min="7890" max="7894" width="3.42578125" customWidth="1"/>
    <col min="7895" max="7895" width="3.7109375" customWidth="1"/>
    <col min="7896" max="7896" width="3.42578125" customWidth="1"/>
    <col min="7897" max="7897" width="4.140625" customWidth="1"/>
    <col min="7898" max="7898" width="4" customWidth="1"/>
    <col min="7899" max="7899" width="4.42578125" customWidth="1"/>
    <col min="7900" max="7900" width="3.85546875" customWidth="1"/>
    <col min="7901" max="7901" width="4.42578125" customWidth="1"/>
    <col min="7902" max="7902" width="4.28515625" customWidth="1"/>
    <col min="7903" max="7903" width="3.42578125" customWidth="1"/>
    <col min="7904" max="7905" width="4" customWidth="1"/>
    <col min="7906" max="7906" width="4.28515625" customWidth="1"/>
    <col min="7907" max="7907" width="4.140625" customWidth="1"/>
    <col min="7908" max="7908" width="3.85546875" customWidth="1"/>
    <col min="7909" max="7910" width="4" customWidth="1"/>
    <col min="7911" max="7911" width="4.28515625" customWidth="1"/>
    <col min="7912" max="7912" width="4" customWidth="1"/>
    <col min="7913" max="7913" width="4.140625" customWidth="1"/>
    <col min="7914" max="7914" width="4.28515625" customWidth="1"/>
    <col min="7915" max="7916" width="4.140625" customWidth="1"/>
    <col min="7917" max="7918" width="4.28515625" customWidth="1"/>
    <col min="7919" max="7931" width="3.42578125" customWidth="1"/>
    <col min="7932" max="7932" width="8.42578125" customWidth="1"/>
    <col min="7934" max="7934" width="11.5703125" customWidth="1"/>
    <col min="8136" max="8136" width="37.7109375" customWidth="1"/>
    <col min="8137" max="8137" width="7.28515625" customWidth="1"/>
    <col min="8138" max="8138" width="16.5703125" customWidth="1"/>
    <col min="8139" max="8139" width="7.5703125" customWidth="1"/>
    <col min="8140" max="8144" width="3.42578125" customWidth="1"/>
    <col min="8145" max="8145" width="4" customWidth="1"/>
    <col min="8146" max="8150" width="3.42578125" customWidth="1"/>
    <col min="8151" max="8151" width="3.7109375" customWidth="1"/>
    <col min="8152" max="8152" width="3.42578125" customWidth="1"/>
    <col min="8153" max="8153" width="4.140625" customWidth="1"/>
    <col min="8154" max="8154" width="4" customWidth="1"/>
    <col min="8155" max="8155" width="4.42578125" customWidth="1"/>
    <col min="8156" max="8156" width="3.85546875" customWidth="1"/>
    <col min="8157" max="8157" width="4.42578125" customWidth="1"/>
    <col min="8158" max="8158" width="4.28515625" customWidth="1"/>
    <col min="8159" max="8159" width="3.42578125" customWidth="1"/>
    <col min="8160" max="8161" width="4" customWidth="1"/>
    <col min="8162" max="8162" width="4.28515625" customWidth="1"/>
    <col min="8163" max="8163" width="4.140625" customWidth="1"/>
    <col min="8164" max="8164" width="3.85546875" customWidth="1"/>
    <col min="8165" max="8166" width="4" customWidth="1"/>
    <col min="8167" max="8167" width="4.28515625" customWidth="1"/>
    <col min="8168" max="8168" width="4" customWidth="1"/>
    <col min="8169" max="8169" width="4.140625" customWidth="1"/>
    <col min="8170" max="8170" width="4.28515625" customWidth="1"/>
    <col min="8171" max="8172" width="4.140625" customWidth="1"/>
    <col min="8173" max="8174" width="4.28515625" customWidth="1"/>
    <col min="8175" max="8187" width="3.42578125" customWidth="1"/>
    <col min="8188" max="8188" width="8.42578125" customWidth="1"/>
    <col min="8190" max="8190" width="11.5703125" customWidth="1"/>
    <col min="8392" max="8392" width="37.7109375" customWidth="1"/>
    <col min="8393" max="8393" width="7.28515625" customWidth="1"/>
    <col min="8394" max="8394" width="16.5703125" customWidth="1"/>
    <col min="8395" max="8395" width="7.5703125" customWidth="1"/>
    <col min="8396" max="8400" width="3.42578125" customWidth="1"/>
    <col min="8401" max="8401" width="4" customWidth="1"/>
    <col min="8402" max="8406" width="3.42578125" customWidth="1"/>
    <col min="8407" max="8407" width="3.7109375" customWidth="1"/>
    <col min="8408" max="8408" width="3.42578125" customWidth="1"/>
    <col min="8409" max="8409" width="4.140625" customWidth="1"/>
    <col min="8410" max="8410" width="4" customWidth="1"/>
    <col min="8411" max="8411" width="4.42578125" customWidth="1"/>
    <col min="8412" max="8412" width="3.85546875" customWidth="1"/>
    <col min="8413" max="8413" width="4.42578125" customWidth="1"/>
    <col min="8414" max="8414" width="4.28515625" customWidth="1"/>
    <col min="8415" max="8415" width="3.42578125" customWidth="1"/>
    <col min="8416" max="8417" width="4" customWidth="1"/>
    <col min="8418" max="8418" width="4.28515625" customWidth="1"/>
    <col min="8419" max="8419" width="4.140625" customWidth="1"/>
    <col min="8420" max="8420" width="3.85546875" customWidth="1"/>
    <col min="8421" max="8422" width="4" customWidth="1"/>
    <col min="8423" max="8423" width="4.28515625" customWidth="1"/>
    <col min="8424" max="8424" width="4" customWidth="1"/>
    <col min="8425" max="8425" width="4.140625" customWidth="1"/>
    <col min="8426" max="8426" width="4.28515625" customWidth="1"/>
    <col min="8427" max="8428" width="4.140625" customWidth="1"/>
    <col min="8429" max="8430" width="4.28515625" customWidth="1"/>
    <col min="8431" max="8443" width="3.42578125" customWidth="1"/>
    <col min="8444" max="8444" width="8.42578125" customWidth="1"/>
    <col min="8446" max="8446" width="11.5703125" customWidth="1"/>
    <col min="8648" max="8648" width="37.7109375" customWidth="1"/>
    <col min="8649" max="8649" width="7.28515625" customWidth="1"/>
    <col min="8650" max="8650" width="16.5703125" customWidth="1"/>
    <col min="8651" max="8651" width="7.5703125" customWidth="1"/>
    <col min="8652" max="8656" width="3.42578125" customWidth="1"/>
    <col min="8657" max="8657" width="4" customWidth="1"/>
    <col min="8658" max="8662" width="3.42578125" customWidth="1"/>
    <col min="8663" max="8663" width="3.7109375" customWidth="1"/>
    <col min="8664" max="8664" width="3.42578125" customWidth="1"/>
    <col min="8665" max="8665" width="4.140625" customWidth="1"/>
    <col min="8666" max="8666" width="4" customWidth="1"/>
    <col min="8667" max="8667" width="4.42578125" customWidth="1"/>
    <col min="8668" max="8668" width="3.85546875" customWidth="1"/>
    <col min="8669" max="8669" width="4.42578125" customWidth="1"/>
    <col min="8670" max="8670" width="4.28515625" customWidth="1"/>
    <col min="8671" max="8671" width="3.42578125" customWidth="1"/>
    <col min="8672" max="8673" width="4" customWidth="1"/>
    <col min="8674" max="8674" width="4.28515625" customWidth="1"/>
    <col min="8675" max="8675" width="4.140625" customWidth="1"/>
    <col min="8676" max="8676" width="3.85546875" customWidth="1"/>
    <col min="8677" max="8678" width="4" customWidth="1"/>
    <col min="8679" max="8679" width="4.28515625" customWidth="1"/>
    <col min="8680" max="8680" width="4" customWidth="1"/>
    <col min="8681" max="8681" width="4.140625" customWidth="1"/>
    <col min="8682" max="8682" width="4.28515625" customWidth="1"/>
    <col min="8683" max="8684" width="4.140625" customWidth="1"/>
    <col min="8685" max="8686" width="4.28515625" customWidth="1"/>
    <col min="8687" max="8699" width="3.42578125" customWidth="1"/>
    <col min="8700" max="8700" width="8.42578125" customWidth="1"/>
    <col min="8702" max="8702" width="11.5703125" customWidth="1"/>
    <col min="8904" max="8904" width="37.7109375" customWidth="1"/>
    <col min="8905" max="8905" width="7.28515625" customWidth="1"/>
    <col min="8906" max="8906" width="16.5703125" customWidth="1"/>
    <col min="8907" max="8907" width="7.5703125" customWidth="1"/>
    <col min="8908" max="8912" width="3.42578125" customWidth="1"/>
    <col min="8913" max="8913" width="4" customWidth="1"/>
    <col min="8914" max="8918" width="3.42578125" customWidth="1"/>
    <col min="8919" max="8919" width="3.7109375" customWidth="1"/>
    <col min="8920" max="8920" width="3.42578125" customWidth="1"/>
    <col min="8921" max="8921" width="4.140625" customWidth="1"/>
    <col min="8922" max="8922" width="4" customWidth="1"/>
    <col min="8923" max="8923" width="4.42578125" customWidth="1"/>
    <col min="8924" max="8924" width="3.85546875" customWidth="1"/>
    <col min="8925" max="8925" width="4.42578125" customWidth="1"/>
    <col min="8926" max="8926" width="4.28515625" customWidth="1"/>
    <col min="8927" max="8927" width="3.42578125" customWidth="1"/>
    <col min="8928" max="8929" width="4" customWidth="1"/>
    <col min="8930" max="8930" width="4.28515625" customWidth="1"/>
    <col min="8931" max="8931" width="4.140625" customWidth="1"/>
    <col min="8932" max="8932" width="3.85546875" customWidth="1"/>
    <col min="8933" max="8934" width="4" customWidth="1"/>
    <col min="8935" max="8935" width="4.28515625" customWidth="1"/>
    <col min="8936" max="8936" width="4" customWidth="1"/>
    <col min="8937" max="8937" width="4.140625" customWidth="1"/>
    <col min="8938" max="8938" width="4.28515625" customWidth="1"/>
    <col min="8939" max="8940" width="4.140625" customWidth="1"/>
    <col min="8941" max="8942" width="4.28515625" customWidth="1"/>
    <col min="8943" max="8955" width="3.42578125" customWidth="1"/>
    <col min="8956" max="8956" width="8.42578125" customWidth="1"/>
    <col min="8958" max="8958" width="11.5703125" customWidth="1"/>
    <col min="9160" max="9160" width="37.7109375" customWidth="1"/>
    <col min="9161" max="9161" width="7.28515625" customWidth="1"/>
    <col min="9162" max="9162" width="16.5703125" customWidth="1"/>
    <col min="9163" max="9163" width="7.5703125" customWidth="1"/>
    <col min="9164" max="9168" width="3.42578125" customWidth="1"/>
    <col min="9169" max="9169" width="4" customWidth="1"/>
    <col min="9170" max="9174" width="3.42578125" customWidth="1"/>
    <col min="9175" max="9175" width="3.7109375" customWidth="1"/>
    <col min="9176" max="9176" width="3.42578125" customWidth="1"/>
    <col min="9177" max="9177" width="4.140625" customWidth="1"/>
    <col min="9178" max="9178" width="4" customWidth="1"/>
    <col min="9179" max="9179" width="4.42578125" customWidth="1"/>
    <col min="9180" max="9180" width="3.85546875" customWidth="1"/>
    <col min="9181" max="9181" width="4.42578125" customWidth="1"/>
    <col min="9182" max="9182" width="4.28515625" customWidth="1"/>
    <col min="9183" max="9183" width="3.42578125" customWidth="1"/>
    <col min="9184" max="9185" width="4" customWidth="1"/>
    <col min="9186" max="9186" width="4.28515625" customWidth="1"/>
    <col min="9187" max="9187" width="4.140625" customWidth="1"/>
    <col min="9188" max="9188" width="3.85546875" customWidth="1"/>
    <col min="9189" max="9190" width="4" customWidth="1"/>
    <col min="9191" max="9191" width="4.28515625" customWidth="1"/>
    <col min="9192" max="9192" width="4" customWidth="1"/>
    <col min="9193" max="9193" width="4.140625" customWidth="1"/>
    <col min="9194" max="9194" width="4.28515625" customWidth="1"/>
    <col min="9195" max="9196" width="4.140625" customWidth="1"/>
    <col min="9197" max="9198" width="4.28515625" customWidth="1"/>
    <col min="9199" max="9211" width="3.42578125" customWidth="1"/>
    <col min="9212" max="9212" width="8.42578125" customWidth="1"/>
    <col min="9214" max="9214" width="11.5703125" customWidth="1"/>
    <col min="9416" max="9416" width="37.7109375" customWidth="1"/>
    <col min="9417" max="9417" width="7.28515625" customWidth="1"/>
    <col min="9418" max="9418" width="16.5703125" customWidth="1"/>
    <col min="9419" max="9419" width="7.5703125" customWidth="1"/>
    <col min="9420" max="9424" width="3.42578125" customWidth="1"/>
    <col min="9425" max="9425" width="4" customWidth="1"/>
    <col min="9426" max="9430" width="3.42578125" customWidth="1"/>
    <col min="9431" max="9431" width="3.7109375" customWidth="1"/>
    <col min="9432" max="9432" width="3.42578125" customWidth="1"/>
    <col min="9433" max="9433" width="4.140625" customWidth="1"/>
    <col min="9434" max="9434" width="4" customWidth="1"/>
    <col min="9435" max="9435" width="4.42578125" customWidth="1"/>
    <col min="9436" max="9436" width="3.85546875" customWidth="1"/>
    <col min="9437" max="9437" width="4.42578125" customWidth="1"/>
    <col min="9438" max="9438" width="4.28515625" customWidth="1"/>
    <col min="9439" max="9439" width="3.42578125" customWidth="1"/>
    <col min="9440" max="9441" width="4" customWidth="1"/>
    <col min="9442" max="9442" width="4.28515625" customWidth="1"/>
    <col min="9443" max="9443" width="4.140625" customWidth="1"/>
    <col min="9444" max="9444" width="3.85546875" customWidth="1"/>
    <col min="9445" max="9446" width="4" customWidth="1"/>
    <col min="9447" max="9447" width="4.28515625" customWidth="1"/>
    <col min="9448" max="9448" width="4" customWidth="1"/>
    <col min="9449" max="9449" width="4.140625" customWidth="1"/>
    <col min="9450" max="9450" width="4.28515625" customWidth="1"/>
    <col min="9451" max="9452" width="4.140625" customWidth="1"/>
    <col min="9453" max="9454" width="4.28515625" customWidth="1"/>
    <col min="9455" max="9467" width="3.42578125" customWidth="1"/>
    <col min="9468" max="9468" width="8.42578125" customWidth="1"/>
    <col min="9470" max="9470" width="11.5703125" customWidth="1"/>
    <col min="9672" max="9672" width="37.7109375" customWidth="1"/>
    <col min="9673" max="9673" width="7.28515625" customWidth="1"/>
    <col min="9674" max="9674" width="16.5703125" customWidth="1"/>
    <col min="9675" max="9675" width="7.5703125" customWidth="1"/>
    <col min="9676" max="9680" width="3.42578125" customWidth="1"/>
    <col min="9681" max="9681" width="4" customWidth="1"/>
    <col min="9682" max="9686" width="3.42578125" customWidth="1"/>
    <col min="9687" max="9687" width="3.7109375" customWidth="1"/>
    <col min="9688" max="9688" width="3.42578125" customWidth="1"/>
    <col min="9689" max="9689" width="4.140625" customWidth="1"/>
    <col min="9690" max="9690" width="4" customWidth="1"/>
    <col min="9691" max="9691" width="4.42578125" customWidth="1"/>
    <col min="9692" max="9692" width="3.85546875" customWidth="1"/>
    <col min="9693" max="9693" width="4.42578125" customWidth="1"/>
    <col min="9694" max="9694" width="4.28515625" customWidth="1"/>
    <col min="9695" max="9695" width="3.42578125" customWidth="1"/>
    <col min="9696" max="9697" width="4" customWidth="1"/>
    <col min="9698" max="9698" width="4.28515625" customWidth="1"/>
    <col min="9699" max="9699" width="4.140625" customWidth="1"/>
    <col min="9700" max="9700" width="3.85546875" customWidth="1"/>
    <col min="9701" max="9702" width="4" customWidth="1"/>
    <col min="9703" max="9703" width="4.28515625" customWidth="1"/>
    <col min="9704" max="9704" width="4" customWidth="1"/>
    <col min="9705" max="9705" width="4.140625" customWidth="1"/>
    <col min="9706" max="9706" width="4.28515625" customWidth="1"/>
    <col min="9707" max="9708" width="4.140625" customWidth="1"/>
    <col min="9709" max="9710" width="4.28515625" customWidth="1"/>
    <col min="9711" max="9723" width="3.42578125" customWidth="1"/>
    <col min="9724" max="9724" width="8.42578125" customWidth="1"/>
    <col min="9726" max="9726" width="11.5703125" customWidth="1"/>
    <col min="9928" max="9928" width="37.7109375" customWidth="1"/>
    <col min="9929" max="9929" width="7.28515625" customWidth="1"/>
    <col min="9930" max="9930" width="16.5703125" customWidth="1"/>
    <col min="9931" max="9931" width="7.5703125" customWidth="1"/>
    <col min="9932" max="9936" width="3.42578125" customWidth="1"/>
    <col min="9937" max="9937" width="4" customWidth="1"/>
    <col min="9938" max="9942" width="3.42578125" customWidth="1"/>
    <col min="9943" max="9943" width="3.7109375" customWidth="1"/>
    <col min="9944" max="9944" width="3.42578125" customWidth="1"/>
    <col min="9945" max="9945" width="4.140625" customWidth="1"/>
    <col min="9946" max="9946" width="4" customWidth="1"/>
    <col min="9947" max="9947" width="4.42578125" customWidth="1"/>
    <col min="9948" max="9948" width="3.85546875" customWidth="1"/>
    <col min="9949" max="9949" width="4.42578125" customWidth="1"/>
    <col min="9950" max="9950" width="4.28515625" customWidth="1"/>
    <col min="9951" max="9951" width="3.42578125" customWidth="1"/>
    <col min="9952" max="9953" width="4" customWidth="1"/>
    <col min="9954" max="9954" width="4.28515625" customWidth="1"/>
    <col min="9955" max="9955" width="4.140625" customWidth="1"/>
    <col min="9956" max="9956" width="3.85546875" customWidth="1"/>
    <col min="9957" max="9958" width="4" customWidth="1"/>
    <col min="9959" max="9959" width="4.28515625" customWidth="1"/>
    <col min="9960" max="9960" width="4" customWidth="1"/>
    <col min="9961" max="9961" width="4.140625" customWidth="1"/>
    <col min="9962" max="9962" width="4.28515625" customWidth="1"/>
    <col min="9963" max="9964" width="4.140625" customWidth="1"/>
    <col min="9965" max="9966" width="4.28515625" customWidth="1"/>
    <col min="9967" max="9979" width="3.42578125" customWidth="1"/>
    <col min="9980" max="9980" width="8.42578125" customWidth="1"/>
    <col min="9982" max="9982" width="11.5703125" customWidth="1"/>
    <col min="10184" max="10184" width="37.7109375" customWidth="1"/>
    <col min="10185" max="10185" width="7.28515625" customWidth="1"/>
    <col min="10186" max="10186" width="16.5703125" customWidth="1"/>
    <col min="10187" max="10187" width="7.5703125" customWidth="1"/>
    <col min="10188" max="10192" width="3.42578125" customWidth="1"/>
    <col min="10193" max="10193" width="4" customWidth="1"/>
    <col min="10194" max="10198" width="3.42578125" customWidth="1"/>
    <col min="10199" max="10199" width="3.7109375" customWidth="1"/>
    <col min="10200" max="10200" width="3.42578125" customWidth="1"/>
    <col min="10201" max="10201" width="4.140625" customWidth="1"/>
    <col min="10202" max="10202" width="4" customWidth="1"/>
    <col min="10203" max="10203" width="4.42578125" customWidth="1"/>
    <col min="10204" max="10204" width="3.85546875" customWidth="1"/>
    <col min="10205" max="10205" width="4.42578125" customWidth="1"/>
    <col min="10206" max="10206" width="4.28515625" customWidth="1"/>
    <col min="10207" max="10207" width="3.42578125" customWidth="1"/>
    <col min="10208" max="10209" width="4" customWidth="1"/>
    <col min="10210" max="10210" width="4.28515625" customWidth="1"/>
    <col min="10211" max="10211" width="4.140625" customWidth="1"/>
    <col min="10212" max="10212" width="3.85546875" customWidth="1"/>
    <col min="10213" max="10214" width="4" customWidth="1"/>
    <col min="10215" max="10215" width="4.28515625" customWidth="1"/>
    <col min="10216" max="10216" width="4" customWidth="1"/>
    <col min="10217" max="10217" width="4.140625" customWidth="1"/>
    <col min="10218" max="10218" width="4.28515625" customWidth="1"/>
    <col min="10219" max="10220" width="4.140625" customWidth="1"/>
    <col min="10221" max="10222" width="4.28515625" customWidth="1"/>
    <col min="10223" max="10235" width="3.42578125" customWidth="1"/>
    <col min="10236" max="10236" width="8.42578125" customWidth="1"/>
    <col min="10238" max="10238" width="11.5703125" customWidth="1"/>
    <col min="10440" max="10440" width="37.7109375" customWidth="1"/>
    <col min="10441" max="10441" width="7.28515625" customWidth="1"/>
    <col min="10442" max="10442" width="16.5703125" customWidth="1"/>
    <col min="10443" max="10443" width="7.5703125" customWidth="1"/>
    <col min="10444" max="10448" width="3.42578125" customWidth="1"/>
    <col min="10449" max="10449" width="4" customWidth="1"/>
    <col min="10450" max="10454" width="3.42578125" customWidth="1"/>
    <col min="10455" max="10455" width="3.7109375" customWidth="1"/>
    <col min="10456" max="10456" width="3.42578125" customWidth="1"/>
    <col min="10457" max="10457" width="4.140625" customWidth="1"/>
    <col min="10458" max="10458" width="4" customWidth="1"/>
    <col min="10459" max="10459" width="4.42578125" customWidth="1"/>
    <col min="10460" max="10460" width="3.85546875" customWidth="1"/>
    <col min="10461" max="10461" width="4.42578125" customWidth="1"/>
    <col min="10462" max="10462" width="4.28515625" customWidth="1"/>
    <col min="10463" max="10463" width="3.42578125" customWidth="1"/>
    <col min="10464" max="10465" width="4" customWidth="1"/>
    <col min="10466" max="10466" width="4.28515625" customWidth="1"/>
    <col min="10467" max="10467" width="4.140625" customWidth="1"/>
    <col min="10468" max="10468" width="3.85546875" customWidth="1"/>
    <col min="10469" max="10470" width="4" customWidth="1"/>
    <col min="10471" max="10471" width="4.28515625" customWidth="1"/>
    <col min="10472" max="10472" width="4" customWidth="1"/>
    <col min="10473" max="10473" width="4.140625" customWidth="1"/>
    <col min="10474" max="10474" width="4.28515625" customWidth="1"/>
    <col min="10475" max="10476" width="4.140625" customWidth="1"/>
    <col min="10477" max="10478" width="4.28515625" customWidth="1"/>
    <col min="10479" max="10491" width="3.42578125" customWidth="1"/>
    <col min="10492" max="10492" width="8.42578125" customWidth="1"/>
    <col min="10494" max="10494" width="11.5703125" customWidth="1"/>
    <col min="10696" max="10696" width="37.7109375" customWidth="1"/>
    <col min="10697" max="10697" width="7.28515625" customWidth="1"/>
    <col min="10698" max="10698" width="16.5703125" customWidth="1"/>
    <col min="10699" max="10699" width="7.5703125" customWidth="1"/>
    <col min="10700" max="10704" width="3.42578125" customWidth="1"/>
    <col min="10705" max="10705" width="4" customWidth="1"/>
    <col min="10706" max="10710" width="3.42578125" customWidth="1"/>
    <col min="10711" max="10711" width="3.7109375" customWidth="1"/>
    <col min="10712" max="10712" width="3.42578125" customWidth="1"/>
    <col min="10713" max="10713" width="4.140625" customWidth="1"/>
    <col min="10714" max="10714" width="4" customWidth="1"/>
    <col min="10715" max="10715" width="4.42578125" customWidth="1"/>
    <col min="10716" max="10716" width="3.85546875" customWidth="1"/>
    <col min="10717" max="10717" width="4.42578125" customWidth="1"/>
    <col min="10718" max="10718" width="4.28515625" customWidth="1"/>
    <col min="10719" max="10719" width="3.42578125" customWidth="1"/>
    <col min="10720" max="10721" width="4" customWidth="1"/>
    <col min="10722" max="10722" width="4.28515625" customWidth="1"/>
    <col min="10723" max="10723" width="4.140625" customWidth="1"/>
    <col min="10724" max="10724" width="3.85546875" customWidth="1"/>
    <col min="10725" max="10726" width="4" customWidth="1"/>
    <col min="10727" max="10727" width="4.28515625" customWidth="1"/>
    <col min="10728" max="10728" width="4" customWidth="1"/>
    <col min="10729" max="10729" width="4.140625" customWidth="1"/>
    <col min="10730" max="10730" width="4.28515625" customWidth="1"/>
    <col min="10731" max="10732" width="4.140625" customWidth="1"/>
    <col min="10733" max="10734" width="4.28515625" customWidth="1"/>
    <col min="10735" max="10747" width="3.42578125" customWidth="1"/>
    <col min="10748" max="10748" width="8.42578125" customWidth="1"/>
    <col min="10750" max="10750" width="11.5703125" customWidth="1"/>
    <col min="10952" max="10952" width="37.7109375" customWidth="1"/>
    <col min="10953" max="10953" width="7.28515625" customWidth="1"/>
    <col min="10954" max="10954" width="16.5703125" customWidth="1"/>
    <col min="10955" max="10955" width="7.5703125" customWidth="1"/>
    <col min="10956" max="10960" width="3.42578125" customWidth="1"/>
    <col min="10961" max="10961" width="4" customWidth="1"/>
    <col min="10962" max="10966" width="3.42578125" customWidth="1"/>
    <col min="10967" max="10967" width="3.7109375" customWidth="1"/>
    <col min="10968" max="10968" width="3.42578125" customWidth="1"/>
    <col min="10969" max="10969" width="4.140625" customWidth="1"/>
    <col min="10970" max="10970" width="4" customWidth="1"/>
    <col min="10971" max="10971" width="4.42578125" customWidth="1"/>
    <col min="10972" max="10972" width="3.85546875" customWidth="1"/>
    <col min="10973" max="10973" width="4.42578125" customWidth="1"/>
    <col min="10974" max="10974" width="4.28515625" customWidth="1"/>
    <col min="10975" max="10975" width="3.42578125" customWidth="1"/>
    <col min="10976" max="10977" width="4" customWidth="1"/>
    <col min="10978" max="10978" width="4.28515625" customWidth="1"/>
    <col min="10979" max="10979" width="4.140625" customWidth="1"/>
    <col min="10980" max="10980" width="3.85546875" customWidth="1"/>
    <col min="10981" max="10982" width="4" customWidth="1"/>
    <col min="10983" max="10983" width="4.28515625" customWidth="1"/>
    <col min="10984" max="10984" width="4" customWidth="1"/>
    <col min="10985" max="10985" width="4.140625" customWidth="1"/>
    <col min="10986" max="10986" width="4.28515625" customWidth="1"/>
    <col min="10987" max="10988" width="4.140625" customWidth="1"/>
    <col min="10989" max="10990" width="4.28515625" customWidth="1"/>
    <col min="10991" max="11003" width="3.42578125" customWidth="1"/>
    <col min="11004" max="11004" width="8.42578125" customWidth="1"/>
    <col min="11006" max="11006" width="11.5703125" customWidth="1"/>
    <col min="11208" max="11208" width="37.7109375" customWidth="1"/>
    <col min="11209" max="11209" width="7.28515625" customWidth="1"/>
    <col min="11210" max="11210" width="16.5703125" customWidth="1"/>
    <col min="11211" max="11211" width="7.5703125" customWidth="1"/>
    <col min="11212" max="11216" width="3.42578125" customWidth="1"/>
    <col min="11217" max="11217" width="4" customWidth="1"/>
    <col min="11218" max="11222" width="3.42578125" customWidth="1"/>
    <col min="11223" max="11223" width="3.7109375" customWidth="1"/>
    <col min="11224" max="11224" width="3.42578125" customWidth="1"/>
    <col min="11225" max="11225" width="4.140625" customWidth="1"/>
    <col min="11226" max="11226" width="4" customWidth="1"/>
    <col min="11227" max="11227" width="4.42578125" customWidth="1"/>
    <col min="11228" max="11228" width="3.85546875" customWidth="1"/>
    <col min="11229" max="11229" width="4.42578125" customWidth="1"/>
    <col min="11230" max="11230" width="4.28515625" customWidth="1"/>
    <col min="11231" max="11231" width="3.42578125" customWidth="1"/>
    <col min="11232" max="11233" width="4" customWidth="1"/>
    <col min="11234" max="11234" width="4.28515625" customWidth="1"/>
    <col min="11235" max="11235" width="4.140625" customWidth="1"/>
    <col min="11236" max="11236" width="3.85546875" customWidth="1"/>
    <col min="11237" max="11238" width="4" customWidth="1"/>
    <col min="11239" max="11239" width="4.28515625" customWidth="1"/>
    <col min="11240" max="11240" width="4" customWidth="1"/>
    <col min="11241" max="11241" width="4.140625" customWidth="1"/>
    <col min="11242" max="11242" width="4.28515625" customWidth="1"/>
    <col min="11243" max="11244" width="4.140625" customWidth="1"/>
    <col min="11245" max="11246" width="4.28515625" customWidth="1"/>
    <col min="11247" max="11259" width="3.42578125" customWidth="1"/>
    <col min="11260" max="11260" width="8.42578125" customWidth="1"/>
    <col min="11262" max="11262" width="11.5703125" customWidth="1"/>
    <col min="11464" max="11464" width="37.7109375" customWidth="1"/>
    <col min="11465" max="11465" width="7.28515625" customWidth="1"/>
    <col min="11466" max="11466" width="16.5703125" customWidth="1"/>
    <col min="11467" max="11467" width="7.5703125" customWidth="1"/>
    <col min="11468" max="11472" width="3.42578125" customWidth="1"/>
    <col min="11473" max="11473" width="4" customWidth="1"/>
    <col min="11474" max="11478" width="3.42578125" customWidth="1"/>
    <col min="11479" max="11479" width="3.7109375" customWidth="1"/>
    <col min="11480" max="11480" width="3.42578125" customWidth="1"/>
    <col min="11481" max="11481" width="4.140625" customWidth="1"/>
    <col min="11482" max="11482" width="4" customWidth="1"/>
    <col min="11483" max="11483" width="4.42578125" customWidth="1"/>
    <col min="11484" max="11484" width="3.85546875" customWidth="1"/>
    <col min="11485" max="11485" width="4.42578125" customWidth="1"/>
    <col min="11486" max="11486" width="4.28515625" customWidth="1"/>
    <col min="11487" max="11487" width="3.42578125" customWidth="1"/>
    <col min="11488" max="11489" width="4" customWidth="1"/>
    <col min="11490" max="11490" width="4.28515625" customWidth="1"/>
    <col min="11491" max="11491" width="4.140625" customWidth="1"/>
    <col min="11492" max="11492" width="3.85546875" customWidth="1"/>
    <col min="11493" max="11494" width="4" customWidth="1"/>
    <col min="11495" max="11495" width="4.28515625" customWidth="1"/>
    <col min="11496" max="11496" width="4" customWidth="1"/>
    <col min="11497" max="11497" width="4.140625" customWidth="1"/>
    <col min="11498" max="11498" width="4.28515625" customWidth="1"/>
    <col min="11499" max="11500" width="4.140625" customWidth="1"/>
    <col min="11501" max="11502" width="4.28515625" customWidth="1"/>
    <col min="11503" max="11515" width="3.42578125" customWidth="1"/>
    <col min="11516" max="11516" width="8.42578125" customWidth="1"/>
    <col min="11518" max="11518" width="11.5703125" customWidth="1"/>
    <col min="11720" max="11720" width="37.7109375" customWidth="1"/>
    <col min="11721" max="11721" width="7.28515625" customWidth="1"/>
    <col min="11722" max="11722" width="16.5703125" customWidth="1"/>
    <col min="11723" max="11723" width="7.5703125" customWidth="1"/>
    <col min="11724" max="11728" width="3.42578125" customWidth="1"/>
    <col min="11729" max="11729" width="4" customWidth="1"/>
    <col min="11730" max="11734" width="3.42578125" customWidth="1"/>
    <col min="11735" max="11735" width="3.7109375" customWidth="1"/>
    <col min="11736" max="11736" width="3.42578125" customWidth="1"/>
    <col min="11737" max="11737" width="4.140625" customWidth="1"/>
    <col min="11738" max="11738" width="4" customWidth="1"/>
    <col min="11739" max="11739" width="4.42578125" customWidth="1"/>
    <col min="11740" max="11740" width="3.85546875" customWidth="1"/>
    <col min="11741" max="11741" width="4.42578125" customWidth="1"/>
    <col min="11742" max="11742" width="4.28515625" customWidth="1"/>
    <col min="11743" max="11743" width="3.42578125" customWidth="1"/>
    <col min="11744" max="11745" width="4" customWidth="1"/>
    <col min="11746" max="11746" width="4.28515625" customWidth="1"/>
    <col min="11747" max="11747" width="4.140625" customWidth="1"/>
    <col min="11748" max="11748" width="3.85546875" customWidth="1"/>
    <col min="11749" max="11750" width="4" customWidth="1"/>
    <col min="11751" max="11751" width="4.28515625" customWidth="1"/>
    <col min="11752" max="11752" width="4" customWidth="1"/>
    <col min="11753" max="11753" width="4.140625" customWidth="1"/>
    <col min="11754" max="11754" width="4.28515625" customWidth="1"/>
    <col min="11755" max="11756" width="4.140625" customWidth="1"/>
    <col min="11757" max="11758" width="4.28515625" customWidth="1"/>
    <col min="11759" max="11771" width="3.42578125" customWidth="1"/>
    <col min="11772" max="11772" width="8.42578125" customWidth="1"/>
    <col min="11774" max="11774" width="11.5703125" customWidth="1"/>
    <col min="11976" max="11976" width="37.7109375" customWidth="1"/>
    <col min="11977" max="11977" width="7.28515625" customWidth="1"/>
    <col min="11978" max="11978" width="16.5703125" customWidth="1"/>
    <col min="11979" max="11979" width="7.5703125" customWidth="1"/>
    <col min="11980" max="11984" width="3.42578125" customWidth="1"/>
    <col min="11985" max="11985" width="4" customWidth="1"/>
    <col min="11986" max="11990" width="3.42578125" customWidth="1"/>
    <col min="11991" max="11991" width="3.7109375" customWidth="1"/>
    <col min="11992" max="11992" width="3.42578125" customWidth="1"/>
    <col min="11993" max="11993" width="4.140625" customWidth="1"/>
    <col min="11994" max="11994" width="4" customWidth="1"/>
    <col min="11995" max="11995" width="4.42578125" customWidth="1"/>
    <col min="11996" max="11996" width="3.85546875" customWidth="1"/>
    <col min="11997" max="11997" width="4.42578125" customWidth="1"/>
    <col min="11998" max="11998" width="4.28515625" customWidth="1"/>
    <col min="11999" max="11999" width="3.42578125" customWidth="1"/>
    <col min="12000" max="12001" width="4" customWidth="1"/>
    <col min="12002" max="12002" width="4.28515625" customWidth="1"/>
    <col min="12003" max="12003" width="4.140625" customWidth="1"/>
    <col min="12004" max="12004" width="3.85546875" customWidth="1"/>
    <col min="12005" max="12006" width="4" customWidth="1"/>
    <col min="12007" max="12007" width="4.28515625" customWidth="1"/>
    <col min="12008" max="12008" width="4" customWidth="1"/>
    <col min="12009" max="12009" width="4.140625" customWidth="1"/>
    <col min="12010" max="12010" width="4.28515625" customWidth="1"/>
    <col min="12011" max="12012" width="4.140625" customWidth="1"/>
    <col min="12013" max="12014" width="4.28515625" customWidth="1"/>
    <col min="12015" max="12027" width="3.42578125" customWidth="1"/>
    <col min="12028" max="12028" width="8.42578125" customWidth="1"/>
    <col min="12030" max="12030" width="11.5703125" customWidth="1"/>
    <col min="12232" max="12232" width="37.7109375" customWidth="1"/>
    <col min="12233" max="12233" width="7.28515625" customWidth="1"/>
    <col min="12234" max="12234" width="16.5703125" customWidth="1"/>
    <col min="12235" max="12235" width="7.5703125" customWidth="1"/>
    <col min="12236" max="12240" width="3.42578125" customWidth="1"/>
    <col min="12241" max="12241" width="4" customWidth="1"/>
    <col min="12242" max="12246" width="3.42578125" customWidth="1"/>
    <col min="12247" max="12247" width="3.7109375" customWidth="1"/>
    <col min="12248" max="12248" width="3.42578125" customWidth="1"/>
    <col min="12249" max="12249" width="4.140625" customWidth="1"/>
    <col min="12250" max="12250" width="4" customWidth="1"/>
    <col min="12251" max="12251" width="4.42578125" customWidth="1"/>
    <col min="12252" max="12252" width="3.85546875" customWidth="1"/>
    <col min="12253" max="12253" width="4.42578125" customWidth="1"/>
    <col min="12254" max="12254" width="4.28515625" customWidth="1"/>
    <col min="12255" max="12255" width="3.42578125" customWidth="1"/>
    <col min="12256" max="12257" width="4" customWidth="1"/>
    <col min="12258" max="12258" width="4.28515625" customWidth="1"/>
    <col min="12259" max="12259" width="4.140625" customWidth="1"/>
    <col min="12260" max="12260" width="3.85546875" customWidth="1"/>
    <col min="12261" max="12262" width="4" customWidth="1"/>
    <col min="12263" max="12263" width="4.28515625" customWidth="1"/>
    <col min="12264" max="12264" width="4" customWidth="1"/>
    <col min="12265" max="12265" width="4.140625" customWidth="1"/>
    <col min="12266" max="12266" width="4.28515625" customWidth="1"/>
    <col min="12267" max="12268" width="4.140625" customWidth="1"/>
    <col min="12269" max="12270" width="4.28515625" customWidth="1"/>
    <col min="12271" max="12283" width="3.42578125" customWidth="1"/>
    <col min="12284" max="12284" width="8.42578125" customWidth="1"/>
    <col min="12286" max="12286" width="11.5703125" customWidth="1"/>
    <col min="12488" max="12488" width="37.7109375" customWidth="1"/>
    <col min="12489" max="12489" width="7.28515625" customWidth="1"/>
    <col min="12490" max="12490" width="16.5703125" customWidth="1"/>
    <col min="12491" max="12491" width="7.5703125" customWidth="1"/>
    <col min="12492" max="12496" width="3.42578125" customWidth="1"/>
    <col min="12497" max="12497" width="4" customWidth="1"/>
    <col min="12498" max="12502" width="3.42578125" customWidth="1"/>
    <col min="12503" max="12503" width="3.7109375" customWidth="1"/>
    <col min="12504" max="12504" width="3.42578125" customWidth="1"/>
    <col min="12505" max="12505" width="4.140625" customWidth="1"/>
    <col min="12506" max="12506" width="4" customWidth="1"/>
    <col min="12507" max="12507" width="4.42578125" customWidth="1"/>
    <col min="12508" max="12508" width="3.85546875" customWidth="1"/>
    <col min="12509" max="12509" width="4.42578125" customWidth="1"/>
    <col min="12510" max="12510" width="4.28515625" customWidth="1"/>
    <col min="12511" max="12511" width="3.42578125" customWidth="1"/>
    <col min="12512" max="12513" width="4" customWidth="1"/>
    <col min="12514" max="12514" width="4.28515625" customWidth="1"/>
    <col min="12515" max="12515" width="4.140625" customWidth="1"/>
    <col min="12516" max="12516" width="3.85546875" customWidth="1"/>
    <col min="12517" max="12518" width="4" customWidth="1"/>
    <col min="12519" max="12519" width="4.28515625" customWidth="1"/>
    <col min="12520" max="12520" width="4" customWidth="1"/>
    <col min="12521" max="12521" width="4.140625" customWidth="1"/>
    <col min="12522" max="12522" width="4.28515625" customWidth="1"/>
    <col min="12523" max="12524" width="4.140625" customWidth="1"/>
    <col min="12525" max="12526" width="4.28515625" customWidth="1"/>
    <col min="12527" max="12539" width="3.42578125" customWidth="1"/>
    <col min="12540" max="12540" width="8.42578125" customWidth="1"/>
    <col min="12542" max="12542" width="11.5703125" customWidth="1"/>
    <col min="12744" max="12744" width="37.7109375" customWidth="1"/>
    <col min="12745" max="12745" width="7.28515625" customWidth="1"/>
    <col min="12746" max="12746" width="16.5703125" customWidth="1"/>
    <col min="12747" max="12747" width="7.5703125" customWidth="1"/>
    <col min="12748" max="12752" width="3.42578125" customWidth="1"/>
    <col min="12753" max="12753" width="4" customWidth="1"/>
    <col min="12754" max="12758" width="3.42578125" customWidth="1"/>
    <col min="12759" max="12759" width="3.7109375" customWidth="1"/>
    <col min="12760" max="12760" width="3.42578125" customWidth="1"/>
    <col min="12761" max="12761" width="4.140625" customWidth="1"/>
    <col min="12762" max="12762" width="4" customWidth="1"/>
    <col min="12763" max="12763" width="4.42578125" customWidth="1"/>
    <col min="12764" max="12764" width="3.85546875" customWidth="1"/>
    <col min="12765" max="12765" width="4.42578125" customWidth="1"/>
    <col min="12766" max="12766" width="4.28515625" customWidth="1"/>
    <col min="12767" max="12767" width="3.42578125" customWidth="1"/>
    <col min="12768" max="12769" width="4" customWidth="1"/>
    <col min="12770" max="12770" width="4.28515625" customWidth="1"/>
    <col min="12771" max="12771" width="4.140625" customWidth="1"/>
    <col min="12772" max="12772" width="3.85546875" customWidth="1"/>
    <col min="12773" max="12774" width="4" customWidth="1"/>
    <col min="12775" max="12775" width="4.28515625" customWidth="1"/>
    <col min="12776" max="12776" width="4" customWidth="1"/>
    <col min="12777" max="12777" width="4.140625" customWidth="1"/>
    <col min="12778" max="12778" width="4.28515625" customWidth="1"/>
    <col min="12779" max="12780" width="4.140625" customWidth="1"/>
    <col min="12781" max="12782" width="4.28515625" customWidth="1"/>
    <col min="12783" max="12795" width="3.42578125" customWidth="1"/>
    <col min="12796" max="12796" width="8.42578125" customWidth="1"/>
    <col min="12798" max="12798" width="11.5703125" customWidth="1"/>
    <col min="13000" max="13000" width="37.7109375" customWidth="1"/>
    <col min="13001" max="13001" width="7.28515625" customWidth="1"/>
    <col min="13002" max="13002" width="16.5703125" customWidth="1"/>
    <col min="13003" max="13003" width="7.5703125" customWidth="1"/>
    <col min="13004" max="13008" width="3.42578125" customWidth="1"/>
    <col min="13009" max="13009" width="4" customWidth="1"/>
    <col min="13010" max="13014" width="3.42578125" customWidth="1"/>
    <col min="13015" max="13015" width="3.7109375" customWidth="1"/>
    <col min="13016" max="13016" width="3.42578125" customWidth="1"/>
    <col min="13017" max="13017" width="4.140625" customWidth="1"/>
    <col min="13018" max="13018" width="4" customWidth="1"/>
    <col min="13019" max="13019" width="4.42578125" customWidth="1"/>
    <col min="13020" max="13020" width="3.85546875" customWidth="1"/>
    <col min="13021" max="13021" width="4.42578125" customWidth="1"/>
    <col min="13022" max="13022" width="4.28515625" customWidth="1"/>
    <col min="13023" max="13023" width="3.42578125" customWidth="1"/>
    <col min="13024" max="13025" width="4" customWidth="1"/>
    <col min="13026" max="13026" width="4.28515625" customWidth="1"/>
    <col min="13027" max="13027" width="4.140625" customWidth="1"/>
    <col min="13028" max="13028" width="3.85546875" customWidth="1"/>
    <col min="13029" max="13030" width="4" customWidth="1"/>
    <col min="13031" max="13031" width="4.28515625" customWidth="1"/>
    <col min="13032" max="13032" width="4" customWidth="1"/>
    <col min="13033" max="13033" width="4.140625" customWidth="1"/>
    <col min="13034" max="13034" width="4.28515625" customWidth="1"/>
    <col min="13035" max="13036" width="4.140625" customWidth="1"/>
    <col min="13037" max="13038" width="4.28515625" customWidth="1"/>
    <col min="13039" max="13051" width="3.42578125" customWidth="1"/>
    <col min="13052" max="13052" width="8.42578125" customWidth="1"/>
    <col min="13054" max="13054" width="11.5703125" customWidth="1"/>
    <col min="13256" max="13256" width="37.7109375" customWidth="1"/>
    <col min="13257" max="13257" width="7.28515625" customWidth="1"/>
    <col min="13258" max="13258" width="16.5703125" customWidth="1"/>
    <col min="13259" max="13259" width="7.5703125" customWidth="1"/>
    <col min="13260" max="13264" width="3.42578125" customWidth="1"/>
    <col min="13265" max="13265" width="4" customWidth="1"/>
    <col min="13266" max="13270" width="3.42578125" customWidth="1"/>
    <col min="13271" max="13271" width="3.7109375" customWidth="1"/>
    <col min="13272" max="13272" width="3.42578125" customWidth="1"/>
    <col min="13273" max="13273" width="4.140625" customWidth="1"/>
    <col min="13274" max="13274" width="4" customWidth="1"/>
    <col min="13275" max="13275" width="4.42578125" customWidth="1"/>
    <col min="13276" max="13276" width="3.85546875" customWidth="1"/>
    <col min="13277" max="13277" width="4.42578125" customWidth="1"/>
    <col min="13278" max="13278" width="4.28515625" customWidth="1"/>
    <col min="13279" max="13279" width="3.42578125" customWidth="1"/>
    <col min="13280" max="13281" width="4" customWidth="1"/>
    <col min="13282" max="13282" width="4.28515625" customWidth="1"/>
    <col min="13283" max="13283" width="4.140625" customWidth="1"/>
    <col min="13284" max="13284" width="3.85546875" customWidth="1"/>
    <col min="13285" max="13286" width="4" customWidth="1"/>
    <col min="13287" max="13287" width="4.28515625" customWidth="1"/>
    <col min="13288" max="13288" width="4" customWidth="1"/>
    <col min="13289" max="13289" width="4.140625" customWidth="1"/>
    <col min="13290" max="13290" width="4.28515625" customWidth="1"/>
    <col min="13291" max="13292" width="4.140625" customWidth="1"/>
    <col min="13293" max="13294" width="4.28515625" customWidth="1"/>
    <col min="13295" max="13307" width="3.42578125" customWidth="1"/>
    <col min="13308" max="13308" width="8.42578125" customWidth="1"/>
    <col min="13310" max="13310" width="11.5703125" customWidth="1"/>
    <col min="13512" max="13512" width="37.7109375" customWidth="1"/>
    <col min="13513" max="13513" width="7.28515625" customWidth="1"/>
    <col min="13514" max="13514" width="16.5703125" customWidth="1"/>
    <col min="13515" max="13515" width="7.5703125" customWidth="1"/>
    <col min="13516" max="13520" width="3.42578125" customWidth="1"/>
    <col min="13521" max="13521" width="4" customWidth="1"/>
    <col min="13522" max="13526" width="3.42578125" customWidth="1"/>
    <col min="13527" max="13527" width="3.7109375" customWidth="1"/>
    <col min="13528" max="13528" width="3.42578125" customWidth="1"/>
    <col min="13529" max="13529" width="4.140625" customWidth="1"/>
    <col min="13530" max="13530" width="4" customWidth="1"/>
    <col min="13531" max="13531" width="4.42578125" customWidth="1"/>
    <col min="13532" max="13532" width="3.85546875" customWidth="1"/>
    <col min="13533" max="13533" width="4.42578125" customWidth="1"/>
    <col min="13534" max="13534" width="4.28515625" customWidth="1"/>
    <col min="13535" max="13535" width="3.42578125" customWidth="1"/>
    <col min="13536" max="13537" width="4" customWidth="1"/>
    <col min="13538" max="13538" width="4.28515625" customWidth="1"/>
    <col min="13539" max="13539" width="4.140625" customWidth="1"/>
    <col min="13540" max="13540" width="3.85546875" customWidth="1"/>
    <col min="13541" max="13542" width="4" customWidth="1"/>
    <col min="13543" max="13543" width="4.28515625" customWidth="1"/>
    <col min="13544" max="13544" width="4" customWidth="1"/>
    <col min="13545" max="13545" width="4.140625" customWidth="1"/>
    <col min="13546" max="13546" width="4.28515625" customWidth="1"/>
    <col min="13547" max="13548" width="4.140625" customWidth="1"/>
    <col min="13549" max="13550" width="4.28515625" customWidth="1"/>
    <col min="13551" max="13563" width="3.42578125" customWidth="1"/>
    <col min="13564" max="13564" width="8.42578125" customWidth="1"/>
    <col min="13566" max="13566" width="11.5703125" customWidth="1"/>
    <col min="13768" max="13768" width="37.7109375" customWidth="1"/>
    <col min="13769" max="13769" width="7.28515625" customWidth="1"/>
    <col min="13770" max="13770" width="16.5703125" customWidth="1"/>
    <col min="13771" max="13771" width="7.5703125" customWidth="1"/>
    <col min="13772" max="13776" width="3.42578125" customWidth="1"/>
    <col min="13777" max="13777" width="4" customWidth="1"/>
    <col min="13778" max="13782" width="3.42578125" customWidth="1"/>
    <col min="13783" max="13783" width="3.7109375" customWidth="1"/>
    <col min="13784" max="13784" width="3.42578125" customWidth="1"/>
    <col min="13785" max="13785" width="4.140625" customWidth="1"/>
    <col min="13786" max="13786" width="4" customWidth="1"/>
    <col min="13787" max="13787" width="4.42578125" customWidth="1"/>
    <col min="13788" max="13788" width="3.85546875" customWidth="1"/>
    <col min="13789" max="13789" width="4.42578125" customWidth="1"/>
    <col min="13790" max="13790" width="4.28515625" customWidth="1"/>
    <col min="13791" max="13791" width="3.42578125" customWidth="1"/>
    <col min="13792" max="13793" width="4" customWidth="1"/>
    <col min="13794" max="13794" width="4.28515625" customWidth="1"/>
    <col min="13795" max="13795" width="4.140625" customWidth="1"/>
    <col min="13796" max="13796" width="3.85546875" customWidth="1"/>
    <col min="13797" max="13798" width="4" customWidth="1"/>
    <col min="13799" max="13799" width="4.28515625" customWidth="1"/>
    <col min="13800" max="13800" width="4" customWidth="1"/>
    <col min="13801" max="13801" width="4.140625" customWidth="1"/>
    <col min="13802" max="13802" width="4.28515625" customWidth="1"/>
    <col min="13803" max="13804" width="4.140625" customWidth="1"/>
    <col min="13805" max="13806" width="4.28515625" customWidth="1"/>
    <col min="13807" max="13819" width="3.42578125" customWidth="1"/>
    <col min="13820" max="13820" width="8.42578125" customWidth="1"/>
    <col min="13822" max="13822" width="11.5703125" customWidth="1"/>
    <col min="14024" max="14024" width="37.7109375" customWidth="1"/>
    <col min="14025" max="14025" width="7.28515625" customWidth="1"/>
    <col min="14026" max="14026" width="16.5703125" customWidth="1"/>
    <col min="14027" max="14027" width="7.5703125" customWidth="1"/>
    <col min="14028" max="14032" width="3.42578125" customWidth="1"/>
    <col min="14033" max="14033" width="4" customWidth="1"/>
    <col min="14034" max="14038" width="3.42578125" customWidth="1"/>
    <col min="14039" max="14039" width="3.7109375" customWidth="1"/>
    <col min="14040" max="14040" width="3.42578125" customWidth="1"/>
    <col min="14041" max="14041" width="4.140625" customWidth="1"/>
    <col min="14042" max="14042" width="4" customWidth="1"/>
    <col min="14043" max="14043" width="4.42578125" customWidth="1"/>
    <col min="14044" max="14044" width="3.85546875" customWidth="1"/>
    <col min="14045" max="14045" width="4.42578125" customWidth="1"/>
    <col min="14046" max="14046" width="4.28515625" customWidth="1"/>
    <col min="14047" max="14047" width="3.42578125" customWidth="1"/>
    <col min="14048" max="14049" width="4" customWidth="1"/>
    <col min="14050" max="14050" width="4.28515625" customWidth="1"/>
    <col min="14051" max="14051" width="4.140625" customWidth="1"/>
    <col min="14052" max="14052" width="3.85546875" customWidth="1"/>
    <col min="14053" max="14054" width="4" customWidth="1"/>
    <col min="14055" max="14055" width="4.28515625" customWidth="1"/>
    <col min="14056" max="14056" width="4" customWidth="1"/>
    <col min="14057" max="14057" width="4.140625" customWidth="1"/>
    <col min="14058" max="14058" width="4.28515625" customWidth="1"/>
    <col min="14059" max="14060" width="4.140625" customWidth="1"/>
    <col min="14061" max="14062" width="4.28515625" customWidth="1"/>
    <col min="14063" max="14075" width="3.42578125" customWidth="1"/>
    <col min="14076" max="14076" width="8.42578125" customWidth="1"/>
    <col min="14078" max="14078" width="11.5703125" customWidth="1"/>
    <col min="14280" max="14280" width="37.7109375" customWidth="1"/>
    <col min="14281" max="14281" width="7.28515625" customWidth="1"/>
    <col min="14282" max="14282" width="16.5703125" customWidth="1"/>
    <col min="14283" max="14283" width="7.5703125" customWidth="1"/>
    <col min="14284" max="14288" width="3.42578125" customWidth="1"/>
    <col min="14289" max="14289" width="4" customWidth="1"/>
    <col min="14290" max="14294" width="3.42578125" customWidth="1"/>
    <col min="14295" max="14295" width="3.7109375" customWidth="1"/>
    <col min="14296" max="14296" width="3.42578125" customWidth="1"/>
    <col min="14297" max="14297" width="4.140625" customWidth="1"/>
    <col min="14298" max="14298" width="4" customWidth="1"/>
    <col min="14299" max="14299" width="4.42578125" customWidth="1"/>
    <col min="14300" max="14300" width="3.85546875" customWidth="1"/>
    <col min="14301" max="14301" width="4.42578125" customWidth="1"/>
    <col min="14302" max="14302" width="4.28515625" customWidth="1"/>
    <col min="14303" max="14303" width="3.42578125" customWidth="1"/>
    <col min="14304" max="14305" width="4" customWidth="1"/>
    <col min="14306" max="14306" width="4.28515625" customWidth="1"/>
    <col min="14307" max="14307" width="4.140625" customWidth="1"/>
    <col min="14308" max="14308" width="3.85546875" customWidth="1"/>
    <col min="14309" max="14310" width="4" customWidth="1"/>
    <col min="14311" max="14311" width="4.28515625" customWidth="1"/>
    <col min="14312" max="14312" width="4" customWidth="1"/>
    <col min="14313" max="14313" width="4.140625" customWidth="1"/>
    <col min="14314" max="14314" width="4.28515625" customWidth="1"/>
    <col min="14315" max="14316" width="4.140625" customWidth="1"/>
    <col min="14317" max="14318" width="4.28515625" customWidth="1"/>
    <col min="14319" max="14331" width="3.42578125" customWidth="1"/>
    <col min="14332" max="14332" width="8.42578125" customWidth="1"/>
    <col min="14334" max="14334" width="11.5703125" customWidth="1"/>
    <col min="14536" max="14536" width="37.7109375" customWidth="1"/>
    <col min="14537" max="14537" width="7.28515625" customWidth="1"/>
    <col min="14538" max="14538" width="16.5703125" customWidth="1"/>
    <col min="14539" max="14539" width="7.5703125" customWidth="1"/>
    <col min="14540" max="14544" width="3.42578125" customWidth="1"/>
    <col min="14545" max="14545" width="4" customWidth="1"/>
    <col min="14546" max="14550" width="3.42578125" customWidth="1"/>
    <col min="14551" max="14551" width="3.7109375" customWidth="1"/>
    <col min="14552" max="14552" width="3.42578125" customWidth="1"/>
    <col min="14553" max="14553" width="4.140625" customWidth="1"/>
    <col min="14554" max="14554" width="4" customWidth="1"/>
    <col min="14555" max="14555" width="4.42578125" customWidth="1"/>
    <col min="14556" max="14556" width="3.85546875" customWidth="1"/>
    <col min="14557" max="14557" width="4.42578125" customWidth="1"/>
    <col min="14558" max="14558" width="4.28515625" customWidth="1"/>
    <col min="14559" max="14559" width="3.42578125" customWidth="1"/>
    <col min="14560" max="14561" width="4" customWidth="1"/>
    <col min="14562" max="14562" width="4.28515625" customWidth="1"/>
    <col min="14563" max="14563" width="4.140625" customWidth="1"/>
    <col min="14564" max="14564" width="3.85546875" customWidth="1"/>
    <col min="14565" max="14566" width="4" customWidth="1"/>
    <col min="14567" max="14567" width="4.28515625" customWidth="1"/>
    <col min="14568" max="14568" width="4" customWidth="1"/>
    <col min="14569" max="14569" width="4.140625" customWidth="1"/>
    <col min="14570" max="14570" width="4.28515625" customWidth="1"/>
    <col min="14571" max="14572" width="4.140625" customWidth="1"/>
    <col min="14573" max="14574" width="4.28515625" customWidth="1"/>
    <col min="14575" max="14587" width="3.42578125" customWidth="1"/>
    <col min="14588" max="14588" width="8.42578125" customWidth="1"/>
    <col min="14590" max="14590" width="11.5703125" customWidth="1"/>
    <col min="14792" max="14792" width="37.7109375" customWidth="1"/>
    <col min="14793" max="14793" width="7.28515625" customWidth="1"/>
    <col min="14794" max="14794" width="16.5703125" customWidth="1"/>
    <col min="14795" max="14795" width="7.5703125" customWidth="1"/>
    <col min="14796" max="14800" width="3.42578125" customWidth="1"/>
    <col min="14801" max="14801" width="4" customWidth="1"/>
    <col min="14802" max="14806" width="3.42578125" customWidth="1"/>
    <col min="14807" max="14807" width="3.7109375" customWidth="1"/>
    <col min="14808" max="14808" width="3.42578125" customWidth="1"/>
    <col min="14809" max="14809" width="4.140625" customWidth="1"/>
    <col min="14810" max="14810" width="4" customWidth="1"/>
    <col min="14811" max="14811" width="4.42578125" customWidth="1"/>
    <col min="14812" max="14812" width="3.85546875" customWidth="1"/>
    <col min="14813" max="14813" width="4.42578125" customWidth="1"/>
    <col min="14814" max="14814" width="4.28515625" customWidth="1"/>
    <col min="14815" max="14815" width="3.42578125" customWidth="1"/>
    <col min="14816" max="14817" width="4" customWidth="1"/>
    <col min="14818" max="14818" width="4.28515625" customWidth="1"/>
    <col min="14819" max="14819" width="4.140625" customWidth="1"/>
    <col min="14820" max="14820" width="3.85546875" customWidth="1"/>
    <col min="14821" max="14822" width="4" customWidth="1"/>
    <col min="14823" max="14823" width="4.28515625" customWidth="1"/>
    <col min="14824" max="14824" width="4" customWidth="1"/>
    <col min="14825" max="14825" width="4.140625" customWidth="1"/>
    <col min="14826" max="14826" width="4.28515625" customWidth="1"/>
    <col min="14827" max="14828" width="4.140625" customWidth="1"/>
    <col min="14829" max="14830" width="4.28515625" customWidth="1"/>
    <col min="14831" max="14843" width="3.42578125" customWidth="1"/>
    <col min="14844" max="14844" width="8.42578125" customWidth="1"/>
    <col min="14846" max="14846" width="11.5703125" customWidth="1"/>
    <col min="15048" max="15048" width="37.7109375" customWidth="1"/>
    <col min="15049" max="15049" width="7.28515625" customWidth="1"/>
    <col min="15050" max="15050" width="16.5703125" customWidth="1"/>
    <col min="15051" max="15051" width="7.5703125" customWidth="1"/>
    <col min="15052" max="15056" width="3.42578125" customWidth="1"/>
    <col min="15057" max="15057" width="4" customWidth="1"/>
    <col min="15058" max="15062" width="3.42578125" customWidth="1"/>
    <col min="15063" max="15063" width="3.7109375" customWidth="1"/>
    <col min="15064" max="15064" width="3.42578125" customWidth="1"/>
    <col min="15065" max="15065" width="4.140625" customWidth="1"/>
    <col min="15066" max="15066" width="4" customWidth="1"/>
    <col min="15067" max="15067" width="4.42578125" customWidth="1"/>
    <col min="15068" max="15068" width="3.85546875" customWidth="1"/>
    <col min="15069" max="15069" width="4.42578125" customWidth="1"/>
    <col min="15070" max="15070" width="4.28515625" customWidth="1"/>
    <col min="15071" max="15071" width="3.42578125" customWidth="1"/>
    <col min="15072" max="15073" width="4" customWidth="1"/>
    <col min="15074" max="15074" width="4.28515625" customWidth="1"/>
    <col min="15075" max="15075" width="4.140625" customWidth="1"/>
    <col min="15076" max="15076" width="3.85546875" customWidth="1"/>
    <col min="15077" max="15078" width="4" customWidth="1"/>
    <col min="15079" max="15079" width="4.28515625" customWidth="1"/>
    <col min="15080" max="15080" width="4" customWidth="1"/>
    <col min="15081" max="15081" width="4.140625" customWidth="1"/>
    <col min="15082" max="15082" width="4.28515625" customWidth="1"/>
    <col min="15083" max="15084" width="4.140625" customWidth="1"/>
    <col min="15085" max="15086" width="4.28515625" customWidth="1"/>
    <col min="15087" max="15099" width="3.42578125" customWidth="1"/>
    <col min="15100" max="15100" width="8.42578125" customWidth="1"/>
    <col min="15102" max="15102" width="11.5703125" customWidth="1"/>
    <col min="15304" max="15304" width="37.7109375" customWidth="1"/>
    <col min="15305" max="15305" width="7.28515625" customWidth="1"/>
    <col min="15306" max="15306" width="16.5703125" customWidth="1"/>
    <col min="15307" max="15307" width="7.5703125" customWidth="1"/>
    <col min="15308" max="15312" width="3.42578125" customWidth="1"/>
    <col min="15313" max="15313" width="4" customWidth="1"/>
    <col min="15314" max="15318" width="3.42578125" customWidth="1"/>
    <col min="15319" max="15319" width="3.7109375" customWidth="1"/>
    <col min="15320" max="15320" width="3.42578125" customWidth="1"/>
    <col min="15321" max="15321" width="4.140625" customWidth="1"/>
    <col min="15322" max="15322" width="4" customWidth="1"/>
    <col min="15323" max="15323" width="4.42578125" customWidth="1"/>
    <col min="15324" max="15324" width="3.85546875" customWidth="1"/>
    <col min="15325" max="15325" width="4.42578125" customWidth="1"/>
    <col min="15326" max="15326" width="4.28515625" customWidth="1"/>
    <col min="15327" max="15327" width="3.42578125" customWidth="1"/>
    <col min="15328" max="15329" width="4" customWidth="1"/>
    <col min="15330" max="15330" width="4.28515625" customWidth="1"/>
    <col min="15331" max="15331" width="4.140625" customWidth="1"/>
    <col min="15332" max="15332" width="3.85546875" customWidth="1"/>
    <col min="15333" max="15334" width="4" customWidth="1"/>
    <col min="15335" max="15335" width="4.28515625" customWidth="1"/>
    <col min="15336" max="15336" width="4" customWidth="1"/>
    <col min="15337" max="15337" width="4.140625" customWidth="1"/>
    <col min="15338" max="15338" width="4.28515625" customWidth="1"/>
    <col min="15339" max="15340" width="4.140625" customWidth="1"/>
    <col min="15341" max="15342" width="4.28515625" customWidth="1"/>
    <col min="15343" max="15355" width="3.42578125" customWidth="1"/>
    <col min="15356" max="15356" width="8.42578125" customWidth="1"/>
    <col min="15358" max="15358" width="11.5703125" customWidth="1"/>
    <col min="15560" max="15560" width="37.7109375" customWidth="1"/>
    <col min="15561" max="15561" width="7.28515625" customWidth="1"/>
    <col min="15562" max="15562" width="16.5703125" customWidth="1"/>
    <col min="15563" max="15563" width="7.5703125" customWidth="1"/>
    <col min="15564" max="15568" width="3.42578125" customWidth="1"/>
    <col min="15569" max="15569" width="4" customWidth="1"/>
    <col min="15570" max="15574" width="3.42578125" customWidth="1"/>
    <col min="15575" max="15575" width="3.7109375" customWidth="1"/>
    <col min="15576" max="15576" width="3.42578125" customWidth="1"/>
    <col min="15577" max="15577" width="4.140625" customWidth="1"/>
    <col min="15578" max="15578" width="4" customWidth="1"/>
    <col min="15579" max="15579" width="4.42578125" customWidth="1"/>
    <col min="15580" max="15580" width="3.85546875" customWidth="1"/>
    <col min="15581" max="15581" width="4.42578125" customWidth="1"/>
    <col min="15582" max="15582" width="4.28515625" customWidth="1"/>
    <col min="15583" max="15583" width="3.42578125" customWidth="1"/>
    <col min="15584" max="15585" width="4" customWidth="1"/>
    <col min="15586" max="15586" width="4.28515625" customWidth="1"/>
    <col min="15587" max="15587" width="4.140625" customWidth="1"/>
    <col min="15588" max="15588" width="3.85546875" customWidth="1"/>
    <col min="15589" max="15590" width="4" customWidth="1"/>
    <col min="15591" max="15591" width="4.28515625" customWidth="1"/>
    <col min="15592" max="15592" width="4" customWidth="1"/>
    <col min="15593" max="15593" width="4.140625" customWidth="1"/>
    <col min="15594" max="15594" width="4.28515625" customWidth="1"/>
    <col min="15595" max="15596" width="4.140625" customWidth="1"/>
    <col min="15597" max="15598" width="4.28515625" customWidth="1"/>
    <col min="15599" max="15611" width="3.42578125" customWidth="1"/>
    <col min="15612" max="15612" width="8.42578125" customWidth="1"/>
    <col min="15614" max="15614" width="11.5703125" customWidth="1"/>
    <col min="15816" max="15816" width="37.7109375" customWidth="1"/>
    <col min="15817" max="15817" width="7.28515625" customWidth="1"/>
    <col min="15818" max="15818" width="16.5703125" customWidth="1"/>
    <col min="15819" max="15819" width="7.5703125" customWidth="1"/>
    <col min="15820" max="15824" width="3.42578125" customWidth="1"/>
    <col min="15825" max="15825" width="4" customWidth="1"/>
    <col min="15826" max="15830" width="3.42578125" customWidth="1"/>
    <col min="15831" max="15831" width="3.7109375" customWidth="1"/>
    <col min="15832" max="15832" width="3.42578125" customWidth="1"/>
    <col min="15833" max="15833" width="4.140625" customWidth="1"/>
    <col min="15834" max="15834" width="4" customWidth="1"/>
    <col min="15835" max="15835" width="4.42578125" customWidth="1"/>
    <col min="15836" max="15836" width="3.85546875" customWidth="1"/>
    <col min="15837" max="15837" width="4.42578125" customWidth="1"/>
    <col min="15838" max="15838" width="4.28515625" customWidth="1"/>
    <col min="15839" max="15839" width="3.42578125" customWidth="1"/>
    <col min="15840" max="15841" width="4" customWidth="1"/>
    <col min="15842" max="15842" width="4.28515625" customWidth="1"/>
    <col min="15843" max="15843" width="4.140625" customWidth="1"/>
    <col min="15844" max="15844" width="3.85546875" customWidth="1"/>
    <col min="15845" max="15846" width="4" customWidth="1"/>
    <col min="15847" max="15847" width="4.28515625" customWidth="1"/>
    <col min="15848" max="15848" width="4" customWidth="1"/>
    <col min="15849" max="15849" width="4.140625" customWidth="1"/>
    <col min="15850" max="15850" width="4.28515625" customWidth="1"/>
    <col min="15851" max="15852" width="4.140625" customWidth="1"/>
    <col min="15853" max="15854" width="4.28515625" customWidth="1"/>
    <col min="15855" max="15867" width="3.42578125" customWidth="1"/>
    <col min="15868" max="15868" width="8.42578125" customWidth="1"/>
    <col min="15870" max="15870" width="11.5703125" customWidth="1"/>
    <col min="16072" max="16072" width="37.7109375" customWidth="1"/>
    <col min="16073" max="16073" width="7.28515625" customWidth="1"/>
    <col min="16074" max="16074" width="16.5703125" customWidth="1"/>
    <col min="16075" max="16075" width="7.5703125" customWidth="1"/>
    <col min="16076" max="16080" width="3.42578125" customWidth="1"/>
    <col min="16081" max="16081" width="4" customWidth="1"/>
    <col min="16082" max="16086" width="3.42578125" customWidth="1"/>
    <col min="16087" max="16087" width="3.7109375" customWidth="1"/>
    <col min="16088" max="16088" width="3.42578125" customWidth="1"/>
    <col min="16089" max="16089" width="4.140625" customWidth="1"/>
    <col min="16090" max="16090" width="4" customWidth="1"/>
    <col min="16091" max="16091" width="4.42578125" customWidth="1"/>
    <col min="16092" max="16092" width="3.85546875" customWidth="1"/>
    <col min="16093" max="16093" width="4.42578125" customWidth="1"/>
    <col min="16094" max="16094" width="4.28515625" customWidth="1"/>
    <col min="16095" max="16095" width="3.42578125" customWidth="1"/>
    <col min="16096" max="16097" width="4" customWidth="1"/>
    <col min="16098" max="16098" width="4.28515625" customWidth="1"/>
    <col min="16099" max="16099" width="4.140625" customWidth="1"/>
    <col min="16100" max="16100" width="3.85546875" customWidth="1"/>
    <col min="16101" max="16102" width="4" customWidth="1"/>
    <col min="16103" max="16103" width="4.28515625" customWidth="1"/>
    <col min="16104" max="16104" width="4" customWidth="1"/>
    <col min="16105" max="16105" width="4.140625" customWidth="1"/>
    <col min="16106" max="16106" width="4.28515625" customWidth="1"/>
    <col min="16107" max="16108" width="4.140625" customWidth="1"/>
    <col min="16109" max="16110" width="4.28515625" customWidth="1"/>
    <col min="16111" max="16123" width="3.42578125" customWidth="1"/>
    <col min="16124" max="16124" width="8.42578125" customWidth="1"/>
    <col min="16126" max="16126" width="11.5703125" customWidth="1"/>
  </cols>
  <sheetData>
    <row r="1" spans="1:56" s="26" customFormat="1" ht="27.75" customHeight="1" x14ac:dyDescent="0.2">
      <c r="A1" s="223"/>
      <c r="B1" s="223"/>
      <c r="C1" s="223"/>
      <c r="D1" s="223"/>
      <c r="E1" s="224"/>
      <c r="F1" s="224"/>
      <c r="G1" s="224"/>
      <c r="H1" s="224"/>
      <c r="I1" s="223"/>
      <c r="J1" s="223"/>
      <c r="K1" s="223"/>
      <c r="L1" s="223"/>
      <c r="M1" s="225"/>
      <c r="N1" s="225"/>
      <c r="O1" s="225"/>
      <c r="P1" s="225"/>
      <c r="Q1" s="225"/>
      <c r="R1" s="225"/>
      <c r="S1" s="225"/>
      <c r="T1" s="225"/>
      <c r="U1" s="225"/>
      <c r="V1" s="225"/>
      <c r="W1" s="225"/>
      <c r="X1" s="225"/>
      <c r="Y1" s="225"/>
      <c r="Z1" s="225"/>
      <c r="AA1" s="225"/>
      <c r="AB1" s="225"/>
      <c r="AC1" s="223"/>
      <c r="AD1" s="225"/>
      <c r="AE1" s="223"/>
      <c r="AF1" s="223"/>
      <c r="AG1" s="225"/>
      <c r="AH1" s="225"/>
      <c r="AI1" s="225"/>
      <c r="AJ1" s="225"/>
      <c r="AK1" s="225"/>
      <c r="AL1" s="225"/>
      <c r="AM1" s="225"/>
      <c r="AN1" s="225"/>
      <c r="AO1" s="223"/>
      <c r="AP1" s="223"/>
      <c r="AQ1" s="223"/>
      <c r="AR1" s="223"/>
      <c r="AS1" s="223"/>
      <c r="AT1" s="223"/>
      <c r="AU1" s="223"/>
      <c r="AV1" s="223"/>
      <c r="AW1" s="223"/>
      <c r="AX1" s="223"/>
      <c r="AY1" s="223"/>
      <c r="AZ1" s="223"/>
      <c r="BA1" s="223"/>
      <c r="BB1" s="223"/>
      <c r="BC1" s="223"/>
      <c r="BD1" s="183"/>
    </row>
    <row r="2" spans="1:56" s="26" customFormat="1" ht="17.25" customHeight="1" x14ac:dyDescent="0.3">
      <c r="A2" s="360"/>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183"/>
    </row>
    <row r="3" spans="1:56" s="26" customFormat="1" ht="17.25" customHeight="1" x14ac:dyDescent="0.2">
      <c r="A3" s="226"/>
      <c r="B3" s="226"/>
      <c r="C3" s="226"/>
      <c r="D3" s="227"/>
      <c r="E3" s="228"/>
      <c r="F3" s="228"/>
      <c r="G3" s="228"/>
      <c r="H3" s="228"/>
      <c r="I3" s="229"/>
      <c r="J3" s="229"/>
      <c r="K3" s="229"/>
      <c r="L3" s="229"/>
      <c r="M3" s="230"/>
      <c r="N3" s="230"/>
      <c r="O3" s="230"/>
      <c r="P3" s="230"/>
      <c r="Q3" s="230"/>
      <c r="R3" s="230"/>
      <c r="S3" s="230"/>
      <c r="T3" s="230"/>
      <c r="U3" s="230"/>
      <c r="V3" s="230"/>
      <c r="W3" s="230"/>
      <c r="X3" s="230"/>
      <c r="Y3" s="230"/>
      <c r="Z3" s="230"/>
      <c r="AA3" s="230"/>
      <c r="AB3" s="230"/>
      <c r="AC3" s="229"/>
      <c r="AD3" s="230"/>
      <c r="AE3" s="229"/>
      <c r="AF3" s="229"/>
      <c r="AG3" s="230"/>
      <c r="AH3" s="230"/>
      <c r="AI3" s="230"/>
      <c r="AJ3" s="230"/>
      <c r="AK3" s="230"/>
      <c r="AL3" s="230"/>
      <c r="AM3" s="230"/>
      <c r="AN3" s="230"/>
      <c r="AO3" s="229"/>
      <c r="AP3" s="226"/>
      <c r="AQ3" s="226"/>
      <c r="AR3" s="226"/>
      <c r="AS3" s="226"/>
      <c r="AT3" s="226"/>
      <c r="AU3" s="226"/>
      <c r="AV3" s="226"/>
      <c r="AW3" s="226"/>
      <c r="AX3" s="226"/>
      <c r="AY3" s="226"/>
      <c r="AZ3" s="226"/>
      <c r="BA3" s="226"/>
      <c r="BB3" s="226"/>
      <c r="BC3" s="226"/>
      <c r="BD3" s="183"/>
    </row>
    <row r="4" spans="1:56" s="26" customFormat="1" ht="16.5" customHeight="1" x14ac:dyDescent="0.2">
      <c r="A4" s="362"/>
      <c r="B4" s="363"/>
      <c r="C4" s="350"/>
      <c r="D4" s="349"/>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0"/>
      <c r="AL4" s="350"/>
      <c r="AM4" s="350"/>
      <c r="AN4" s="350"/>
      <c r="AO4" s="350"/>
      <c r="AP4" s="350"/>
      <c r="AQ4" s="350"/>
      <c r="AR4" s="350"/>
      <c r="AS4" s="350"/>
      <c r="AT4" s="350"/>
      <c r="AU4" s="350"/>
      <c r="AV4" s="350"/>
      <c r="AW4" s="350"/>
      <c r="AX4" s="350"/>
      <c r="AY4" s="350"/>
      <c r="AZ4" s="350"/>
      <c r="BA4" s="364"/>
      <c r="BB4" s="353"/>
      <c r="BC4" s="353"/>
      <c r="BD4" s="183"/>
    </row>
    <row r="5" spans="1:56" s="26" customFormat="1" ht="16.5" customHeight="1" x14ac:dyDescent="0.2">
      <c r="A5" s="362"/>
      <c r="B5" s="363"/>
      <c r="C5" s="350"/>
      <c r="D5" s="349"/>
      <c r="E5" s="355"/>
      <c r="F5" s="365"/>
      <c r="G5" s="365"/>
      <c r="H5" s="355"/>
      <c r="I5" s="350"/>
      <c r="J5" s="350"/>
      <c r="K5" s="350"/>
      <c r="L5" s="350"/>
      <c r="M5" s="366"/>
      <c r="N5" s="366"/>
      <c r="O5" s="366"/>
      <c r="P5" s="366"/>
      <c r="Q5" s="366"/>
      <c r="R5" s="366"/>
      <c r="S5" s="366"/>
      <c r="T5" s="366"/>
      <c r="U5" s="366"/>
      <c r="V5" s="366"/>
      <c r="W5" s="366"/>
      <c r="X5" s="366"/>
      <c r="Y5" s="366"/>
      <c r="Z5" s="366"/>
      <c r="AA5" s="366"/>
      <c r="AB5" s="366"/>
      <c r="AC5" s="350"/>
      <c r="AD5" s="350"/>
      <c r="AE5" s="350"/>
      <c r="AF5" s="350"/>
      <c r="AG5" s="366"/>
      <c r="AH5" s="366"/>
      <c r="AI5" s="366"/>
      <c r="AJ5" s="366"/>
      <c r="AK5" s="366"/>
      <c r="AL5" s="366"/>
      <c r="AM5" s="366"/>
      <c r="AN5" s="366"/>
      <c r="AO5" s="350"/>
      <c r="AP5" s="350"/>
      <c r="AQ5" s="350"/>
      <c r="AR5" s="350"/>
      <c r="AS5" s="350"/>
      <c r="AT5" s="350"/>
      <c r="AU5" s="350"/>
      <c r="AV5" s="350"/>
      <c r="AW5" s="350"/>
      <c r="AX5" s="350"/>
      <c r="AY5" s="350"/>
      <c r="AZ5" s="350"/>
      <c r="BA5" s="364"/>
      <c r="BB5" s="353"/>
      <c r="BC5" s="353"/>
      <c r="BD5" s="183"/>
    </row>
    <row r="6" spans="1:56" s="26" customFormat="1" ht="18" customHeight="1" x14ac:dyDescent="0.2">
      <c r="A6" s="362"/>
      <c r="B6" s="363"/>
      <c r="C6" s="350"/>
      <c r="D6" s="349"/>
      <c r="E6" s="231"/>
      <c r="F6" s="231"/>
      <c r="G6" s="231"/>
      <c r="H6" s="231"/>
      <c r="I6" s="232"/>
      <c r="J6" s="232"/>
      <c r="K6" s="232"/>
      <c r="L6" s="232"/>
      <c r="M6" s="233"/>
      <c r="N6" s="233"/>
      <c r="O6" s="233"/>
      <c r="P6" s="233"/>
      <c r="Q6" s="233"/>
      <c r="R6" s="233"/>
      <c r="S6" s="233"/>
      <c r="T6" s="233"/>
      <c r="U6" s="233"/>
      <c r="V6" s="233"/>
      <c r="W6" s="233"/>
      <c r="X6" s="233"/>
      <c r="Y6" s="233"/>
      <c r="Z6" s="233"/>
      <c r="AA6" s="233"/>
      <c r="AB6" s="233"/>
      <c r="AC6" s="232"/>
      <c r="AD6" s="233"/>
      <c r="AE6" s="232"/>
      <c r="AF6" s="232"/>
      <c r="AG6" s="233"/>
      <c r="AH6" s="233"/>
      <c r="AI6" s="233"/>
      <c r="AJ6" s="233"/>
      <c r="AK6" s="233"/>
      <c r="AL6" s="233"/>
      <c r="AM6" s="233"/>
      <c r="AN6" s="233"/>
      <c r="AO6" s="233"/>
      <c r="AP6" s="233"/>
      <c r="AQ6" s="233"/>
      <c r="AR6" s="233"/>
      <c r="AS6" s="233"/>
      <c r="AT6" s="233"/>
      <c r="AU6" s="233"/>
      <c r="AV6" s="233"/>
      <c r="AW6" s="233"/>
      <c r="AX6" s="233"/>
      <c r="AY6" s="233"/>
      <c r="AZ6" s="233"/>
      <c r="BA6" s="364"/>
      <c r="BB6" s="353"/>
      <c r="BC6" s="353"/>
      <c r="BD6" s="183"/>
    </row>
    <row r="7" spans="1:56" s="26" customFormat="1" ht="18" customHeight="1" x14ac:dyDescent="0.2">
      <c r="A7" s="234"/>
      <c r="B7" s="235"/>
      <c r="C7" s="44"/>
      <c r="D7" s="236"/>
      <c r="E7" s="237"/>
      <c r="F7" s="237"/>
      <c r="G7" s="237"/>
      <c r="H7" s="237"/>
      <c r="I7" s="44"/>
      <c r="J7" s="44"/>
      <c r="K7" s="44"/>
      <c r="L7" s="44"/>
      <c r="M7" s="238"/>
      <c r="N7" s="238"/>
      <c r="O7" s="238"/>
      <c r="P7" s="238"/>
      <c r="Q7" s="238"/>
      <c r="R7" s="238"/>
      <c r="S7" s="238"/>
      <c r="T7" s="238"/>
      <c r="U7" s="238"/>
      <c r="V7" s="238"/>
      <c r="W7" s="238"/>
      <c r="X7" s="238"/>
      <c r="Y7" s="238"/>
      <c r="Z7" s="238"/>
      <c r="AA7" s="238"/>
      <c r="AB7" s="238"/>
      <c r="AC7" s="44"/>
      <c r="AD7" s="238"/>
      <c r="AE7" s="44"/>
      <c r="AF7" s="44"/>
      <c r="AG7" s="238"/>
      <c r="AH7" s="238"/>
      <c r="AI7" s="238"/>
      <c r="AJ7" s="238"/>
      <c r="AK7" s="238"/>
      <c r="AL7" s="238"/>
      <c r="AM7" s="238"/>
      <c r="AN7" s="238"/>
      <c r="AO7" s="238"/>
      <c r="AP7" s="238"/>
      <c r="AQ7" s="238"/>
      <c r="AR7" s="238"/>
      <c r="AS7" s="238"/>
      <c r="AT7" s="238"/>
      <c r="AU7" s="238"/>
      <c r="AV7" s="238"/>
      <c r="AW7" s="238"/>
      <c r="AX7" s="238"/>
      <c r="AY7" s="238"/>
      <c r="AZ7" s="238"/>
      <c r="BA7" s="239"/>
      <c r="BB7" s="349"/>
      <c r="BC7" s="349"/>
      <c r="BD7" s="183"/>
    </row>
    <row r="8" spans="1:56" s="26" customFormat="1" ht="15" customHeight="1" x14ac:dyDescent="0.2">
      <c r="A8" s="351"/>
      <c r="B8" s="351"/>
      <c r="C8" s="351"/>
      <c r="D8" s="226"/>
      <c r="E8" s="240"/>
      <c r="F8" s="240"/>
      <c r="G8" s="240"/>
      <c r="H8" s="240"/>
      <c r="I8" s="241"/>
      <c r="J8" s="241"/>
      <c r="K8" s="241"/>
      <c r="L8" s="241"/>
      <c r="M8" s="242"/>
      <c r="N8" s="242"/>
      <c r="O8" s="242"/>
      <c r="P8" s="242"/>
      <c r="Q8" s="242"/>
      <c r="R8" s="242"/>
      <c r="S8" s="242"/>
      <c r="T8" s="242"/>
      <c r="U8" s="242"/>
      <c r="V8" s="242"/>
      <c r="W8" s="242"/>
      <c r="X8" s="242"/>
      <c r="Y8" s="242"/>
      <c r="Z8" s="242"/>
      <c r="AA8" s="242"/>
      <c r="AB8" s="242"/>
      <c r="AC8" s="241"/>
      <c r="AD8" s="242"/>
      <c r="AE8" s="241"/>
      <c r="AF8" s="241"/>
      <c r="AG8" s="242"/>
      <c r="AH8" s="242"/>
      <c r="AI8" s="242"/>
      <c r="AJ8" s="242"/>
      <c r="AK8" s="242"/>
      <c r="AL8" s="242"/>
      <c r="AM8" s="242"/>
      <c r="AN8" s="242"/>
      <c r="AO8" s="241"/>
      <c r="AP8" s="241"/>
      <c r="AQ8" s="241"/>
      <c r="AR8" s="241"/>
      <c r="AS8" s="241"/>
      <c r="AT8" s="241"/>
      <c r="AU8" s="241"/>
      <c r="AV8" s="241"/>
      <c r="AW8" s="241"/>
      <c r="AX8" s="241"/>
      <c r="AY8" s="241"/>
      <c r="AZ8" s="241"/>
      <c r="BA8" s="243"/>
      <c r="BB8" s="350"/>
      <c r="BC8" s="350"/>
      <c r="BD8" s="183"/>
    </row>
    <row r="9" spans="1:56" s="26" customFormat="1" ht="15" customHeight="1" x14ac:dyDescent="0.2">
      <c r="A9" s="351"/>
      <c r="B9" s="351"/>
      <c r="C9" s="351"/>
      <c r="D9" s="226"/>
      <c r="E9" s="240"/>
      <c r="F9" s="240"/>
      <c r="G9" s="240"/>
      <c r="H9" s="240"/>
      <c r="I9" s="241"/>
      <c r="J9" s="241"/>
      <c r="K9" s="241"/>
      <c r="L9" s="241"/>
      <c r="M9" s="242"/>
      <c r="N9" s="242"/>
      <c r="O9" s="242"/>
      <c r="P9" s="242"/>
      <c r="Q9" s="242"/>
      <c r="R9" s="242"/>
      <c r="S9" s="242"/>
      <c r="T9" s="242"/>
      <c r="U9" s="242"/>
      <c r="V9" s="242"/>
      <c r="W9" s="242"/>
      <c r="X9" s="242"/>
      <c r="Y9" s="242"/>
      <c r="Z9" s="242"/>
      <c r="AA9" s="242"/>
      <c r="AB9" s="242"/>
      <c r="AC9" s="241"/>
      <c r="AD9" s="242"/>
      <c r="AE9" s="241"/>
      <c r="AF9" s="241"/>
      <c r="AG9" s="242"/>
      <c r="AH9" s="242"/>
      <c r="AI9" s="242"/>
      <c r="AJ9" s="242"/>
      <c r="AK9" s="242"/>
      <c r="AL9" s="242"/>
      <c r="AM9" s="242"/>
      <c r="AN9" s="242"/>
      <c r="AO9" s="241"/>
      <c r="AP9" s="241"/>
      <c r="AQ9" s="241"/>
      <c r="AR9" s="241"/>
      <c r="AS9" s="241"/>
      <c r="AT9" s="241"/>
      <c r="AU9" s="241"/>
      <c r="AV9" s="241"/>
      <c r="AW9" s="241"/>
      <c r="AX9" s="241"/>
      <c r="AY9" s="241"/>
      <c r="AZ9" s="241"/>
      <c r="BA9" s="243"/>
      <c r="BB9" s="356"/>
      <c r="BC9" s="356"/>
      <c r="BD9" s="183"/>
    </row>
    <row r="10" spans="1:56" s="26" customFormat="1" ht="15" customHeight="1" x14ac:dyDescent="0.2">
      <c r="A10" s="353"/>
      <c r="B10" s="349"/>
      <c r="C10" s="349"/>
      <c r="D10" s="182"/>
      <c r="E10" s="237"/>
      <c r="F10" s="237"/>
      <c r="G10" s="237"/>
      <c r="H10" s="237"/>
      <c r="I10" s="44"/>
      <c r="J10" s="44"/>
      <c r="K10" s="44"/>
      <c r="L10" s="44"/>
      <c r="M10" s="238"/>
      <c r="N10" s="238"/>
      <c r="O10" s="238"/>
      <c r="P10" s="238"/>
      <c r="Q10" s="238"/>
      <c r="R10" s="238"/>
      <c r="S10" s="238"/>
      <c r="T10" s="238"/>
      <c r="U10" s="238"/>
      <c r="V10" s="183"/>
      <c r="W10" s="183"/>
      <c r="X10" s="238"/>
      <c r="Y10" s="238"/>
      <c r="Z10" s="238"/>
      <c r="AA10" s="238"/>
      <c r="AB10" s="238"/>
      <c r="AC10" s="44"/>
      <c r="AD10" s="238"/>
      <c r="AE10" s="244"/>
      <c r="AF10" s="44"/>
      <c r="AG10" s="189"/>
      <c r="AH10" s="238"/>
      <c r="AI10" s="238"/>
      <c r="AJ10" s="238"/>
      <c r="AK10" s="238"/>
      <c r="AL10" s="238"/>
      <c r="AM10" s="238"/>
      <c r="AN10" s="238"/>
      <c r="AO10" s="44"/>
      <c r="AP10" s="44"/>
      <c r="AQ10" s="44"/>
      <c r="AR10" s="44"/>
      <c r="AS10" s="44"/>
      <c r="AT10" s="44"/>
      <c r="AU10" s="44"/>
      <c r="AV10" s="44"/>
      <c r="AW10" s="44"/>
      <c r="AX10" s="44"/>
      <c r="AY10" s="44"/>
      <c r="AZ10" s="44"/>
      <c r="BA10" s="184"/>
      <c r="BB10" s="350"/>
      <c r="BC10" s="350"/>
      <c r="BD10" s="183"/>
    </row>
    <row r="11" spans="1:56" s="26" customFormat="1" ht="24.75" customHeight="1" x14ac:dyDescent="0.2">
      <c r="A11" s="353"/>
      <c r="B11" s="349"/>
      <c r="C11" s="349"/>
      <c r="D11" s="182"/>
      <c r="E11" s="237"/>
      <c r="F11" s="237"/>
      <c r="G11" s="237"/>
      <c r="H11" s="237"/>
      <c r="I11" s="44"/>
      <c r="J11" s="44"/>
      <c r="K11" s="44"/>
      <c r="L11" s="44"/>
      <c r="M11" s="238"/>
      <c r="N11" s="238"/>
      <c r="O11" s="238"/>
      <c r="P11" s="238"/>
      <c r="Q11" s="238"/>
      <c r="R11" s="238"/>
      <c r="S11" s="238"/>
      <c r="T11" s="238"/>
      <c r="U11" s="238"/>
      <c r="V11" s="183"/>
      <c r="W11" s="183"/>
      <c r="X11" s="238"/>
      <c r="Y11" s="238"/>
      <c r="Z11" s="238"/>
      <c r="AA11" s="238"/>
      <c r="AB11" s="238"/>
      <c r="AC11" s="44"/>
      <c r="AD11" s="238"/>
      <c r="AE11" s="44"/>
      <c r="AF11" s="44"/>
      <c r="AG11" s="238"/>
      <c r="AH11" s="238"/>
      <c r="AI11" s="238"/>
      <c r="AJ11" s="238"/>
      <c r="AK11" s="238"/>
      <c r="AL11" s="238"/>
      <c r="AM11" s="238"/>
      <c r="AN11" s="238"/>
      <c r="AO11" s="44"/>
      <c r="AP11" s="44"/>
      <c r="AQ11" s="44"/>
      <c r="AR11" s="44"/>
      <c r="AS11" s="44"/>
      <c r="AT11" s="44"/>
      <c r="AU11" s="44"/>
      <c r="AV11" s="44"/>
      <c r="AW11" s="44"/>
      <c r="AX11" s="44"/>
      <c r="AY11" s="44"/>
      <c r="AZ11" s="44"/>
      <c r="BA11" s="184"/>
      <c r="BB11" s="350"/>
      <c r="BC11" s="350"/>
      <c r="BD11" s="183"/>
    </row>
    <row r="12" spans="1:56" s="26" customFormat="1" ht="14.25" customHeight="1" x14ac:dyDescent="0.2">
      <c r="A12" s="353"/>
      <c r="B12" s="349"/>
      <c r="C12" s="349"/>
      <c r="D12" s="182"/>
      <c r="E12" s="237"/>
      <c r="F12" s="237"/>
      <c r="G12" s="237"/>
      <c r="H12" s="237"/>
      <c r="I12" s="44"/>
      <c r="J12" s="44"/>
      <c r="K12" s="44"/>
      <c r="L12" s="44"/>
      <c r="M12" s="238"/>
      <c r="N12" s="238"/>
      <c r="O12" s="238"/>
      <c r="P12" s="238"/>
      <c r="Q12" s="238"/>
      <c r="R12" s="238"/>
      <c r="S12" s="238"/>
      <c r="T12" s="238"/>
      <c r="U12" s="238"/>
      <c r="V12" s="183"/>
      <c r="W12" s="183"/>
      <c r="X12" s="238"/>
      <c r="Y12" s="238"/>
      <c r="Z12" s="238"/>
      <c r="AA12" s="238"/>
      <c r="AB12" s="238"/>
      <c r="AC12" s="44"/>
      <c r="AD12" s="238"/>
      <c r="AE12" s="44"/>
      <c r="AF12" s="44"/>
      <c r="AG12" s="244"/>
      <c r="AH12" s="238"/>
      <c r="AI12" s="238"/>
      <c r="AJ12" s="238"/>
      <c r="AK12" s="238"/>
      <c r="AL12" s="238"/>
      <c r="AM12" s="238"/>
      <c r="AN12" s="238"/>
      <c r="AO12" s="44"/>
      <c r="AP12" s="44"/>
      <c r="AQ12" s="44"/>
      <c r="AR12" s="44"/>
      <c r="AS12" s="44"/>
      <c r="AT12" s="44"/>
      <c r="AU12" s="44"/>
      <c r="AV12" s="44"/>
      <c r="AW12" s="44"/>
      <c r="AX12" s="44"/>
      <c r="AY12" s="44"/>
      <c r="AZ12" s="44"/>
      <c r="BA12" s="184"/>
      <c r="BB12" s="350"/>
      <c r="BC12" s="350"/>
      <c r="BD12" s="183"/>
    </row>
    <row r="13" spans="1:56" s="26" customFormat="1" ht="25.5" customHeight="1" x14ac:dyDescent="0.2">
      <c r="A13" s="353"/>
      <c r="B13" s="349"/>
      <c r="C13" s="349"/>
      <c r="D13" s="182"/>
      <c r="E13" s="237"/>
      <c r="F13" s="237"/>
      <c r="G13" s="237"/>
      <c r="H13" s="237"/>
      <c r="I13" s="44"/>
      <c r="J13" s="44"/>
      <c r="K13" s="44"/>
      <c r="L13" s="44"/>
      <c r="M13" s="238"/>
      <c r="N13" s="238"/>
      <c r="O13" s="238"/>
      <c r="P13" s="238"/>
      <c r="Q13" s="238"/>
      <c r="R13" s="238"/>
      <c r="S13" s="238"/>
      <c r="T13" s="238"/>
      <c r="U13" s="238"/>
      <c r="V13" s="183"/>
      <c r="W13" s="183"/>
      <c r="X13" s="238"/>
      <c r="Y13" s="238"/>
      <c r="Z13" s="238"/>
      <c r="AA13" s="238"/>
      <c r="AB13" s="238"/>
      <c r="AC13" s="44"/>
      <c r="AD13" s="238"/>
      <c r="AE13" s="44"/>
      <c r="AF13" s="44"/>
      <c r="AG13" s="238"/>
      <c r="AH13" s="238"/>
      <c r="AI13" s="238"/>
      <c r="AJ13" s="238"/>
      <c r="AK13" s="238"/>
      <c r="AL13" s="238"/>
      <c r="AM13" s="238"/>
      <c r="AN13" s="238"/>
      <c r="AO13" s="44"/>
      <c r="AP13" s="44"/>
      <c r="AQ13" s="44"/>
      <c r="AR13" s="44"/>
      <c r="AS13" s="44"/>
      <c r="AT13" s="44"/>
      <c r="AU13" s="44"/>
      <c r="AV13" s="44"/>
      <c r="AW13" s="44"/>
      <c r="AX13" s="44"/>
      <c r="AY13" s="44"/>
      <c r="AZ13" s="44"/>
      <c r="BA13" s="184"/>
      <c r="BB13" s="350"/>
      <c r="BC13" s="350"/>
      <c r="BD13" s="183"/>
    </row>
    <row r="14" spans="1:56" s="26" customFormat="1" ht="14.25" customHeight="1" x14ac:dyDescent="0.2">
      <c r="A14" s="348"/>
      <c r="B14" s="349"/>
      <c r="C14" s="349"/>
      <c r="D14" s="182"/>
      <c r="E14" s="237"/>
      <c r="F14" s="237"/>
      <c r="G14" s="237"/>
      <c r="H14" s="237"/>
      <c r="I14" s="44"/>
      <c r="J14" s="44"/>
      <c r="K14" s="44"/>
      <c r="L14" s="44"/>
      <c r="M14" s="238"/>
      <c r="N14" s="238"/>
      <c r="O14" s="238"/>
      <c r="P14" s="238"/>
      <c r="Q14" s="238"/>
      <c r="R14" s="238"/>
      <c r="S14" s="238"/>
      <c r="T14" s="238"/>
      <c r="U14" s="238"/>
      <c r="V14" s="183"/>
      <c r="W14" s="183"/>
      <c r="X14" s="238"/>
      <c r="Y14" s="238"/>
      <c r="Z14" s="238"/>
      <c r="AA14" s="238"/>
      <c r="AB14" s="238"/>
      <c r="AC14" s="44"/>
      <c r="AD14" s="238"/>
      <c r="AE14" s="44"/>
      <c r="AF14" s="44"/>
      <c r="AG14" s="238"/>
      <c r="AH14" s="238"/>
      <c r="AI14" s="238"/>
      <c r="AJ14" s="238"/>
      <c r="AK14" s="238"/>
      <c r="AL14" s="238"/>
      <c r="AM14" s="238"/>
      <c r="AN14" s="238"/>
      <c r="AO14" s="44"/>
      <c r="AP14" s="44"/>
      <c r="AQ14" s="44"/>
      <c r="AR14" s="44"/>
      <c r="AS14" s="44"/>
      <c r="AT14" s="44"/>
      <c r="AU14" s="44"/>
      <c r="AV14" s="44"/>
      <c r="AW14" s="44"/>
      <c r="AX14" s="44"/>
      <c r="AY14" s="44"/>
      <c r="AZ14" s="44"/>
      <c r="BA14" s="184"/>
      <c r="BB14" s="350"/>
      <c r="BC14" s="350"/>
      <c r="BD14" s="183"/>
    </row>
    <row r="15" spans="1:56" s="26" customFormat="1" ht="14.25" customHeight="1" x14ac:dyDescent="0.2">
      <c r="A15" s="348"/>
      <c r="B15" s="349"/>
      <c r="C15" s="349"/>
      <c r="D15" s="182"/>
      <c r="E15" s="237"/>
      <c r="F15" s="237"/>
      <c r="G15" s="237"/>
      <c r="H15" s="237"/>
      <c r="I15" s="44"/>
      <c r="J15" s="44"/>
      <c r="K15" s="44"/>
      <c r="L15" s="44"/>
      <c r="M15" s="238"/>
      <c r="N15" s="238"/>
      <c r="O15" s="238"/>
      <c r="P15" s="238"/>
      <c r="Q15" s="238"/>
      <c r="R15" s="238"/>
      <c r="S15" s="238"/>
      <c r="T15" s="238"/>
      <c r="U15" s="238"/>
      <c r="V15" s="183"/>
      <c r="W15" s="183"/>
      <c r="X15" s="238"/>
      <c r="Y15" s="238"/>
      <c r="Z15" s="238"/>
      <c r="AA15" s="238"/>
      <c r="AB15" s="238"/>
      <c r="AC15" s="44"/>
      <c r="AD15" s="238"/>
      <c r="AE15" s="44"/>
      <c r="AF15" s="44"/>
      <c r="AG15" s="238"/>
      <c r="AH15" s="238"/>
      <c r="AI15" s="238"/>
      <c r="AJ15" s="238"/>
      <c r="AK15" s="238"/>
      <c r="AL15" s="238"/>
      <c r="AM15" s="238"/>
      <c r="AN15" s="238"/>
      <c r="AO15" s="44"/>
      <c r="AP15" s="44"/>
      <c r="AQ15" s="44"/>
      <c r="AR15" s="44"/>
      <c r="AS15" s="44"/>
      <c r="AT15" s="44"/>
      <c r="AU15" s="44"/>
      <c r="AV15" s="44"/>
      <c r="AW15" s="44"/>
      <c r="AX15" s="44"/>
      <c r="AY15" s="44"/>
      <c r="AZ15" s="44"/>
      <c r="BA15" s="184"/>
      <c r="BB15" s="350"/>
      <c r="BC15" s="350"/>
      <c r="BD15" s="183"/>
    </row>
    <row r="16" spans="1:56" s="26" customFormat="1" ht="14.25" customHeight="1" x14ac:dyDescent="0.2">
      <c r="A16" s="348"/>
      <c r="B16" s="349"/>
      <c r="C16" s="349"/>
      <c r="D16" s="182"/>
      <c r="E16" s="237"/>
      <c r="F16" s="237"/>
      <c r="G16" s="237"/>
      <c r="H16" s="237"/>
      <c r="I16" s="44"/>
      <c r="J16" s="44"/>
      <c r="K16" s="44"/>
      <c r="L16" s="44"/>
      <c r="M16" s="238"/>
      <c r="N16" s="238"/>
      <c r="O16" s="238"/>
      <c r="P16" s="238"/>
      <c r="Q16" s="238"/>
      <c r="R16" s="238"/>
      <c r="S16" s="238"/>
      <c r="T16" s="238"/>
      <c r="U16" s="244"/>
      <c r="V16" s="183"/>
      <c r="W16" s="183"/>
      <c r="X16" s="238"/>
      <c r="Y16" s="238"/>
      <c r="Z16" s="238"/>
      <c r="AA16" s="238"/>
      <c r="AB16" s="238"/>
      <c r="AC16" s="44"/>
      <c r="AD16" s="238"/>
      <c r="AE16" s="44"/>
      <c r="AF16" s="44"/>
      <c r="AG16" s="238"/>
      <c r="AH16" s="238"/>
      <c r="AI16" s="238"/>
      <c r="AJ16" s="238"/>
      <c r="AK16" s="238"/>
      <c r="AL16" s="238"/>
      <c r="AM16" s="238"/>
      <c r="AN16" s="238"/>
      <c r="AO16" s="44"/>
      <c r="AP16" s="44"/>
      <c r="AQ16" s="44"/>
      <c r="AR16" s="44"/>
      <c r="AS16" s="44"/>
      <c r="AT16" s="44"/>
      <c r="AU16" s="44"/>
      <c r="AV16" s="44"/>
      <c r="AW16" s="44"/>
      <c r="AX16" s="44"/>
      <c r="AY16" s="44"/>
      <c r="AZ16" s="44"/>
      <c r="BA16" s="184"/>
      <c r="BB16" s="350"/>
      <c r="BC16" s="350"/>
      <c r="BD16" s="183"/>
    </row>
    <row r="17" spans="1:56" s="26" customFormat="1" ht="24.75" customHeight="1" x14ac:dyDescent="0.2">
      <c r="A17" s="348"/>
      <c r="B17" s="349"/>
      <c r="C17" s="349"/>
      <c r="D17" s="182"/>
      <c r="E17" s="237"/>
      <c r="F17" s="237"/>
      <c r="G17" s="237"/>
      <c r="H17" s="237"/>
      <c r="I17" s="44"/>
      <c r="J17" s="44"/>
      <c r="K17" s="44"/>
      <c r="L17" s="44"/>
      <c r="M17" s="238"/>
      <c r="N17" s="238"/>
      <c r="O17" s="238"/>
      <c r="P17" s="238"/>
      <c r="Q17" s="238"/>
      <c r="R17" s="238"/>
      <c r="S17" s="238"/>
      <c r="T17" s="238"/>
      <c r="U17" s="238"/>
      <c r="V17" s="183"/>
      <c r="W17" s="183"/>
      <c r="X17" s="238"/>
      <c r="Y17" s="238"/>
      <c r="Z17" s="238"/>
      <c r="AA17" s="238"/>
      <c r="AB17" s="238"/>
      <c r="AC17" s="44"/>
      <c r="AD17" s="238"/>
      <c r="AE17" s="44"/>
      <c r="AF17" s="44"/>
      <c r="AG17" s="238"/>
      <c r="AH17" s="238"/>
      <c r="AI17" s="238"/>
      <c r="AJ17" s="238"/>
      <c r="AK17" s="238"/>
      <c r="AL17" s="238"/>
      <c r="AM17" s="238"/>
      <c r="AN17" s="238"/>
      <c r="AO17" s="44"/>
      <c r="AP17" s="44"/>
      <c r="AQ17" s="44"/>
      <c r="AR17" s="44"/>
      <c r="AS17" s="44"/>
      <c r="AT17" s="44"/>
      <c r="AU17" s="44"/>
      <c r="AV17" s="44"/>
      <c r="AW17" s="44"/>
      <c r="AX17" s="44"/>
      <c r="AY17" s="44"/>
      <c r="AZ17" s="44"/>
      <c r="BA17" s="184"/>
      <c r="BB17" s="350"/>
      <c r="BC17" s="350"/>
      <c r="BD17" s="183"/>
    </row>
    <row r="18" spans="1:56" s="26" customFormat="1" ht="14.25" customHeight="1" x14ac:dyDescent="0.2">
      <c r="A18" s="348"/>
      <c r="B18" s="349"/>
      <c r="C18" s="349"/>
      <c r="D18" s="182"/>
      <c r="E18" s="237"/>
      <c r="F18" s="237"/>
      <c r="G18" s="237"/>
      <c r="H18" s="237"/>
      <c r="I18" s="44"/>
      <c r="J18" s="44"/>
      <c r="K18" s="44"/>
      <c r="L18" s="44"/>
      <c r="M18" s="238"/>
      <c r="N18" s="238"/>
      <c r="O18" s="238"/>
      <c r="P18" s="238"/>
      <c r="Q18" s="238"/>
      <c r="R18" s="238"/>
      <c r="S18" s="238"/>
      <c r="T18" s="238"/>
      <c r="U18" s="244"/>
      <c r="V18" s="183"/>
      <c r="W18" s="183"/>
      <c r="X18" s="238"/>
      <c r="Y18" s="238"/>
      <c r="Z18" s="238"/>
      <c r="AA18" s="238"/>
      <c r="AB18" s="238"/>
      <c r="AC18" s="44"/>
      <c r="AD18" s="238"/>
      <c r="AE18" s="44"/>
      <c r="AF18" s="44"/>
      <c r="AG18" s="238"/>
      <c r="AH18" s="238"/>
      <c r="AI18" s="238"/>
      <c r="AJ18" s="238"/>
      <c r="AK18" s="238"/>
      <c r="AL18" s="238"/>
      <c r="AM18" s="238"/>
      <c r="AN18" s="238"/>
      <c r="AO18" s="44"/>
      <c r="AP18" s="44"/>
      <c r="AQ18" s="44"/>
      <c r="AR18" s="44"/>
      <c r="AS18" s="44"/>
      <c r="AT18" s="44"/>
      <c r="AU18" s="44"/>
      <c r="AV18" s="44"/>
      <c r="AW18" s="44"/>
      <c r="AX18" s="44"/>
      <c r="AY18" s="44"/>
      <c r="AZ18" s="44"/>
      <c r="BA18" s="184"/>
      <c r="BB18" s="350"/>
      <c r="BC18" s="350"/>
      <c r="BD18" s="183"/>
    </row>
    <row r="19" spans="1:56" s="26" customFormat="1" ht="14.25" customHeight="1" x14ac:dyDescent="0.2">
      <c r="A19" s="348"/>
      <c r="B19" s="349"/>
      <c r="C19" s="349"/>
      <c r="D19" s="182"/>
      <c r="E19" s="237"/>
      <c r="F19" s="237"/>
      <c r="G19" s="237"/>
      <c r="H19" s="237"/>
      <c r="I19" s="44"/>
      <c r="J19" s="44"/>
      <c r="K19" s="44"/>
      <c r="L19" s="44"/>
      <c r="M19" s="238"/>
      <c r="N19" s="238"/>
      <c r="O19" s="238"/>
      <c r="P19" s="238"/>
      <c r="Q19" s="238"/>
      <c r="R19" s="238"/>
      <c r="S19" s="238"/>
      <c r="T19" s="238"/>
      <c r="U19" s="238"/>
      <c r="V19" s="183"/>
      <c r="W19" s="183"/>
      <c r="X19" s="238"/>
      <c r="Y19" s="238"/>
      <c r="Z19" s="238"/>
      <c r="AA19" s="238"/>
      <c r="AB19" s="238"/>
      <c r="AC19" s="44"/>
      <c r="AD19" s="238"/>
      <c r="AE19" s="44"/>
      <c r="AF19" s="44"/>
      <c r="AG19" s="238"/>
      <c r="AH19" s="238"/>
      <c r="AI19" s="238"/>
      <c r="AJ19" s="238"/>
      <c r="AK19" s="238"/>
      <c r="AL19" s="238"/>
      <c r="AM19" s="238"/>
      <c r="AN19" s="238"/>
      <c r="AO19" s="44"/>
      <c r="AP19" s="44"/>
      <c r="AQ19" s="44"/>
      <c r="AR19" s="44"/>
      <c r="AS19" s="44"/>
      <c r="AT19" s="44"/>
      <c r="AU19" s="44"/>
      <c r="AV19" s="44"/>
      <c r="AW19" s="44"/>
      <c r="AX19" s="44"/>
      <c r="AY19" s="44"/>
      <c r="AZ19" s="44"/>
      <c r="BA19" s="184"/>
      <c r="BB19" s="350"/>
      <c r="BC19" s="350"/>
      <c r="BD19" s="183"/>
    </row>
    <row r="20" spans="1:56" s="26" customFormat="1" ht="14.25" customHeight="1" x14ac:dyDescent="0.2">
      <c r="A20" s="348"/>
      <c r="B20" s="349"/>
      <c r="C20" s="352"/>
      <c r="D20" s="185"/>
      <c r="E20" s="237"/>
      <c r="F20" s="237"/>
      <c r="G20" s="237"/>
      <c r="H20" s="237"/>
      <c r="I20" s="44"/>
      <c r="J20" s="44"/>
      <c r="K20" s="44"/>
      <c r="L20" s="44"/>
      <c r="M20" s="238"/>
      <c r="N20" s="238"/>
      <c r="O20" s="238"/>
      <c r="P20" s="238"/>
      <c r="Q20" s="238"/>
      <c r="R20" s="238"/>
      <c r="S20" s="238"/>
      <c r="T20" s="238"/>
      <c r="U20" s="238"/>
      <c r="V20" s="245"/>
      <c r="W20" s="245"/>
      <c r="X20" s="244"/>
      <c r="Y20" s="238"/>
      <c r="Z20" s="238"/>
      <c r="AA20" s="238"/>
      <c r="AB20" s="238"/>
      <c r="AC20" s="44"/>
      <c r="AD20" s="238"/>
      <c r="AE20" s="44"/>
      <c r="AF20" s="44"/>
      <c r="AG20" s="238"/>
      <c r="AH20" s="238"/>
      <c r="AI20" s="238"/>
      <c r="AJ20" s="238"/>
      <c r="AK20" s="238"/>
      <c r="AL20" s="238"/>
      <c r="AM20" s="238"/>
      <c r="AN20" s="238"/>
      <c r="AO20" s="44"/>
      <c r="AP20" s="44"/>
      <c r="AQ20" s="44"/>
      <c r="AR20" s="44"/>
      <c r="AS20" s="44"/>
      <c r="AT20" s="44"/>
      <c r="AU20" s="44"/>
      <c r="AV20" s="44"/>
      <c r="AW20" s="44"/>
      <c r="AX20" s="44"/>
      <c r="AY20" s="44"/>
      <c r="AZ20" s="44"/>
      <c r="BA20" s="184"/>
      <c r="BB20" s="350"/>
      <c r="BC20" s="350"/>
      <c r="BD20" s="183"/>
    </row>
    <row r="21" spans="1:56" s="26" customFormat="1" ht="14.25" customHeight="1" x14ac:dyDescent="0.2">
      <c r="A21" s="348"/>
      <c r="B21" s="349"/>
      <c r="C21" s="352"/>
      <c r="D21" s="185"/>
      <c r="E21" s="237"/>
      <c r="F21" s="237"/>
      <c r="G21" s="237"/>
      <c r="H21" s="237"/>
      <c r="I21" s="44"/>
      <c r="J21" s="44"/>
      <c r="K21" s="44"/>
      <c r="L21" s="44"/>
      <c r="M21" s="238"/>
      <c r="N21" s="238"/>
      <c r="O21" s="238"/>
      <c r="P21" s="238"/>
      <c r="Q21" s="238"/>
      <c r="R21" s="238"/>
      <c r="S21" s="238"/>
      <c r="T21" s="238"/>
      <c r="U21" s="238"/>
      <c r="V21" s="245"/>
      <c r="W21" s="245"/>
      <c r="X21" s="238"/>
      <c r="Y21" s="238"/>
      <c r="Z21" s="238"/>
      <c r="AA21" s="238"/>
      <c r="AB21" s="238"/>
      <c r="AC21" s="44"/>
      <c r="AD21" s="238"/>
      <c r="AE21" s="44"/>
      <c r="AF21" s="44"/>
      <c r="AG21" s="238"/>
      <c r="AH21" s="238"/>
      <c r="AI21" s="238"/>
      <c r="AJ21" s="238"/>
      <c r="AK21" s="238"/>
      <c r="AL21" s="238"/>
      <c r="AM21" s="238"/>
      <c r="AN21" s="238"/>
      <c r="AO21" s="44"/>
      <c r="AP21" s="44"/>
      <c r="AQ21" s="44"/>
      <c r="AR21" s="44"/>
      <c r="AS21" s="44"/>
      <c r="AT21" s="44"/>
      <c r="AU21" s="44"/>
      <c r="AV21" s="44"/>
      <c r="AW21" s="44"/>
      <c r="AX21" s="44"/>
      <c r="AY21" s="44"/>
      <c r="AZ21" s="44"/>
      <c r="BA21" s="184"/>
      <c r="BB21" s="350"/>
      <c r="BC21" s="350"/>
      <c r="BD21" s="183"/>
    </row>
    <row r="22" spans="1:56" s="26" customFormat="1" ht="14.25" customHeight="1" x14ac:dyDescent="0.2">
      <c r="A22" s="348"/>
      <c r="B22" s="349"/>
      <c r="C22" s="349"/>
      <c r="D22" s="185"/>
      <c r="E22" s="237"/>
      <c r="F22" s="237"/>
      <c r="G22" s="237"/>
      <c r="H22" s="237"/>
      <c r="I22" s="44"/>
      <c r="J22" s="44"/>
      <c r="K22" s="44"/>
      <c r="L22" s="44"/>
      <c r="M22" s="238"/>
      <c r="N22" s="238"/>
      <c r="O22" s="238"/>
      <c r="P22" s="238"/>
      <c r="Q22" s="238"/>
      <c r="R22" s="238"/>
      <c r="S22" s="238"/>
      <c r="T22" s="238"/>
      <c r="U22" s="238"/>
      <c r="V22" s="245"/>
      <c r="W22" s="245"/>
      <c r="X22" s="238"/>
      <c r="Y22" s="238"/>
      <c r="Z22" s="238"/>
      <c r="AA22" s="238"/>
      <c r="AB22" s="244"/>
      <c r="AC22" s="44"/>
      <c r="AD22" s="238"/>
      <c r="AE22" s="44"/>
      <c r="AF22" s="44"/>
      <c r="AG22" s="238"/>
      <c r="AH22" s="238"/>
      <c r="AI22" s="238"/>
      <c r="AJ22" s="238"/>
      <c r="AK22" s="238"/>
      <c r="AL22" s="238"/>
      <c r="AM22" s="238"/>
      <c r="AN22" s="238"/>
      <c r="AO22" s="44"/>
      <c r="AP22" s="44"/>
      <c r="AQ22" s="44"/>
      <c r="AR22" s="44"/>
      <c r="AS22" s="44"/>
      <c r="AT22" s="44"/>
      <c r="AU22" s="44"/>
      <c r="AV22" s="44"/>
      <c r="AW22" s="44"/>
      <c r="AX22" s="44"/>
      <c r="AY22" s="44"/>
      <c r="AZ22" s="44"/>
      <c r="BA22" s="184"/>
      <c r="BB22" s="350"/>
      <c r="BC22" s="350"/>
      <c r="BD22" s="183"/>
    </row>
    <row r="23" spans="1:56" s="26" customFormat="1" ht="14.25" customHeight="1" x14ac:dyDescent="0.2">
      <c r="A23" s="348"/>
      <c r="B23" s="349"/>
      <c r="C23" s="349"/>
      <c r="D23" s="185"/>
      <c r="E23" s="237"/>
      <c r="F23" s="237"/>
      <c r="G23" s="237"/>
      <c r="H23" s="237"/>
      <c r="I23" s="44"/>
      <c r="J23" s="44"/>
      <c r="K23" s="44"/>
      <c r="L23" s="44"/>
      <c r="M23" s="238"/>
      <c r="N23" s="238"/>
      <c r="O23" s="238"/>
      <c r="P23" s="238"/>
      <c r="Q23" s="238"/>
      <c r="R23" s="238"/>
      <c r="S23" s="238"/>
      <c r="T23" s="238"/>
      <c r="U23" s="238"/>
      <c r="V23" s="245"/>
      <c r="W23" s="245"/>
      <c r="X23" s="238"/>
      <c r="Y23" s="238"/>
      <c r="Z23" s="238"/>
      <c r="AA23" s="238"/>
      <c r="AB23" s="238"/>
      <c r="AC23" s="44"/>
      <c r="AD23" s="238"/>
      <c r="AE23" s="44"/>
      <c r="AF23" s="44"/>
      <c r="AG23" s="238"/>
      <c r="AH23" s="238"/>
      <c r="AI23" s="238"/>
      <c r="AJ23" s="238"/>
      <c r="AK23" s="238"/>
      <c r="AL23" s="238"/>
      <c r="AM23" s="238"/>
      <c r="AN23" s="238"/>
      <c r="AO23" s="44"/>
      <c r="AP23" s="44"/>
      <c r="AQ23" s="44"/>
      <c r="AR23" s="44"/>
      <c r="AS23" s="44"/>
      <c r="AT23" s="44"/>
      <c r="AU23" s="44"/>
      <c r="AV23" s="44"/>
      <c r="AW23" s="44"/>
      <c r="AX23" s="44"/>
      <c r="AY23" s="44"/>
      <c r="AZ23" s="44"/>
      <c r="BA23" s="184"/>
      <c r="BB23" s="350"/>
      <c r="BC23" s="350"/>
      <c r="BD23" s="183"/>
    </row>
    <row r="24" spans="1:56" s="26" customFormat="1" ht="14.25" customHeight="1" x14ac:dyDescent="0.2">
      <c r="A24" s="348"/>
      <c r="B24" s="349"/>
      <c r="C24" s="349"/>
      <c r="D24" s="185"/>
      <c r="E24" s="237"/>
      <c r="F24" s="237"/>
      <c r="G24" s="237"/>
      <c r="H24" s="237"/>
      <c r="I24" s="44"/>
      <c r="J24" s="44"/>
      <c r="K24" s="44"/>
      <c r="L24" s="44"/>
      <c r="M24" s="238"/>
      <c r="N24" s="238"/>
      <c r="O24" s="238"/>
      <c r="P24" s="238"/>
      <c r="Q24" s="238"/>
      <c r="R24" s="238"/>
      <c r="S24" s="238"/>
      <c r="T24" s="238"/>
      <c r="U24" s="238"/>
      <c r="V24" s="245"/>
      <c r="W24" s="245"/>
      <c r="X24" s="238"/>
      <c r="Y24" s="238"/>
      <c r="Z24" s="238"/>
      <c r="AA24" s="238"/>
      <c r="AB24" s="238"/>
      <c r="AC24" s="44"/>
      <c r="AD24" s="238"/>
      <c r="AE24" s="44"/>
      <c r="AF24" s="44"/>
      <c r="AG24" s="238"/>
      <c r="AH24" s="238"/>
      <c r="AI24" s="238"/>
      <c r="AJ24" s="238"/>
      <c r="AK24" s="244"/>
      <c r="AL24" s="238"/>
      <c r="AM24" s="238"/>
      <c r="AN24" s="238"/>
      <c r="AO24" s="44"/>
      <c r="AP24" s="44"/>
      <c r="AQ24" s="44"/>
      <c r="AR24" s="44"/>
      <c r="AS24" s="44"/>
      <c r="AT24" s="44"/>
      <c r="AU24" s="44"/>
      <c r="AV24" s="44"/>
      <c r="AW24" s="44"/>
      <c r="AX24" s="44"/>
      <c r="AY24" s="44"/>
      <c r="AZ24" s="44"/>
      <c r="BA24" s="184"/>
      <c r="BB24" s="350"/>
      <c r="BC24" s="350"/>
      <c r="BD24" s="183"/>
    </row>
    <row r="25" spans="1:56" s="26" customFormat="1" ht="14.25" customHeight="1" x14ac:dyDescent="0.2">
      <c r="A25" s="348"/>
      <c r="B25" s="349"/>
      <c r="C25" s="349"/>
      <c r="D25" s="185"/>
      <c r="E25" s="237"/>
      <c r="F25" s="237"/>
      <c r="G25" s="237"/>
      <c r="H25" s="237"/>
      <c r="I25" s="44"/>
      <c r="J25" s="44"/>
      <c r="K25" s="44"/>
      <c r="L25" s="44"/>
      <c r="M25" s="238"/>
      <c r="N25" s="238"/>
      <c r="O25" s="238"/>
      <c r="P25" s="238"/>
      <c r="Q25" s="238"/>
      <c r="R25" s="238"/>
      <c r="S25" s="238"/>
      <c r="T25" s="238"/>
      <c r="U25" s="238"/>
      <c r="V25" s="245"/>
      <c r="W25" s="245"/>
      <c r="X25" s="238"/>
      <c r="Y25" s="238"/>
      <c r="Z25" s="238"/>
      <c r="AA25" s="238"/>
      <c r="AB25" s="238"/>
      <c r="AC25" s="44"/>
      <c r="AD25" s="238"/>
      <c r="AE25" s="44"/>
      <c r="AF25" s="44"/>
      <c r="AG25" s="238"/>
      <c r="AH25" s="238"/>
      <c r="AI25" s="238"/>
      <c r="AJ25" s="238"/>
      <c r="AK25" s="238"/>
      <c r="AL25" s="238"/>
      <c r="AM25" s="238"/>
      <c r="AN25" s="238"/>
      <c r="AO25" s="44"/>
      <c r="AP25" s="44"/>
      <c r="AQ25" s="44"/>
      <c r="AR25" s="44"/>
      <c r="AS25" s="44"/>
      <c r="AT25" s="44"/>
      <c r="AU25" s="44"/>
      <c r="AV25" s="44"/>
      <c r="AW25" s="44"/>
      <c r="AX25" s="44"/>
      <c r="AY25" s="44"/>
      <c r="AZ25" s="44"/>
      <c r="BA25" s="184"/>
      <c r="BB25" s="350"/>
      <c r="BC25" s="350"/>
      <c r="BD25" s="183"/>
    </row>
    <row r="26" spans="1:56" s="26" customFormat="1" ht="14.25" customHeight="1" x14ac:dyDescent="0.2">
      <c r="A26" s="348"/>
      <c r="B26" s="349"/>
      <c r="C26" s="349"/>
      <c r="D26" s="185"/>
      <c r="E26" s="237"/>
      <c r="F26" s="237"/>
      <c r="G26" s="237"/>
      <c r="H26" s="237"/>
      <c r="I26" s="44"/>
      <c r="J26" s="44"/>
      <c r="K26" s="44"/>
      <c r="L26" s="44"/>
      <c r="M26" s="244"/>
      <c r="N26" s="238"/>
      <c r="O26" s="238"/>
      <c r="P26" s="238"/>
      <c r="Q26" s="238"/>
      <c r="R26" s="238"/>
      <c r="S26" s="238"/>
      <c r="T26" s="238"/>
      <c r="U26" s="238"/>
      <c r="V26" s="245"/>
      <c r="W26" s="245"/>
      <c r="X26" s="238"/>
      <c r="Y26" s="238"/>
      <c r="Z26" s="238"/>
      <c r="AA26" s="238"/>
      <c r="AB26" s="238"/>
      <c r="AC26" s="44"/>
      <c r="AD26" s="238"/>
      <c r="AE26" s="44"/>
      <c r="AF26" s="44"/>
      <c r="AG26" s="238"/>
      <c r="AH26" s="238"/>
      <c r="AI26" s="238"/>
      <c r="AJ26" s="238"/>
      <c r="AK26" s="238"/>
      <c r="AL26" s="238"/>
      <c r="AM26" s="238"/>
      <c r="AN26" s="238"/>
      <c r="AO26" s="44"/>
      <c r="AP26" s="44"/>
      <c r="AQ26" s="44"/>
      <c r="AR26" s="44"/>
      <c r="AS26" s="44"/>
      <c r="AT26" s="44"/>
      <c r="AU26" s="44"/>
      <c r="AV26" s="44"/>
      <c r="AW26" s="44"/>
      <c r="AX26" s="44"/>
      <c r="AY26" s="44"/>
      <c r="AZ26" s="44"/>
      <c r="BA26" s="184"/>
      <c r="BB26" s="350"/>
      <c r="BC26" s="350"/>
      <c r="BD26" s="183"/>
    </row>
    <row r="27" spans="1:56" s="26" customFormat="1" ht="14.25" customHeight="1" x14ac:dyDescent="0.2">
      <c r="A27" s="348"/>
      <c r="B27" s="349"/>
      <c r="C27" s="349"/>
      <c r="D27" s="185"/>
      <c r="E27" s="237"/>
      <c r="F27" s="237"/>
      <c r="G27" s="237"/>
      <c r="H27" s="237"/>
      <c r="I27" s="44"/>
      <c r="J27" s="44"/>
      <c r="K27" s="44"/>
      <c r="L27" s="44"/>
      <c r="M27" s="238"/>
      <c r="N27" s="238"/>
      <c r="O27" s="238"/>
      <c r="P27" s="238"/>
      <c r="Q27" s="238"/>
      <c r="R27" s="238"/>
      <c r="S27" s="238"/>
      <c r="T27" s="238"/>
      <c r="U27" s="238"/>
      <c r="V27" s="245"/>
      <c r="W27" s="245"/>
      <c r="X27" s="238"/>
      <c r="Y27" s="238"/>
      <c r="Z27" s="238"/>
      <c r="AA27" s="238"/>
      <c r="AB27" s="238"/>
      <c r="AC27" s="44"/>
      <c r="AD27" s="238"/>
      <c r="AE27" s="44"/>
      <c r="AF27" s="44"/>
      <c r="AG27" s="238"/>
      <c r="AH27" s="238"/>
      <c r="AI27" s="238"/>
      <c r="AJ27" s="238"/>
      <c r="AK27" s="238"/>
      <c r="AL27" s="238"/>
      <c r="AM27" s="238"/>
      <c r="AN27" s="238"/>
      <c r="AO27" s="44"/>
      <c r="AP27" s="44"/>
      <c r="AQ27" s="44"/>
      <c r="AR27" s="44"/>
      <c r="AS27" s="44"/>
      <c r="AT27" s="44"/>
      <c r="AU27" s="44"/>
      <c r="AV27" s="44"/>
      <c r="AW27" s="44"/>
      <c r="AX27" s="44"/>
      <c r="AY27" s="44"/>
      <c r="AZ27" s="44"/>
      <c r="BA27" s="184"/>
      <c r="BB27" s="350"/>
      <c r="BC27" s="350"/>
      <c r="BD27" s="183"/>
    </row>
    <row r="28" spans="1:56" s="26" customFormat="1" ht="18" customHeight="1" x14ac:dyDescent="0.2">
      <c r="A28" s="348"/>
      <c r="B28" s="352"/>
      <c r="C28" s="349"/>
      <c r="D28" s="185"/>
      <c r="E28" s="237"/>
      <c r="F28" s="237"/>
      <c r="G28" s="237"/>
      <c r="H28" s="237"/>
      <c r="I28" s="44"/>
      <c r="J28" s="44"/>
      <c r="K28" s="44"/>
      <c r="L28" s="44"/>
      <c r="M28" s="238"/>
      <c r="N28" s="238"/>
      <c r="O28" s="238"/>
      <c r="P28" s="238"/>
      <c r="Q28" s="238"/>
      <c r="R28" s="238"/>
      <c r="S28" s="238"/>
      <c r="T28" s="238"/>
      <c r="U28" s="238"/>
      <c r="V28" s="245"/>
      <c r="W28" s="245"/>
      <c r="X28" s="238"/>
      <c r="Y28" s="238"/>
      <c r="Z28" s="238"/>
      <c r="AA28" s="238"/>
      <c r="AB28" s="238"/>
      <c r="AC28" s="44"/>
      <c r="AD28" s="238"/>
      <c r="AE28" s="44"/>
      <c r="AF28" s="44"/>
      <c r="AG28" s="238"/>
      <c r="AH28" s="238"/>
      <c r="AI28" s="238"/>
      <c r="AJ28" s="238"/>
      <c r="AK28" s="238"/>
      <c r="AL28" s="238"/>
      <c r="AM28" s="238"/>
      <c r="AN28" s="238"/>
      <c r="AO28" s="44"/>
      <c r="AP28" s="44"/>
      <c r="AQ28" s="44"/>
      <c r="AR28" s="44"/>
      <c r="AS28" s="44"/>
      <c r="AT28" s="44"/>
      <c r="AU28" s="44"/>
      <c r="AV28" s="44"/>
      <c r="AW28" s="44"/>
      <c r="AX28" s="44"/>
      <c r="AY28" s="44"/>
      <c r="AZ28" s="44"/>
      <c r="BA28" s="184"/>
      <c r="BB28" s="350"/>
      <c r="BC28" s="350"/>
      <c r="BD28" s="183"/>
    </row>
    <row r="29" spans="1:56" s="26" customFormat="1" ht="17.25" customHeight="1" x14ac:dyDescent="0.2">
      <c r="A29" s="348"/>
      <c r="B29" s="352"/>
      <c r="C29" s="349"/>
      <c r="D29" s="185"/>
      <c r="E29" s="237"/>
      <c r="F29" s="237"/>
      <c r="G29" s="237"/>
      <c r="H29" s="237"/>
      <c r="I29" s="44"/>
      <c r="J29" s="44"/>
      <c r="K29" s="44"/>
      <c r="L29" s="44"/>
      <c r="M29" s="238"/>
      <c r="N29" s="238"/>
      <c r="O29" s="238"/>
      <c r="P29" s="238"/>
      <c r="Q29" s="238"/>
      <c r="R29" s="238"/>
      <c r="S29" s="238"/>
      <c r="T29" s="238"/>
      <c r="U29" s="238"/>
      <c r="V29" s="245"/>
      <c r="W29" s="245"/>
      <c r="X29" s="238"/>
      <c r="Y29" s="238"/>
      <c r="Z29" s="238"/>
      <c r="AA29" s="238"/>
      <c r="AB29" s="238"/>
      <c r="AC29" s="44"/>
      <c r="AD29" s="238"/>
      <c r="AE29" s="44"/>
      <c r="AF29" s="44"/>
      <c r="AG29" s="238"/>
      <c r="AH29" s="238"/>
      <c r="AI29" s="238"/>
      <c r="AJ29" s="238"/>
      <c r="AK29" s="238"/>
      <c r="AL29" s="238"/>
      <c r="AM29" s="238"/>
      <c r="AN29" s="238"/>
      <c r="AO29" s="44"/>
      <c r="AP29" s="44"/>
      <c r="AQ29" s="44"/>
      <c r="AR29" s="44"/>
      <c r="AS29" s="44"/>
      <c r="AT29" s="44"/>
      <c r="AU29" s="44"/>
      <c r="AV29" s="44"/>
      <c r="AW29" s="44"/>
      <c r="AX29" s="44"/>
      <c r="AY29" s="44"/>
      <c r="AZ29" s="44"/>
      <c r="BA29" s="184"/>
      <c r="BB29" s="350"/>
      <c r="BC29" s="350"/>
      <c r="BD29" s="183"/>
    </row>
    <row r="30" spans="1:56" s="26" customFormat="1" ht="17.25" customHeight="1" x14ac:dyDescent="0.2">
      <c r="A30" s="350"/>
      <c r="B30" s="352"/>
      <c r="C30" s="349"/>
      <c r="D30" s="185"/>
      <c r="E30" s="237"/>
      <c r="F30" s="237"/>
      <c r="G30" s="237"/>
      <c r="H30" s="237"/>
      <c r="I30" s="44"/>
      <c r="J30" s="44"/>
      <c r="K30" s="44"/>
      <c r="L30" s="44"/>
      <c r="M30" s="244"/>
      <c r="N30" s="238"/>
      <c r="O30" s="238"/>
      <c r="P30" s="238"/>
      <c r="Q30" s="238"/>
      <c r="R30" s="238"/>
      <c r="S30" s="238"/>
      <c r="T30" s="238"/>
      <c r="U30" s="238"/>
      <c r="V30" s="245"/>
      <c r="W30" s="245"/>
      <c r="X30" s="238"/>
      <c r="Y30" s="238"/>
      <c r="Z30" s="238"/>
      <c r="AA30" s="238"/>
      <c r="AB30" s="238"/>
      <c r="AC30" s="44"/>
      <c r="AD30" s="238"/>
      <c r="AE30" s="44"/>
      <c r="AF30" s="44"/>
      <c r="AG30" s="238"/>
      <c r="AH30" s="238"/>
      <c r="AI30" s="238"/>
      <c r="AJ30" s="238"/>
      <c r="AK30" s="238"/>
      <c r="AL30" s="238"/>
      <c r="AM30" s="238"/>
      <c r="AN30" s="238"/>
      <c r="AO30" s="44"/>
      <c r="AP30" s="44"/>
      <c r="AQ30" s="44"/>
      <c r="AR30" s="44"/>
      <c r="AS30" s="44"/>
      <c r="AT30" s="44"/>
      <c r="AU30" s="44"/>
      <c r="AV30" s="44"/>
      <c r="AW30" s="44"/>
      <c r="AX30" s="44"/>
      <c r="AY30" s="44"/>
      <c r="AZ30" s="44"/>
      <c r="BA30" s="184"/>
      <c r="BB30" s="350"/>
      <c r="BC30" s="350"/>
      <c r="BD30" s="183"/>
    </row>
    <row r="31" spans="1:56" s="26" customFormat="1" ht="17.25" customHeight="1" x14ac:dyDescent="0.2">
      <c r="A31" s="350"/>
      <c r="B31" s="352"/>
      <c r="C31" s="349"/>
      <c r="D31" s="185"/>
      <c r="E31" s="237"/>
      <c r="F31" s="237"/>
      <c r="G31" s="237"/>
      <c r="H31" s="237"/>
      <c r="I31" s="44"/>
      <c r="J31" s="44"/>
      <c r="K31" s="44"/>
      <c r="L31" s="44"/>
      <c r="M31" s="238"/>
      <c r="N31" s="238"/>
      <c r="O31" s="238"/>
      <c r="P31" s="238"/>
      <c r="Q31" s="238"/>
      <c r="R31" s="238"/>
      <c r="S31" s="238"/>
      <c r="T31" s="238"/>
      <c r="U31" s="238"/>
      <c r="V31" s="245"/>
      <c r="W31" s="245"/>
      <c r="X31" s="238"/>
      <c r="Y31" s="238"/>
      <c r="Z31" s="238"/>
      <c r="AA31" s="238"/>
      <c r="AB31" s="238"/>
      <c r="AC31" s="44"/>
      <c r="AD31" s="238"/>
      <c r="AE31" s="44"/>
      <c r="AF31" s="44"/>
      <c r="AG31" s="238"/>
      <c r="AH31" s="238"/>
      <c r="AI31" s="238"/>
      <c r="AJ31" s="238"/>
      <c r="AK31" s="238"/>
      <c r="AL31" s="238"/>
      <c r="AM31" s="238"/>
      <c r="AN31" s="238"/>
      <c r="AO31" s="44"/>
      <c r="AP31" s="44"/>
      <c r="AQ31" s="44"/>
      <c r="AR31" s="44"/>
      <c r="AS31" s="44"/>
      <c r="AT31" s="44"/>
      <c r="AU31" s="44"/>
      <c r="AV31" s="44"/>
      <c r="AW31" s="44"/>
      <c r="AX31" s="44"/>
      <c r="AY31" s="44"/>
      <c r="AZ31" s="44"/>
      <c r="BA31" s="184"/>
      <c r="BB31" s="350"/>
      <c r="BC31" s="350"/>
      <c r="BD31" s="183"/>
    </row>
    <row r="32" spans="1:56" s="26" customFormat="1" ht="15.75" customHeight="1" x14ac:dyDescent="0.2">
      <c r="A32" s="348"/>
      <c r="B32" s="349"/>
      <c r="C32" s="349"/>
      <c r="D32" s="185"/>
      <c r="E32" s="237"/>
      <c r="F32" s="237"/>
      <c r="G32" s="237"/>
      <c r="H32" s="237"/>
      <c r="I32" s="44"/>
      <c r="J32" s="44"/>
      <c r="K32" s="44"/>
      <c r="L32" s="44"/>
      <c r="M32" s="238"/>
      <c r="N32" s="238"/>
      <c r="O32" s="238"/>
      <c r="P32" s="238"/>
      <c r="Q32" s="238"/>
      <c r="R32" s="238"/>
      <c r="S32" s="238"/>
      <c r="T32" s="238"/>
      <c r="U32" s="238"/>
      <c r="V32" s="245"/>
      <c r="W32" s="245"/>
      <c r="X32" s="238"/>
      <c r="Y32" s="238"/>
      <c r="Z32" s="238"/>
      <c r="AA32" s="238"/>
      <c r="AB32" s="238"/>
      <c r="AC32" s="244"/>
      <c r="AD32" s="238"/>
      <c r="AE32" s="44"/>
      <c r="AF32" s="44"/>
      <c r="AG32" s="238"/>
      <c r="AH32" s="238"/>
      <c r="AI32" s="238"/>
      <c r="AJ32" s="238"/>
      <c r="AK32" s="238"/>
      <c r="AL32" s="238"/>
      <c r="AM32" s="238"/>
      <c r="AN32" s="238"/>
      <c r="AO32" s="44"/>
      <c r="AP32" s="44"/>
      <c r="AQ32" s="44"/>
      <c r="AR32" s="44"/>
      <c r="AS32" s="44"/>
      <c r="AT32" s="44"/>
      <c r="AU32" s="44"/>
      <c r="AV32" s="44"/>
      <c r="AW32" s="44"/>
      <c r="AX32" s="44"/>
      <c r="AY32" s="44"/>
      <c r="AZ32" s="44"/>
      <c r="BA32" s="184"/>
      <c r="BB32" s="350"/>
      <c r="BC32" s="350"/>
      <c r="BD32" s="183"/>
    </row>
    <row r="33" spans="1:56" s="26" customFormat="1" ht="15.75" customHeight="1" x14ac:dyDescent="0.2">
      <c r="A33" s="348"/>
      <c r="B33" s="349"/>
      <c r="C33" s="349"/>
      <c r="D33" s="185"/>
      <c r="E33" s="237"/>
      <c r="F33" s="237"/>
      <c r="G33" s="237"/>
      <c r="H33" s="237"/>
      <c r="I33" s="44"/>
      <c r="J33" s="44"/>
      <c r="K33" s="44"/>
      <c r="L33" s="44"/>
      <c r="M33" s="238"/>
      <c r="N33" s="238"/>
      <c r="O33" s="238"/>
      <c r="P33" s="238"/>
      <c r="Q33" s="238"/>
      <c r="R33" s="238"/>
      <c r="S33" s="238"/>
      <c r="T33" s="238"/>
      <c r="U33" s="238"/>
      <c r="V33" s="245"/>
      <c r="W33" s="245"/>
      <c r="X33" s="238"/>
      <c r="Y33" s="238"/>
      <c r="Z33" s="238"/>
      <c r="AA33" s="238"/>
      <c r="AB33" s="238"/>
      <c r="AC33" s="44"/>
      <c r="AD33" s="238"/>
      <c r="AE33" s="44"/>
      <c r="AF33" s="44"/>
      <c r="AG33" s="238"/>
      <c r="AH33" s="238"/>
      <c r="AI33" s="238"/>
      <c r="AJ33" s="238"/>
      <c r="AK33" s="238"/>
      <c r="AL33" s="238"/>
      <c r="AM33" s="238"/>
      <c r="AN33" s="238"/>
      <c r="AO33" s="44"/>
      <c r="AP33" s="44"/>
      <c r="AQ33" s="44"/>
      <c r="AR33" s="44"/>
      <c r="AS33" s="44"/>
      <c r="AT33" s="44"/>
      <c r="AU33" s="44"/>
      <c r="AV33" s="44"/>
      <c r="AW33" s="44"/>
      <c r="AX33" s="44"/>
      <c r="AY33" s="44"/>
      <c r="AZ33" s="44"/>
      <c r="BA33" s="184"/>
      <c r="BB33" s="350"/>
      <c r="BC33" s="350"/>
      <c r="BD33" s="183"/>
    </row>
    <row r="34" spans="1:56" s="40" customFormat="1" ht="15.75" customHeight="1" x14ac:dyDescent="0.2">
      <c r="A34" s="348"/>
      <c r="B34" s="349"/>
      <c r="C34" s="349"/>
      <c r="D34" s="185"/>
      <c r="E34" s="237"/>
      <c r="F34" s="237"/>
      <c r="G34" s="237"/>
      <c r="H34" s="237"/>
      <c r="I34" s="44"/>
      <c r="J34" s="44"/>
      <c r="K34" s="44"/>
      <c r="L34" s="44"/>
      <c r="M34" s="238"/>
      <c r="N34" s="238"/>
      <c r="O34" s="238"/>
      <c r="P34" s="238"/>
      <c r="Q34" s="238"/>
      <c r="R34" s="238"/>
      <c r="S34" s="238"/>
      <c r="T34" s="238"/>
      <c r="U34" s="238"/>
      <c r="V34" s="245"/>
      <c r="W34" s="245"/>
      <c r="X34" s="238"/>
      <c r="Y34" s="238"/>
      <c r="Z34" s="238"/>
      <c r="AA34" s="238"/>
      <c r="AB34" s="238"/>
      <c r="AC34" s="44"/>
      <c r="AD34" s="238"/>
      <c r="AE34" s="44"/>
      <c r="AF34" s="237"/>
      <c r="AG34" s="238"/>
      <c r="AH34" s="238"/>
      <c r="AI34" s="238"/>
      <c r="AJ34" s="238"/>
      <c r="AK34" s="238"/>
      <c r="AL34" s="238"/>
      <c r="AM34" s="245"/>
      <c r="AN34" s="238"/>
      <c r="AO34" s="244"/>
      <c r="AP34" s="44"/>
      <c r="AQ34" s="44"/>
      <c r="AR34" s="44"/>
      <c r="AS34" s="44"/>
      <c r="AT34" s="44"/>
      <c r="AU34" s="44"/>
      <c r="AV34" s="44"/>
      <c r="AW34" s="44"/>
      <c r="AX34" s="44"/>
      <c r="AY34" s="44"/>
      <c r="AZ34" s="44"/>
      <c r="BA34" s="184"/>
      <c r="BB34" s="350"/>
      <c r="BC34" s="350"/>
      <c r="BD34" s="188"/>
    </row>
    <row r="35" spans="1:56" s="26" customFormat="1" ht="15.75" customHeight="1" x14ac:dyDescent="0.2">
      <c r="A35" s="348"/>
      <c r="B35" s="349"/>
      <c r="C35" s="349"/>
      <c r="D35" s="185"/>
      <c r="E35" s="237"/>
      <c r="F35" s="237"/>
      <c r="G35" s="237"/>
      <c r="H35" s="237"/>
      <c r="I35" s="44"/>
      <c r="J35" s="44"/>
      <c r="K35" s="44"/>
      <c r="L35" s="44"/>
      <c r="M35" s="238"/>
      <c r="N35" s="238"/>
      <c r="O35" s="238"/>
      <c r="P35" s="238"/>
      <c r="Q35" s="238"/>
      <c r="R35" s="238"/>
      <c r="S35" s="238"/>
      <c r="T35" s="238"/>
      <c r="U35" s="238"/>
      <c r="V35" s="245"/>
      <c r="W35" s="245"/>
      <c r="X35" s="238"/>
      <c r="Y35" s="238"/>
      <c r="Z35" s="238"/>
      <c r="AA35" s="238"/>
      <c r="AB35" s="238"/>
      <c r="AC35" s="44"/>
      <c r="AD35" s="238"/>
      <c r="AE35" s="44"/>
      <c r="AF35" s="44"/>
      <c r="AG35" s="238"/>
      <c r="AH35" s="238"/>
      <c r="AI35" s="238"/>
      <c r="AJ35" s="238"/>
      <c r="AK35" s="238"/>
      <c r="AL35" s="238"/>
      <c r="AM35" s="238"/>
      <c r="AN35" s="238"/>
      <c r="AO35" s="44"/>
      <c r="AP35" s="44"/>
      <c r="AQ35" s="44"/>
      <c r="AR35" s="44"/>
      <c r="AS35" s="44"/>
      <c r="AT35" s="44"/>
      <c r="AU35" s="44"/>
      <c r="AV35" s="44"/>
      <c r="AW35" s="44"/>
      <c r="AX35" s="44"/>
      <c r="AY35" s="44"/>
      <c r="AZ35" s="44"/>
      <c r="BA35" s="184"/>
      <c r="BB35" s="184"/>
      <c r="BC35" s="184"/>
      <c r="BD35" s="183"/>
    </row>
    <row r="36" spans="1:56" s="40" customFormat="1" ht="15.75" customHeight="1" x14ac:dyDescent="0.2">
      <c r="A36" s="348"/>
      <c r="B36" s="349"/>
      <c r="C36" s="349"/>
      <c r="D36" s="185"/>
      <c r="E36" s="237"/>
      <c r="F36" s="237"/>
      <c r="G36" s="237"/>
      <c r="H36" s="237"/>
      <c r="I36" s="44"/>
      <c r="J36" s="44"/>
      <c r="K36" s="44"/>
      <c r="L36" s="44"/>
      <c r="M36" s="238"/>
      <c r="N36" s="238"/>
      <c r="O36" s="238"/>
      <c r="P36" s="238"/>
      <c r="Q36" s="238"/>
      <c r="R36" s="238"/>
      <c r="S36" s="238"/>
      <c r="T36" s="238"/>
      <c r="U36" s="238"/>
      <c r="V36" s="245"/>
      <c r="W36" s="245"/>
      <c r="X36" s="238"/>
      <c r="Y36" s="238"/>
      <c r="Z36" s="238"/>
      <c r="AA36" s="238"/>
      <c r="AB36" s="238"/>
      <c r="AC36" s="44"/>
      <c r="AD36" s="244"/>
      <c r="AE36" s="44"/>
      <c r="AF36" s="245"/>
      <c r="AG36" s="238"/>
      <c r="AH36" s="238"/>
      <c r="AI36" s="238"/>
      <c r="AJ36" s="238"/>
      <c r="AK36" s="238"/>
      <c r="AL36" s="238"/>
      <c r="AM36" s="238"/>
      <c r="AN36" s="238"/>
      <c r="AO36" s="44"/>
      <c r="AP36" s="44"/>
      <c r="AQ36" s="44"/>
      <c r="AR36" s="44"/>
      <c r="AS36" s="44"/>
      <c r="AT36" s="44"/>
      <c r="AU36" s="44"/>
      <c r="AV36" s="44"/>
      <c r="AW36" s="44"/>
      <c r="AX36" s="44"/>
      <c r="AY36" s="44"/>
      <c r="AZ36" s="44"/>
      <c r="BA36" s="184"/>
      <c r="BB36" s="350"/>
      <c r="BC36" s="350"/>
      <c r="BD36" s="188"/>
    </row>
    <row r="37" spans="1:56" s="26" customFormat="1" ht="15.75" customHeight="1" x14ac:dyDescent="0.2">
      <c r="A37" s="348"/>
      <c r="B37" s="349"/>
      <c r="C37" s="349"/>
      <c r="D37" s="185"/>
      <c r="E37" s="237"/>
      <c r="F37" s="237"/>
      <c r="G37" s="237"/>
      <c r="H37" s="237"/>
      <c r="I37" s="44"/>
      <c r="J37" s="44"/>
      <c r="K37" s="44"/>
      <c r="L37" s="44"/>
      <c r="M37" s="238"/>
      <c r="N37" s="238"/>
      <c r="O37" s="238"/>
      <c r="P37" s="238"/>
      <c r="Q37" s="238"/>
      <c r="R37" s="238"/>
      <c r="S37" s="238"/>
      <c r="T37" s="238"/>
      <c r="U37" s="238"/>
      <c r="V37" s="245"/>
      <c r="W37" s="245"/>
      <c r="X37" s="238"/>
      <c r="Y37" s="238"/>
      <c r="Z37" s="238"/>
      <c r="AA37" s="238"/>
      <c r="AB37" s="238"/>
      <c r="AC37" s="44"/>
      <c r="AD37" s="238"/>
      <c r="AE37" s="44"/>
      <c r="AF37" s="44"/>
      <c r="AG37" s="238"/>
      <c r="AH37" s="238"/>
      <c r="AI37" s="238"/>
      <c r="AJ37" s="238"/>
      <c r="AK37" s="238"/>
      <c r="AL37" s="238"/>
      <c r="AM37" s="238"/>
      <c r="AN37" s="238"/>
      <c r="AO37" s="44"/>
      <c r="AP37" s="44"/>
      <c r="AQ37" s="44"/>
      <c r="AR37" s="44"/>
      <c r="AS37" s="44"/>
      <c r="AT37" s="44"/>
      <c r="AU37" s="44"/>
      <c r="AV37" s="44"/>
      <c r="AW37" s="44"/>
      <c r="AX37" s="44"/>
      <c r="AY37" s="44"/>
      <c r="AZ37" s="44"/>
      <c r="BA37" s="184"/>
      <c r="BB37" s="184"/>
      <c r="BC37" s="184"/>
      <c r="BD37" s="183"/>
    </row>
    <row r="38" spans="1:56" s="26" customFormat="1" ht="15.75" customHeight="1" x14ac:dyDescent="0.2">
      <c r="A38" s="353"/>
      <c r="B38" s="349"/>
      <c r="C38" s="349"/>
      <c r="D38" s="182"/>
      <c r="E38" s="237"/>
      <c r="F38" s="237"/>
      <c r="G38" s="237"/>
      <c r="H38" s="237"/>
      <c r="I38" s="44"/>
      <c r="J38" s="44"/>
      <c r="K38" s="44"/>
      <c r="L38" s="44"/>
      <c r="M38" s="238"/>
      <c r="N38" s="238"/>
      <c r="O38" s="238"/>
      <c r="P38" s="238"/>
      <c r="Q38" s="238"/>
      <c r="R38" s="238"/>
      <c r="S38" s="238"/>
      <c r="T38" s="238"/>
      <c r="U38" s="238"/>
      <c r="V38" s="183"/>
      <c r="W38" s="183"/>
      <c r="X38" s="238"/>
      <c r="Y38" s="238"/>
      <c r="Z38" s="238"/>
      <c r="AA38" s="238"/>
      <c r="AB38" s="238"/>
      <c r="AC38" s="244"/>
      <c r="AD38" s="238"/>
      <c r="AE38" s="44"/>
      <c r="AF38" s="44"/>
      <c r="AG38" s="238"/>
      <c r="AH38" s="238"/>
      <c r="AI38" s="238"/>
      <c r="AJ38" s="238"/>
      <c r="AK38" s="238"/>
      <c r="AL38" s="238"/>
      <c r="AM38" s="238"/>
      <c r="AN38" s="238"/>
      <c r="AO38" s="44"/>
      <c r="AP38" s="44"/>
      <c r="AQ38" s="44"/>
      <c r="AR38" s="44"/>
      <c r="AS38" s="44"/>
      <c r="AT38" s="44"/>
      <c r="AU38" s="44"/>
      <c r="AV38" s="44"/>
      <c r="AW38" s="44"/>
      <c r="AX38" s="44"/>
      <c r="AY38" s="44"/>
      <c r="AZ38" s="44"/>
      <c r="BA38" s="184"/>
      <c r="BB38" s="350"/>
      <c r="BC38" s="350"/>
      <c r="BD38" s="183"/>
    </row>
    <row r="39" spans="1:56" s="26" customFormat="1" ht="22.5" customHeight="1" x14ac:dyDescent="0.2">
      <c r="A39" s="353"/>
      <c r="B39" s="349"/>
      <c r="C39" s="349"/>
      <c r="D39" s="182"/>
      <c r="E39" s="237"/>
      <c r="F39" s="237"/>
      <c r="G39" s="237"/>
      <c r="H39" s="237"/>
      <c r="I39" s="44"/>
      <c r="J39" s="44"/>
      <c r="K39" s="44"/>
      <c r="L39" s="44"/>
      <c r="M39" s="238"/>
      <c r="N39" s="238"/>
      <c r="O39" s="238"/>
      <c r="P39" s="238"/>
      <c r="Q39" s="238"/>
      <c r="R39" s="238"/>
      <c r="S39" s="238"/>
      <c r="T39" s="238"/>
      <c r="U39" s="238"/>
      <c r="V39" s="183"/>
      <c r="W39" s="183"/>
      <c r="X39" s="238"/>
      <c r="Y39" s="238"/>
      <c r="Z39" s="238"/>
      <c r="AA39" s="238"/>
      <c r="AB39" s="238"/>
      <c r="AC39" s="44"/>
      <c r="AD39" s="238"/>
      <c r="AE39" s="44"/>
      <c r="AF39" s="44"/>
      <c r="AG39" s="238"/>
      <c r="AH39" s="238"/>
      <c r="AI39" s="238"/>
      <c r="AJ39" s="238"/>
      <c r="AK39" s="238"/>
      <c r="AL39" s="238"/>
      <c r="AM39" s="238"/>
      <c r="AN39" s="238"/>
      <c r="AO39" s="44"/>
      <c r="AP39" s="44"/>
      <c r="AQ39" s="44"/>
      <c r="AR39" s="44"/>
      <c r="AS39" s="44"/>
      <c r="AT39" s="44"/>
      <c r="AU39" s="44"/>
      <c r="AV39" s="44"/>
      <c r="AW39" s="44"/>
      <c r="AX39" s="44"/>
      <c r="AY39" s="44"/>
      <c r="AZ39" s="44"/>
      <c r="BA39" s="184"/>
      <c r="BB39" s="350"/>
      <c r="BC39" s="350"/>
      <c r="BD39" s="183"/>
    </row>
    <row r="40" spans="1:56" s="26" customFormat="1" ht="15.75" customHeight="1" x14ac:dyDescent="0.2">
      <c r="A40" s="353"/>
      <c r="B40" s="349"/>
      <c r="C40" s="349"/>
      <c r="D40" s="182"/>
      <c r="E40" s="237"/>
      <c r="F40" s="237"/>
      <c r="G40" s="237"/>
      <c r="H40" s="237"/>
      <c r="I40" s="44"/>
      <c r="J40" s="44"/>
      <c r="K40" s="44"/>
      <c r="L40" s="44"/>
      <c r="M40" s="238"/>
      <c r="N40" s="238"/>
      <c r="O40" s="238"/>
      <c r="P40" s="238"/>
      <c r="Q40" s="238"/>
      <c r="R40" s="238"/>
      <c r="S40" s="238"/>
      <c r="T40" s="238"/>
      <c r="U40" s="238"/>
      <c r="V40" s="183"/>
      <c r="W40" s="183"/>
      <c r="X40" s="238"/>
      <c r="Y40" s="238"/>
      <c r="Z40" s="238"/>
      <c r="AA40" s="238"/>
      <c r="AB40" s="238"/>
      <c r="AC40" s="44"/>
      <c r="AD40" s="238"/>
      <c r="AE40" s="183"/>
      <c r="AF40" s="244"/>
      <c r="AG40" s="238"/>
      <c r="AH40" s="238"/>
      <c r="AI40" s="238"/>
      <c r="AJ40" s="238"/>
      <c r="AK40" s="238"/>
      <c r="AL40" s="238"/>
      <c r="AM40" s="238"/>
      <c r="AN40" s="238"/>
      <c r="AO40" s="44"/>
      <c r="AP40" s="44"/>
      <c r="AQ40" s="44"/>
      <c r="AR40" s="44"/>
      <c r="AS40" s="44"/>
      <c r="AT40" s="44"/>
      <c r="AU40" s="44"/>
      <c r="AV40" s="44"/>
      <c r="AW40" s="44"/>
      <c r="AX40" s="44"/>
      <c r="AY40" s="44"/>
      <c r="AZ40" s="44"/>
      <c r="BA40" s="184"/>
      <c r="BB40" s="350"/>
      <c r="BC40" s="350"/>
      <c r="BD40" s="183"/>
    </row>
    <row r="41" spans="1:56" s="26" customFormat="1" ht="19.5" customHeight="1" x14ac:dyDescent="0.2">
      <c r="A41" s="353"/>
      <c r="B41" s="349"/>
      <c r="C41" s="349"/>
      <c r="D41" s="182"/>
      <c r="E41" s="237"/>
      <c r="F41" s="237"/>
      <c r="G41" s="237"/>
      <c r="H41" s="237"/>
      <c r="I41" s="44"/>
      <c r="J41" s="44"/>
      <c r="K41" s="44"/>
      <c r="L41" s="44"/>
      <c r="M41" s="238"/>
      <c r="N41" s="238"/>
      <c r="O41" s="238"/>
      <c r="P41" s="238"/>
      <c r="Q41" s="238"/>
      <c r="R41" s="238"/>
      <c r="S41" s="238"/>
      <c r="T41" s="238"/>
      <c r="U41" s="238"/>
      <c r="V41" s="183"/>
      <c r="W41" s="183"/>
      <c r="X41" s="238"/>
      <c r="Y41" s="238"/>
      <c r="Z41" s="238"/>
      <c r="AA41" s="238"/>
      <c r="AB41" s="238"/>
      <c r="AC41" s="44"/>
      <c r="AD41" s="238"/>
      <c r="AE41" s="44"/>
      <c r="AF41" s="44"/>
      <c r="AG41" s="238"/>
      <c r="AH41" s="238"/>
      <c r="AI41" s="238"/>
      <c r="AJ41" s="238"/>
      <c r="AK41" s="238"/>
      <c r="AL41" s="238"/>
      <c r="AM41" s="238"/>
      <c r="AN41" s="238"/>
      <c r="AO41" s="44"/>
      <c r="AP41" s="44"/>
      <c r="AQ41" s="44"/>
      <c r="AR41" s="44"/>
      <c r="AS41" s="44"/>
      <c r="AT41" s="44"/>
      <c r="AU41" s="44"/>
      <c r="AV41" s="44"/>
      <c r="AW41" s="44"/>
      <c r="AX41" s="44"/>
      <c r="AY41" s="44"/>
      <c r="AZ41" s="44"/>
      <c r="BA41" s="184"/>
      <c r="BB41" s="184"/>
      <c r="BC41" s="184"/>
      <c r="BD41" s="183"/>
    </row>
    <row r="42" spans="1:56" s="26" customFormat="1" ht="15.75" customHeight="1" x14ac:dyDescent="0.2">
      <c r="A42" s="348"/>
      <c r="B42" s="349"/>
      <c r="C42" s="349"/>
      <c r="D42" s="182"/>
      <c r="E42" s="237"/>
      <c r="F42" s="237"/>
      <c r="G42" s="237"/>
      <c r="H42" s="237"/>
      <c r="I42" s="44"/>
      <c r="J42" s="44"/>
      <c r="K42" s="44"/>
      <c r="L42" s="44"/>
      <c r="M42" s="238"/>
      <c r="N42" s="238"/>
      <c r="O42" s="238"/>
      <c r="P42" s="238"/>
      <c r="Q42" s="238"/>
      <c r="R42" s="238"/>
      <c r="S42" s="238"/>
      <c r="T42" s="238"/>
      <c r="U42" s="238"/>
      <c r="V42" s="183"/>
      <c r="W42" s="183"/>
      <c r="X42" s="238"/>
      <c r="Y42" s="238"/>
      <c r="Z42" s="238"/>
      <c r="AA42" s="238"/>
      <c r="AB42" s="238"/>
      <c r="AC42" s="44"/>
      <c r="AD42" s="238"/>
      <c r="AE42" s="44"/>
      <c r="AF42" s="44"/>
      <c r="AG42" s="238"/>
      <c r="AH42" s="238"/>
      <c r="AI42" s="238"/>
      <c r="AJ42" s="238"/>
      <c r="AK42" s="238"/>
      <c r="AL42" s="238"/>
      <c r="AM42" s="238"/>
      <c r="AN42" s="238"/>
      <c r="AO42" s="44"/>
      <c r="AP42" s="44"/>
      <c r="AQ42" s="44"/>
      <c r="AR42" s="44"/>
      <c r="AS42" s="44"/>
      <c r="AT42" s="44"/>
      <c r="AU42" s="44"/>
      <c r="AV42" s="44"/>
      <c r="AW42" s="44"/>
      <c r="AX42" s="244"/>
      <c r="AY42" s="44"/>
      <c r="AZ42" s="44"/>
      <c r="BA42" s="184"/>
      <c r="BB42" s="350"/>
      <c r="BC42" s="350"/>
      <c r="BD42" s="183"/>
    </row>
    <row r="43" spans="1:56" s="26" customFormat="1" ht="15.75" customHeight="1" x14ac:dyDescent="0.2">
      <c r="A43" s="348"/>
      <c r="B43" s="349"/>
      <c r="C43" s="349"/>
      <c r="D43" s="182"/>
      <c r="E43" s="237"/>
      <c r="F43" s="237"/>
      <c r="G43" s="237"/>
      <c r="H43" s="237"/>
      <c r="I43" s="44"/>
      <c r="J43" s="44"/>
      <c r="K43" s="44"/>
      <c r="L43" s="44"/>
      <c r="M43" s="238"/>
      <c r="N43" s="238"/>
      <c r="O43" s="238"/>
      <c r="P43" s="238"/>
      <c r="Q43" s="238"/>
      <c r="R43" s="238"/>
      <c r="S43" s="238"/>
      <c r="T43" s="238"/>
      <c r="U43" s="238"/>
      <c r="V43" s="183"/>
      <c r="W43" s="183"/>
      <c r="X43" s="238"/>
      <c r="Y43" s="238"/>
      <c r="Z43" s="238"/>
      <c r="AA43" s="238"/>
      <c r="AB43" s="238"/>
      <c r="AC43" s="44"/>
      <c r="AD43" s="238"/>
      <c r="AE43" s="44"/>
      <c r="AF43" s="44"/>
      <c r="AG43" s="238"/>
      <c r="AH43" s="238"/>
      <c r="AI43" s="238"/>
      <c r="AJ43" s="238"/>
      <c r="AK43" s="238"/>
      <c r="AL43" s="238"/>
      <c r="AM43" s="238"/>
      <c r="AN43" s="238"/>
      <c r="AO43" s="44"/>
      <c r="AP43" s="44"/>
      <c r="AQ43" s="44"/>
      <c r="AR43" s="44"/>
      <c r="AS43" s="44"/>
      <c r="AT43" s="44"/>
      <c r="AU43" s="44"/>
      <c r="AV43" s="44"/>
      <c r="AW43" s="44"/>
      <c r="AX43" s="44"/>
      <c r="AY43" s="44"/>
      <c r="AZ43" s="44"/>
      <c r="BA43" s="184"/>
      <c r="BB43" s="350"/>
      <c r="BC43" s="350"/>
      <c r="BD43" s="183"/>
    </row>
    <row r="44" spans="1:56" s="26" customFormat="1" ht="39" customHeight="1" x14ac:dyDescent="0.2">
      <c r="A44" s="348"/>
      <c r="B44" s="349"/>
      <c r="C44" s="349"/>
      <c r="D44" s="246"/>
      <c r="E44" s="237"/>
      <c r="F44" s="237"/>
      <c r="G44" s="237"/>
      <c r="H44" s="237"/>
      <c r="I44" s="237"/>
      <c r="J44" s="237"/>
      <c r="K44" s="237"/>
      <c r="L44" s="237"/>
      <c r="M44" s="237"/>
      <c r="N44" s="237"/>
      <c r="O44" s="237"/>
      <c r="P44" s="237"/>
      <c r="Q44" s="237"/>
      <c r="R44" s="237"/>
      <c r="S44" s="237"/>
      <c r="T44" s="237"/>
      <c r="U44" s="237"/>
      <c r="V44" s="188"/>
      <c r="W44" s="188"/>
      <c r="X44" s="237"/>
      <c r="Y44" s="237"/>
      <c r="Z44" s="237"/>
      <c r="AA44" s="237"/>
      <c r="AB44" s="237"/>
      <c r="AC44" s="244"/>
      <c r="AD44" s="238"/>
      <c r="AE44" s="237"/>
      <c r="AF44" s="237"/>
      <c r="AG44" s="238"/>
      <c r="AH44" s="237"/>
      <c r="AI44" s="238"/>
      <c r="AJ44" s="237"/>
      <c r="AK44" s="237"/>
      <c r="AL44" s="237"/>
      <c r="AM44" s="237"/>
      <c r="AN44" s="237"/>
      <c r="AO44" s="237"/>
      <c r="AP44" s="237"/>
      <c r="AQ44" s="237"/>
      <c r="AR44" s="237"/>
      <c r="AS44" s="237"/>
      <c r="AT44" s="237"/>
      <c r="AU44" s="237"/>
      <c r="AV44" s="237"/>
      <c r="AW44" s="237"/>
      <c r="AX44" s="237"/>
      <c r="AY44" s="237"/>
      <c r="AZ44" s="237"/>
      <c r="BA44" s="186"/>
      <c r="BB44" s="355"/>
      <c r="BC44" s="355"/>
      <c r="BD44" s="183"/>
    </row>
    <row r="45" spans="1:56" s="39" customFormat="1" ht="15" customHeight="1" x14ac:dyDescent="0.2">
      <c r="A45" s="348"/>
      <c r="B45" s="349"/>
      <c r="C45" s="349"/>
      <c r="D45" s="182"/>
      <c r="E45" s="237"/>
      <c r="F45" s="237"/>
      <c r="G45" s="237"/>
      <c r="H45" s="237"/>
      <c r="I45" s="44"/>
      <c r="J45" s="44"/>
      <c r="K45" s="44"/>
      <c r="L45" s="44"/>
      <c r="M45" s="238"/>
      <c r="N45" s="238"/>
      <c r="O45" s="238"/>
      <c r="P45" s="238"/>
      <c r="Q45" s="238"/>
      <c r="R45" s="238"/>
      <c r="S45" s="238"/>
      <c r="T45" s="238"/>
      <c r="U45" s="238"/>
      <c r="V45" s="183"/>
      <c r="W45" s="183"/>
      <c r="X45" s="238"/>
      <c r="Y45" s="238"/>
      <c r="Z45" s="238"/>
      <c r="AA45" s="238"/>
      <c r="AB45" s="238"/>
      <c r="AC45" s="44"/>
      <c r="AD45" s="238"/>
      <c r="AE45" s="44"/>
      <c r="AF45" s="44"/>
      <c r="AG45" s="238"/>
      <c r="AH45" s="238"/>
      <c r="AI45" s="238"/>
      <c r="AJ45" s="238"/>
      <c r="AK45" s="238"/>
      <c r="AL45" s="238"/>
      <c r="AM45" s="238"/>
      <c r="AN45" s="238"/>
      <c r="AO45" s="44"/>
      <c r="AP45" s="44"/>
      <c r="AQ45" s="44"/>
      <c r="AR45" s="44"/>
      <c r="AS45" s="44"/>
      <c r="AT45" s="44"/>
      <c r="AU45" s="44"/>
      <c r="AV45" s="44"/>
      <c r="AW45" s="44"/>
      <c r="AX45" s="44"/>
      <c r="AY45" s="44"/>
      <c r="AZ45" s="44"/>
      <c r="BA45" s="184"/>
      <c r="BB45" s="350"/>
      <c r="BC45" s="350"/>
      <c r="BD45" s="223"/>
    </row>
    <row r="46" spans="1:56" s="26" customFormat="1" ht="20.25" customHeight="1" x14ac:dyDescent="0.2">
      <c r="A46" s="348"/>
      <c r="B46" s="349"/>
      <c r="C46" s="349"/>
      <c r="D46" s="246"/>
      <c r="E46" s="237"/>
      <c r="F46" s="237"/>
      <c r="G46" s="237"/>
      <c r="H46" s="237"/>
      <c r="I46" s="237"/>
      <c r="J46" s="237"/>
      <c r="K46" s="237"/>
      <c r="L46" s="237"/>
      <c r="M46" s="237"/>
      <c r="N46" s="237"/>
      <c r="O46" s="237"/>
      <c r="P46" s="237"/>
      <c r="Q46" s="244"/>
      <c r="R46" s="237"/>
      <c r="S46" s="237"/>
      <c r="T46" s="237"/>
      <c r="U46" s="237"/>
      <c r="V46" s="188"/>
      <c r="W46" s="188"/>
      <c r="X46" s="237"/>
      <c r="Y46" s="237"/>
      <c r="Z46" s="237"/>
      <c r="AA46" s="237"/>
      <c r="AB46" s="237"/>
      <c r="AC46" s="237"/>
      <c r="AD46" s="238"/>
      <c r="AE46" s="237"/>
      <c r="AF46" s="237"/>
      <c r="AG46" s="238"/>
      <c r="AH46" s="237"/>
      <c r="AI46" s="238"/>
      <c r="AJ46" s="237"/>
      <c r="AK46" s="237"/>
      <c r="AL46" s="237"/>
      <c r="AM46" s="237"/>
      <c r="AN46" s="237"/>
      <c r="AO46" s="237"/>
      <c r="AP46" s="237"/>
      <c r="AQ46" s="237"/>
      <c r="AR46" s="237"/>
      <c r="AS46" s="237"/>
      <c r="AT46" s="237"/>
      <c r="AU46" s="237"/>
      <c r="AV46" s="237"/>
      <c r="AW46" s="237"/>
      <c r="AX46" s="237"/>
      <c r="AY46" s="237"/>
      <c r="AZ46" s="237"/>
      <c r="BA46" s="186"/>
      <c r="BB46" s="355"/>
      <c r="BC46" s="355"/>
      <c r="BD46" s="183"/>
    </row>
    <row r="47" spans="1:56" s="39" customFormat="1" ht="13.15" customHeight="1" x14ac:dyDescent="0.2">
      <c r="A47" s="348"/>
      <c r="B47" s="349"/>
      <c r="C47" s="349"/>
      <c r="D47" s="182"/>
      <c r="E47" s="237"/>
      <c r="F47" s="237"/>
      <c r="G47" s="237"/>
      <c r="H47" s="237"/>
      <c r="I47" s="44"/>
      <c r="J47" s="44"/>
      <c r="K47" s="44"/>
      <c r="L47" s="44"/>
      <c r="M47" s="238"/>
      <c r="N47" s="238"/>
      <c r="O47" s="238"/>
      <c r="P47" s="238"/>
      <c r="Q47" s="238"/>
      <c r="R47" s="238"/>
      <c r="S47" s="238"/>
      <c r="T47" s="238"/>
      <c r="U47" s="238"/>
      <c r="V47" s="183"/>
      <c r="W47" s="183"/>
      <c r="X47" s="238"/>
      <c r="Y47" s="238"/>
      <c r="Z47" s="238"/>
      <c r="AA47" s="238"/>
      <c r="AB47" s="238"/>
      <c r="AC47" s="44"/>
      <c r="AD47" s="238"/>
      <c r="AE47" s="44"/>
      <c r="AF47" s="44"/>
      <c r="AG47" s="238"/>
      <c r="AH47" s="238"/>
      <c r="AI47" s="238"/>
      <c r="AJ47" s="238"/>
      <c r="AK47" s="238"/>
      <c r="AL47" s="238"/>
      <c r="AM47" s="238"/>
      <c r="AN47" s="238"/>
      <c r="AO47" s="44"/>
      <c r="AP47" s="44"/>
      <c r="AQ47" s="44"/>
      <c r="AR47" s="44"/>
      <c r="AS47" s="44"/>
      <c r="AT47" s="44"/>
      <c r="AU47" s="44"/>
      <c r="AV47" s="44"/>
      <c r="AW47" s="44"/>
      <c r="AX47" s="44"/>
      <c r="AY47" s="44"/>
      <c r="AZ47" s="44"/>
      <c r="BA47" s="184"/>
      <c r="BB47" s="350"/>
      <c r="BC47" s="350"/>
      <c r="BD47" s="223"/>
    </row>
    <row r="48" spans="1:56" s="40" customFormat="1" ht="14.25" customHeight="1" x14ac:dyDescent="0.2">
      <c r="A48" s="348"/>
      <c r="B48" s="349"/>
      <c r="C48" s="349"/>
      <c r="D48" s="182"/>
      <c r="E48" s="237"/>
      <c r="F48" s="237"/>
      <c r="G48" s="237"/>
      <c r="H48" s="237"/>
      <c r="I48" s="44"/>
      <c r="J48" s="44"/>
      <c r="K48" s="44"/>
      <c r="L48" s="44"/>
      <c r="M48" s="238"/>
      <c r="N48" s="238"/>
      <c r="O48" s="238"/>
      <c r="P48" s="238"/>
      <c r="Q48" s="238"/>
      <c r="R48" s="238"/>
      <c r="S48" s="238"/>
      <c r="T48" s="238"/>
      <c r="U48" s="238"/>
      <c r="V48" s="183"/>
      <c r="W48" s="183"/>
      <c r="X48" s="238"/>
      <c r="Y48" s="238"/>
      <c r="Z48" s="238"/>
      <c r="AA48" s="238"/>
      <c r="AB48" s="238"/>
      <c r="AC48" s="44"/>
      <c r="AD48" s="189"/>
      <c r="AE48" s="244"/>
      <c r="AF48" s="44"/>
      <c r="AG48" s="238"/>
      <c r="AH48" s="238"/>
      <c r="AI48" s="238"/>
      <c r="AJ48" s="238"/>
      <c r="AK48" s="238"/>
      <c r="AL48" s="238"/>
      <c r="AM48" s="238"/>
      <c r="AN48" s="238"/>
      <c r="AO48" s="44"/>
      <c r="AP48" s="44"/>
      <c r="AQ48" s="44"/>
      <c r="AR48" s="44"/>
      <c r="AS48" s="44"/>
      <c r="AT48" s="44"/>
      <c r="AU48" s="44"/>
      <c r="AV48" s="44"/>
      <c r="AW48" s="44"/>
      <c r="AX48" s="44"/>
      <c r="AY48" s="44"/>
      <c r="AZ48" s="44"/>
      <c r="BA48" s="184"/>
      <c r="BB48" s="350"/>
      <c r="BC48" s="350"/>
      <c r="BD48" s="188"/>
    </row>
    <row r="49" spans="1:56" s="26" customFormat="1" ht="14.25" customHeight="1" x14ac:dyDescent="0.2">
      <c r="A49" s="348"/>
      <c r="B49" s="349"/>
      <c r="C49" s="349"/>
      <c r="D49" s="182"/>
      <c r="E49" s="237"/>
      <c r="F49" s="237"/>
      <c r="G49" s="237"/>
      <c r="H49" s="237"/>
      <c r="I49" s="44"/>
      <c r="J49" s="44"/>
      <c r="K49" s="44"/>
      <c r="L49" s="44"/>
      <c r="M49" s="238"/>
      <c r="N49" s="238"/>
      <c r="O49" s="238"/>
      <c r="P49" s="238"/>
      <c r="Q49" s="238"/>
      <c r="R49" s="238"/>
      <c r="S49" s="238"/>
      <c r="T49" s="238"/>
      <c r="U49" s="238"/>
      <c r="V49" s="183"/>
      <c r="W49" s="183"/>
      <c r="X49" s="238"/>
      <c r="Y49" s="238"/>
      <c r="Z49" s="238"/>
      <c r="AA49" s="238"/>
      <c r="AB49" s="238"/>
      <c r="AC49" s="44"/>
      <c r="AD49" s="238"/>
      <c r="AE49" s="44"/>
      <c r="AF49" s="44"/>
      <c r="AG49" s="238"/>
      <c r="AH49" s="238"/>
      <c r="AI49" s="238"/>
      <c r="AJ49" s="238"/>
      <c r="AK49" s="238"/>
      <c r="AL49" s="238"/>
      <c r="AM49" s="238"/>
      <c r="AN49" s="238"/>
      <c r="AO49" s="44"/>
      <c r="AP49" s="44"/>
      <c r="AQ49" s="44"/>
      <c r="AR49" s="44"/>
      <c r="AS49" s="44"/>
      <c r="AT49" s="44"/>
      <c r="AU49" s="44"/>
      <c r="AV49" s="44"/>
      <c r="AW49" s="44"/>
      <c r="AX49" s="44"/>
      <c r="AY49" s="44"/>
      <c r="AZ49" s="44"/>
      <c r="BA49" s="184"/>
      <c r="BB49" s="350"/>
      <c r="BC49" s="350"/>
      <c r="BD49" s="183"/>
    </row>
    <row r="50" spans="1:56" s="26" customFormat="1" x14ac:dyDescent="0.2">
      <c r="A50" s="348"/>
      <c r="B50" s="349"/>
      <c r="C50" s="349"/>
      <c r="D50" s="182"/>
      <c r="E50" s="237"/>
      <c r="F50" s="237"/>
      <c r="G50" s="237"/>
      <c r="H50" s="237"/>
      <c r="I50" s="44"/>
      <c r="J50" s="44"/>
      <c r="K50" s="44"/>
      <c r="L50" s="44"/>
      <c r="M50" s="238"/>
      <c r="N50" s="238"/>
      <c r="O50" s="238"/>
      <c r="P50" s="238"/>
      <c r="Q50" s="238"/>
      <c r="R50" s="238"/>
      <c r="S50" s="238"/>
      <c r="T50" s="238"/>
      <c r="U50" s="238"/>
      <c r="V50" s="183"/>
      <c r="W50" s="183"/>
      <c r="X50" s="238"/>
      <c r="Y50" s="238"/>
      <c r="Z50" s="238"/>
      <c r="AA50" s="238"/>
      <c r="AB50" s="238"/>
      <c r="AC50" s="44"/>
      <c r="AD50" s="238"/>
      <c r="AE50" s="244"/>
      <c r="AF50" s="44"/>
      <c r="AG50" s="238"/>
      <c r="AH50" s="238"/>
      <c r="AI50" s="238"/>
      <c r="AJ50" s="238"/>
      <c r="AK50" s="238"/>
      <c r="AL50" s="238"/>
      <c r="AM50" s="238"/>
      <c r="AN50" s="238"/>
      <c r="AO50" s="44"/>
      <c r="AP50" s="44"/>
      <c r="AQ50" s="44"/>
      <c r="AR50" s="44"/>
      <c r="AS50" s="44"/>
      <c r="AT50" s="44"/>
      <c r="AU50" s="44"/>
      <c r="AV50" s="44"/>
      <c r="AW50" s="44"/>
      <c r="AX50" s="44"/>
      <c r="AY50" s="44"/>
      <c r="AZ50" s="44"/>
      <c r="BA50" s="184"/>
      <c r="BB50" s="350"/>
      <c r="BC50" s="350"/>
      <c r="BD50" s="183"/>
    </row>
    <row r="51" spans="1:56" s="26" customFormat="1" x14ac:dyDescent="0.2">
      <c r="A51" s="348"/>
      <c r="B51" s="349"/>
      <c r="C51" s="349"/>
      <c r="D51" s="182"/>
      <c r="E51" s="237"/>
      <c r="F51" s="237"/>
      <c r="G51" s="237"/>
      <c r="H51" s="237"/>
      <c r="I51" s="44"/>
      <c r="J51" s="44"/>
      <c r="K51" s="44"/>
      <c r="L51" s="44"/>
      <c r="M51" s="238"/>
      <c r="N51" s="238"/>
      <c r="O51" s="238"/>
      <c r="P51" s="238"/>
      <c r="Q51" s="238"/>
      <c r="R51" s="238"/>
      <c r="S51" s="238"/>
      <c r="T51" s="238"/>
      <c r="U51" s="238"/>
      <c r="V51" s="183"/>
      <c r="W51" s="183"/>
      <c r="X51" s="238"/>
      <c r="Y51" s="238"/>
      <c r="Z51" s="238"/>
      <c r="AA51" s="238"/>
      <c r="AB51" s="238"/>
      <c r="AC51" s="44"/>
      <c r="AD51" s="238"/>
      <c r="AE51" s="44"/>
      <c r="AF51" s="44"/>
      <c r="AG51" s="238"/>
      <c r="AH51" s="238"/>
      <c r="AI51" s="238"/>
      <c r="AJ51" s="238"/>
      <c r="AK51" s="238"/>
      <c r="AL51" s="238"/>
      <c r="AM51" s="238"/>
      <c r="AN51" s="238"/>
      <c r="AO51" s="44"/>
      <c r="AP51" s="44"/>
      <c r="AQ51" s="44"/>
      <c r="AR51" s="44"/>
      <c r="AS51" s="44"/>
      <c r="AT51" s="44"/>
      <c r="AU51" s="44"/>
      <c r="AV51" s="44"/>
      <c r="AW51" s="44"/>
      <c r="AX51" s="44"/>
      <c r="AY51" s="44"/>
      <c r="AZ51" s="44"/>
      <c r="BA51" s="184"/>
      <c r="BB51" s="350"/>
      <c r="BC51" s="350"/>
      <c r="BD51" s="183"/>
    </row>
    <row r="52" spans="1:56" s="26" customFormat="1" ht="14.25" customHeight="1" x14ac:dyDescent="0.2">
      <c r="A52" s="348"/>
      <c r="B52" s="349"/>
      <c r="C52" s="349"/>
      <c r="D52" s="182"/>
      <c r="E52" s="237"/>
      <c r="F52" s="237"/>
      <c r="G52" s="237"/>
      <c r="H52" s="237"/>
      <c r="I52" s="44"/>
      <c r="J52" s="44"/>
      <c r="K52" s="44"/>
      <c r="L52" s="44"/>
      <c r="M52" s="238"/>
      <c r="N52" s="238"/>
      <c r="O52" s="238"/>
      <c r="P52" s="238"/>
      <c r="Q52" s="244"/>
      <c r="R52" s="238"/>
      <c r="S52" s="238"/>
      <c r="T52" s="238"/>
      <c r="U52" s="238"/>
      <c r="V52" s="238"/>
      <c r="W52" s="244"/>
      <c r="X52" s="238"/>
      <c r="Y52" s="238"/>
      <c r="Z52" s="238"/>
      <c r="AA52" s="238"/>
      <c r="AB52" s="238"/>
      <c r="AC52" s="44"/>
      <c r="AD52" s="238"/>
      <c r="AE52" s="44"/>
      <c r="AF52" s="44"/>
      <c r="AG52" s="238"/>
      <c r="AH52" s="238"/>
      <c r="AI52" s="238"/>
      <c r="AJ52" s="238"/>
      <c r="AK52" s="238"/>
      <c r="AL52" s="238"/>
      <c r="AM52" s="238"/>
      <c r="AN52" s="238"/>
      <c r="AO52" s="44"/>
      <c r="AP52" s="44"/>
      <c r="AQ52" s="44"/>
      <c r="AR52" s="44"/>
      <c r="AS52" s="44"/>
      <c r="AT52" s="44"/>
      <c r="AU52" s="44"/>
      <c r="AV52" s="44"/>
      <c r="AW52" s="44"/>
      <c r="AX52" s="44"/>
      <c r="AY52" s="44"/>
      <c r="AZ52" s="44"/>
      <c r="BA52" s="184"/>
      <c r="BB52" s="350"/>
      <c r="BC52" s="350"/>
      <c r="BD52" s="183"/>
    </row>
    <row r="53" spans="1:56" s="26" customFormat="1" ht="14.25" customHeight="1" x14ac:dyDescent="0.2">
      <c r="A53" s="348"/>
      <c r="B53" s="349"/>
      <c r="C53" s="349"/>
      <c r="D53" s="182"/>
      <c r="E53" s="237"/>
      <c r="F53" s="237"/>
      <c r="G53" s="237"/>
      <c r="H53" s="237"/>
      <c r="I53" s="44"/>
      <c r="J53" s="44"/>
      <c r="K53" s="44"/>
      <c r="L53" s="44"/>
      <c r="M53" s="238"/>
      <c r="N53" s="238"/>
      <c r="O53" s="238"/>
      <c r="P53" s="238"/>
      <c r="Q53" s="238"/>
      <c r="R53" s="238"/>
      <c r="S53" s="238"/>
      <c r="T53" s="238"/>
      <c r="U53" s="238"/>
      <c r="V53" s="238"/>
      <c r="W53" s="238"/>
      <c r="X53" s="238"/>
      <c r="Y53" s="238"/>
      <c r="Z53" s="238"/>
      <c r="AA53" s="238"/>
      <c r="AB53" s="238"/>
      <c r="AC53" s="44"/>
      <c r="AD53" s="238"/>
      <c r="AE53" s="44"/>
      <c r="AF53" s="44"/>
      <c r="AG53" s="238"/>
      <c r="AH53" s="238"/>
      <c r="AI53" s="238"/>
      <c r="AJ53" s="238"/>
      <c r="AK53" s="238"/>
      <c r="AL53" s="238"/>
      <c r="AM53" s="238"/>
      <c r="AN53" s="238"/>
      <c r="AO53" s="44"/>
      <c r="AP53" s="44"/>
      <c r="AQ53" s="44"/>
      <c r="AR53" s="44"/>
      <c r="AS53" s="44"/>
      <c r="AT53" s="44"/>
      <c r="AU53" s="44"/>
      <c r="AV53" s="44"/>
      <c r="AW53" s="44"/>
      <c r="AX53" s="44"/>
      <c r="AY53" s="44"/>
      <c r="AZ53" s="44"/>
      <c r="BA53" s="184"/>
      <c r="BB53" s="350"/>
      <c r="BC53" s="350"/>
      <c r="BD53" s="183"/>
    </row>
    <row r="54" spans="1:56" s="26" customFormat="1" ht="14.25" customHeight="1" x14ac:dyDescent="0.2">
      <c r="A54" s="348"/>
      <c r="B54" s="349"/>
      <c r="C54" s="349"/>
      <c r="D54" s="182"/>
      <c r="E54" s="237"/>
      <c r="F54" s="237"/>
      <c r="G54" s="237"/>
      <c r="H54" s="237"/>
      <c r="I54" s="44"/>
      <c r="J54" s="44"/>
      <c r="K54" s="44"/>
      <c r="L54" s="44"/>
      <c r="M54" s="238"/>
      <c r="N54" s="238"/>
      <c r="O54" s="238"/>
      <c r="P54" s="238"/>
      <c r="Q54" s="238"/>
      <c r="R54" s="244"/>
      <c r="S54" s="238"/>
      <c r="T54" s="238"/>
      <c r="U54" s="238"/>
      <c r="V54" s="238"/>
      <c r="W54" s="244"/>
      <c r="X54" s="238"/>
      <c r="Y54" s="238"/>
      <c r="Z54" s="238"/>
      <c r="AA54" s="238"/>
      <c r="AB54" s="238"/>
      <c r="AC54" s="44"/>
      <c r="AD54" s="238"/>
      <c r="AE54" s="44"/>
      <c r="AF54" s="44"/>
      <c r="AG54" s="238"/>
      <c r="AH54" s="238"/>
      <c r="AI54" s="238"/>
      <c r="AJ54" s="238"/>
      <c r="AK54" s="238"/>
      <c r="AL54" s="238"/>
      <c r="AM54" s="238"/>
      <c r="AN54" s="238"/>
      <c r="AO54" s="44"/>
      <c r="AP54" s="44"/>
      <c r="AQ54" s="44"/>
      <c r="AR54" s="44"/>
      <c r="AS54" s="44"/>
      <c r="AT54" s="44"/>
      <c r="AU54" s="44"/>
      <c r="AV54" s="44"/>
      <c r="AW54" s="44"/>
      <c r="AX54" s="44"/>
      <c r="AY54" s="44"/>
      <c r="AZ54" s="44"/>
      <c r="BA54" s="184"/>
      <c r="BB54" s="350"/>
      <c r="BC54" s="350"/>
      <c r="BD54" s="183"/>
    </row>
    <row r="55" spans="1:56" s="26" customFormat="1" ht="14.25" customHeight="1" x14ac:dyDescent="0.2">
      <c r="A55" s="348"/>
      <c r="B55" s="349"/>
      <c r="C55" s="349"/>
      <c r="D55" s="182"/>
      <c r="E55" s="237"/>
      <c r="F55" s="237"/>
      <c r="G55" s="237"/>
      <c r="H55" s="237"/>
      <c r="I55" s="44"/>
      <c r="J55" s="44"/>
      <c r="K55" s="44"/>
      <c r="L55" s="44"/>
      <c r="M55" s="238"/>
      <c r="N55" s="238"/>
      <c r="O55" s="238"/>
      <c r="P55" s="238"/>
      <c r="Q55" s="238"/>
      <c r="R55" s="238"/>
      <c r="S55" s="238"/>
      <c r="T55" s="238"/>
      <c r="U55" s="238"/>
      <c r="V55" s="238"/>
      <c r="W55" s="238"/>
      <c r="X55" s="238"/>
      <c r="Y55" s="238"/>
      <c r="Z55" s="238"/>
      <c r="AA55" s="238"/>
      <c r="AB55" s="238"/>
      <c r="AC55" s="44"/>
      <c r="AD55" s="238"/>
      <c r="AE55" s="44"/>
      <c r="AF55" s="44"/>
      <c r="AG55" s="238"/>
      <c r="AH55" s="238"/>
      <c r="AI55" s="238"/>
      <c r="AJ55" s="238"/>
      <c r="AK55" s="238"/>
      <c r="AL55" s="238"/>
      <c r="AM55" s="238"/>
      <c r="AN55" s="238"/>
      <c r="AO55" s="44"/>
      <c r="AP55" s="44"/>
      <c r="AQ55" s="44"/>
      <c r="AR55" s="44"/>
      <c r="AS55" s="44"/>
      <c r="AT55" s="44"/>
      <c r="AU55" s="44"/>
      <c r="AV55" s="44"/>
      <c r="AW55" s="44"/>
      <c r="AX55" s="44"/>
      <c r="AY55" s="44"/>
      <c r="AZ55" s="44"/>
      <c r="BA55" s="184"/>
      <c r="BB55" s="350"/>
      <c r="BC55" s="350"/>
      <c r="BD55" s="183"/>
    </row>
    <row r="56" spans="1:56" s="26" customFormat="1" ht="14.25" customHeight="1" x14ac:dyDescent="0.2">
      <c r="A56" s="348"/>
      <c r="B56" s="349"/>
      <c r="C56" s="349"/>
      <c r="D56" s="182"/>
      <c r="E56" s="237"/>
      <c r="F56" s="237"/>
      <c r="G56" s="237"/>
      <c r="H56" s="237"/>
      <c r="I56" s="44"/>
      <c r="J56" s="44"/>
      <c r="K56" s="44"/>
      <c r="L56" s="44"/>
      <c r="M56" s="244"/>
      <c r="N56" s="238"/>
      <c r="O56" s="238"/>
      <c r="P56" s="238"/>
      <c r="Q56" s="238"/>
      <c r="R56" s="238"/>
      <c r="S56" s="238"/>
      <c r="T56" s="238"/>
      <c r="U56" s="238"/>
      <c r="V56" s="238"/>
      <c r="W56" s="244"/>
      <c r="X56" s="238"/>
      <c r="Y56" s="238"/>
      <c r="Z56" s="238"/>
      <c r="AA56" s="238"/>
      <c r="AB56" s="238"/>
      <c r="AC56" s="44"/>
      <c r="AD56" s="238"/>
      <c r="AE56" s="44"/>
      <c r="AF56" s="44"/>
      <c r="AG56" s="238"/>
      <c r="AH56" s="238"/>
      <c r="AI56" s="238"/>
      <c r="AJ56" s="238"/>
      <c r="AK56" s="238"/>
      <c r="AL56" s="238"/>
      <c r="AM56" s="238"/>
      <c r="AN56" s="238"/>
      <c r="AO56" s="44"/>
      <c r="AP56" s="44"/>
      <c r="AQ56" s="44"/>
      <c r="AR56" s="44"/>
      <c r="AS56" s="44"/>
      <c r="AT56" s="44"/>
      <c r="AU56" s="44"/>
      <c r="AV56" s="44"/>
      <c r="AW56" s="44"/>
      <c r="AX56" s="44"/>
      <c r="AY56" s="44"/>
      <c r="AZ56" s="44"/>
      <c r="BA56" s="184"/>
      <c r="BB56" s="350"/>
      <c r="BC56" s="350"/>
      <c r="BD56" s="183"/>
    </row>
    <row r="57" spans="1:56" s="26" customFormat="1" ht="14.25" customHeight="1" x14ac:dyDescent="0.2">
      <c r="A57" s="348"/>
      <c r="B57" s="349"/>
      <c r="C57" s="349"/>
      <c r="D57" s="182"/>
      <c r="E57" s="237"/>
      <c r="F57" s="237"/>
      <c r="G57" s="237"/>
      <c r="H57" s="237"/>
      <c r="I57" s="44"/>
      <c r="J57" s="44"/>
      <c r="K57" s="44"/>
      <c r="L57" s="44"/>
      <c r="M57" s="238"/>
      <c r="N57" s="238"/>
      <c r="O57" s="238"/>
      <c r="P57" s="238"/>
      <c r="Q57" s="238"/>
      <c r="R57" s="238"/>
      <c r="S57" s="238"/>
      <c r="T57" s="238"/>
      <c r="U57" s="238"/>
      <c r="V57" s="238"/>
      <c r="W57" s="238"/>
      <c r="X57" s="238"/>
      <c r="Y57" s="238"/>
      <c r="Z57" s="238"/>
      <c r="AA57" s="238"/>
      <c r="AB57" s="238"/>
      <c r="AC57" s="44"/>
      <c r="AD57" s="238"/>
      <c r="AE57" s="44"/>
      <c r="AF57" s="44"/>
      <c r="AG57" s="238"/>
      <c r="AH57" s="238"/>
      <c r="AI57" s="238"/>
      <c r="AJ57" s="238"/>
      <c r="AK57" s="238"/>
      <c r="AL57" s="238"/>
      <c r="AM57" s="238"/>
      <c r="AN57" s="238"/>
      <c r="AO57" s="44"/>
      <c r="AP57" s="44"/>
      <c r="AQ57" s="44"/>
      <c r="AR57" s="44"/>
      <c r="AS57" s="44"/>
      <c r="AT57" s="44"/>
      <c r="AU57" s="44"/>
      <c r="AV57" s="44"/>
      <c r="AW57" s="44"/>
      <c r="AX57" s="44"/>
      <c r="AY57" s="44"/>
      <c r="AZ57" s="44"/>
      <c r="BA57" s="184"/>
      <c r="BB57" s="350"/>
      <c r="BC57" s="350"/>
      <c r="BD57" s="183"/>
    </row>
    <row r="58" spans="1:56" s="26" customFormat="1" ht="14.25" customHeight="1" x14ac:dyDescent="0.2">
      <c r="A58" s="348"/>
      <c r="B58" s="349"/>
      <c r="C58" s="349"/>
      <c r="D58" s="182"/>
      <c r="E58" s="237"/>
      <c r="F58" s="237"/>
      <c r="G58" s="237"/>
      <c r="H58" s="237"/>
      <c r="I58" s="44"/>
      <c r="J58" s="44"/>
      <c r="K58" s="44"/>
      <c r="L58" s="44"/>
      <c r="M58" s="238"/>
      <c r="N58" s="238"/>
      <c r="O58" s="238"/>
      <c r="P58" s="238"/>
      <c r="Q58" s="238"/>
      <c r="R58" s="238"/>
      <c r="S58" s="238"/>
      <c r="T58" s="238"/>
      <c r="U58" s="238"/>
      <c r="V58" s="238"/>
      <c r="W58" s="244"/>
      <c r="X58" s="238"/>
      <c r="Y58" s="238"/>
      <c r="Z58" s="238"/>
      <c r="AA58" s="238"/>
      <c r="AB58" s="238"/>
      <c r="AC58" s="183"/>
      <c r="AD58" s="238"/>
      <c r="AE58" s="244"/>
      <c r="AF58" s="44"/>
      <c r="AG58" s="238"/>
      <c r="AH58" s="238"/>
      <c r="AI58" s="247"/>
      <c r="AJ58" s="238"/>
      <c r="AK58" s="238"/>
      <c r="AL58" s="238"/>
      <c r="AM58" s="238"/>
      <c r="AN58" s="238"/>
      <c r="AO58" s="44"/>
      <c r="AP58" s="44"/>
      <c r="AQ58" s="44"/>
      <c r="AR58" s="44"/>
      <c r="AS58" s="44"/>
      <c r="AT58" s="44"/>
      <c r="AU58" s="44"/>
      <c r="AV58" s="44"/>
      <c r="AW58" s="44"/>
      <c r="AX58" s="44"/>
      <c r="AY58" s="44"/>
      <c r="AZ58" s="44"/>
      <c r="BA58" s="184"/>
      <c r="BB58" s="350"/>
      <c r="BC58" s="350"/>
      <c r="BD58" s="183"/>
    </row>
    <row r="59" spans="1:56" s="26" customFormat="1" ht="14.25" customHeight="1" x14ac:dyDescent="0.2">
      <c r="A59" s="348"/>
      <c r="B59" s="349"/>
      <c r="C59" s="349"/>
      <c r="D59" s="182"/>
      <c r="E59" s="237"/>
      <c r="F59" s="237"/>
      <c r="G59" s="237"/>
      <c r="H59" s="237"/>
      <c r="I59" s="44"/>
      <c r="J59" s="44"/>
      <c r="K59" s="44"/>
      <c r="L59" s="44"/>
      <c r="M59" s="238"/>
      <c r="N59" s="238"/>
      <c r="O59" s="238"/>
      <c r="P59" s="238"/>
      <c r="Q59" s="238"/>
      <c r="R59" s="238"/>
      <c r="S59" s="238"/>
      <c r="T59" s="238"/>
      <c r="U59" s="238"/>
      <c r="V59" s="238"/>
      <c r="W59" s="238"/>
      <c r="X59" s="238"/>
      <c r="Y59" s="238"/>
      <c r="Z59" s="238"/>
      <c r="AA59" s="238"/>
      <c r="AB59" s="238"/>
      <c r="AC59" s="44"/>
      <c r="AD59" s="238"/>
      <c r="AE59" s="44"/>
      <c r="AF59" s="44"/>
      <c r="AG59" s="238"/>
      <c r="AH59" s="238"/>
      <c r="AI59" s="247"/>
      <c r="AJ59" s="238"/>
      <c r="AK59" s="238"/>
      <c r="AL59" s="238"/>
      <c r="AM59" s="238"/>
      <c r="AN59" s="238"/>
      <c r="AO59" s="44"/>
      <c r="AP59" s="44"/>
      <c r="AQ59" s="44"/>
      <c r="AR59" s="44"/>
      <c r="AS59" s="44"/>
      <c r="AT59" s="44"/>
      <c r="AU59" s="44"/>
      <c r="AV59" s="44"/>
      <c r="AW59" s="44"/>
      <c r="AX59" s="44"/>
      <c r="AY59" s="44"/>
      <c r="AZ59" s="44"/>
      <c r="BA59" s="184"/>
      <c r="BB59" s="184"/>
      <c r="BC59" s="184"/>
      <c r="BD59" s="183"/>
    </row>
    <row r="60" spans="1:56" s="26" customFormat="1" ht="14.25" customHeight="1" x14ac:dyDescent="0.2">
      <c r="A60" s="348"/>
      <c r="B60" s="349"/>
      <c r="C60" s="349"/>
      <c r="D60" s="185"/>
      <c r="E60" s="237"/>
      <c r="F60" s="237"/>
      <c r="G60" s="237"/>
      <c r="H60" s="237"/>
      <c r="I60" s="44"/>
      <c r="J60" s="44"/>
      <c r="K60" s="44"/>
      <c r="L60" s="44"/>
      <c r="M60" s="238"/>
      <c r="N60" s="238"/>
      <c r="O60" s="238"/>
      <c r="P60" s="238"/>
      <c r="Q60" s="238"/>
      <c r="R60" s="238"/>
      <c r="S60" s="238"/>
      <c r="T60" s="238"/>
      <c r="U60" s="238"/>
      <c r="V60" s="238"/>
      <c r="W60" s="244"/>
      <c r="X60" s="238"/>
      <c r="Y60" s="238"/>
      <c r="Z60" s="238"/>
      <c r="AA60" s="238"/>
      <c r="AB60" s="238"/>
      <c r="AC60" s="44"/>
      <c r="AD60" s="238"/>
      <c r="AE60" s="44"/>
      <c r="AF60" s="44"/>
      <c r="AG60" s="238"/>
      <c r="AH60" s="238"/>
      <c r="AI60" s="247"/>
      <c r="AJ60" s="238"/>
      <c r="AK60" s="238"/>
      <c r="AL60" s="238"/>
      <c r="AM60" s="238"/>
      <c r="AN60" s="238"/>
      <c r="AO60" s="238"/>
      <c r="AP60" s="238"/>
      <c r="AQ60" s="238"/>
      <c r="AR60" s="238"/>
      <c r="AS60" s="238"/>
      <c r="AT60" s="244"/>
      <c r="AU60" s="238"/>
      <c r="AV60" s="238"/>
      <c r="AW60" s="238"/>
      <c r="AX60" s="238"/>
      <c r="AY60" s="238"/>
      <c r="AZ60" s="238"/>
      <c r="BA60" s="184"/>
      <c r="BB60" s="350"/>
      <c r="BC60" s="350"/>
      <c r="BD60" s="183"/>
    </row>
    <row r="61" spans="1:56" s="26" customFormat="1" ht="14.25" customHeight="1" x14ac:dyDescent="0.2">
      <c r="A61" s="348"/>
      <c r="B61" s="349"/>
      <c r="C61" s="349"/>
      <c r="D61" s="182"/>
      <c r="E61" s="237"/>
      <c r="F61" s="237"/>
      <c r="G61" s="237"/>
      <c r="H61" s="237"/>
      <c r="I61" s="44"/>
      <c r="J61" s="44"/>
      <c r="K61" s="44"/>
      <c r="L61" s="44"/>
      <c r="M61" s="238"/>
      <c r="N61" s="238"/>
      <c r="O61" s="238"/>
      <c r="P61" s="238"/>
      <c r="Q61" s="238"/>
      <c r="R61" s="238"/>
      <c r="S61" s="238"/>
      <c r="T61" s="238"/>
      <c r="U61" s="238"/>
      <c r="V61" s="238"/>
      <c r="W61" s="238"/>
      <c r="X61" s="238"/>
      <c r="Y61" s="238"/>
      <c r="Z61" s="238"/>
      <c r="AA61" s="238"/>
      <c r="AB61" s="238"/>
      <c r="AC61" s="44"/>
      <c r="AD61" s="238"/>
      <c r="AE61" s="44"/>
      <c r="AF61" s="44"/>
      <c r="AG61" s="238"/>
      <c r="AH61" s="238"/>
      <c r="AI61" s="238"/>
      <c r="AJ61" s="238"/>
      <c r="AK61" s="238"/>
      <c r="AL61" s="238"/>
      <c r="AM61" s="238"/>
      <c r="AN61" s="238"/>
      <c r="AO61" s="44"/>
      <c r="AP61" s="44"/>
      <c r="AQ61" s="44"/>
      <c r="AR61" s="44"/>
      <c r="AS61" s="44"/>
      <c r="AT61" s="44"/>
      <c r="AU61" s="44"/>
      <c r="AV61" s="44"/>
      <c r="AW61" s="44"/>
      <c r="AX61" s="44"/>
      <c r="AY61" s="44"/>
      <c r="AZ61" s="44"/>
      <c r="BA61" s="184"/>
      <c r="BB61" s="184"/>
      <c r="BC61" s="184"/>
      <c r="BD61" s="183"/>
    </row>
    <row r="62" spans="1:56" s="26" customFormat="1" ht="14.25" customHeight="1" x14ac:dyDescent="0.2">
      <c r="A62" s="348"/>
      <c r="B62" s="349"/>
      <c r="C62" s="349"/>
      <c r="D62" s="246"/>
      <c r="E62" s="237"/>
      <c r="F62" s="237"/>
      <c r="G62" s="237"/>
      <c r="H62" s="237"/>
      <c r="I62" s="237"/>
      <c r="J62" s="237"/>
      <c r="K62" s="237"/>
      <c r="L62" s="237"/>
      <c r="M62" s="237"/>
      <c r="N62" s="237"/>
      <c r="O62" s="237"/>
      <c r="P62" s="237"/>
      <c r="Q62" s="237"/>
      <c r="R62" s="237"/>
      <c r="S62" s="237"/>
      <c r="T62" s="237"/>
      <c r="U62" s="237"/>
      <c r="V62" s="237"/>
      <c r="W62" s="244"/>
      <c r="X62" s="237"/>
      <c r="Y62" s="237"/>
      <c r="Z62" s="237"/>
      <c r="AA62" s="237"/>
      <c r="AB62" s="237"/>
      <c r="AC62" s="237"/>
      <c r="AD62" s="238"/>
      <c r="AE62" s="244"/>
      <c r="AF62" s="237"/>
      <c r="AG62" s="238"/>
      <c r="AH62" s="237"/>
      <c r="AI62" s="238"/>
      <c r="AJ62" s="237"/>
      <c r="AK62" s="237"/>
      <c r="AL62" s="237"/>
      <c r="AM62" s="237"/>
      <c r="AN62" s="237"/>
      <c r="AO62" s="237"/>
      <c r="AP62" s="237"/>
      <c r="AQ62" s="237"/>
      <c r="AR62" s="237"/>
      <c r="AS62" s="237"/>
      <c r="AT62" s="237"/>
      <c r="AU62" s="237"/>
      <c r="AV62" s="237"/>
      <c r="AW62" s="237"/>
      <c r="AX62" s="237"/>
      <c r="AY62" s="237"/>
      <c r="AZ62" s="237"/>
      <c r="BA62" s="186"/>
      <c r="BB62" s="355"/>
      <c r="BC62" s="355"/>
      <c r="BD62" s="183"/>
    </row>
    <row r="63" spans="1:56" s="26" customFormat="1" ht="14.25" customHeight="1" x14ac:dyDescent="0.2">
      <c r="A63" s="348"/>
      <c r="B63" s="349"/>
      <c r="C63" s="349"/>
      <c r="D63" s="182"/>
      <c r="E63" s="237"/>
      <c r="F63" s="237"/>
      <c r="G63" s="237"/>
      <c r="H63" s="237"/>
      <c r="I63" s="44"/>
      <c r="J63" s="44"/>
      <c r="K63" s="44"/>
      <c r="L63" s="44"/>
      <c r="M63" s="238"/>
      <c r="N63" s="238"/>
      <c r="O63" s="238"/>
      <c r="P63" s="238"/>
      <c r="Q63" s="238"/>
      <c r="R63" s="238"/>
      <c r="S63" s="238"/>
      <c r="T63" s="238"/>
      <c r="U63" s="238"/>
      <c r="V63" s="238"/>
      <c r="W63" s="238"/>
      <c r="X63" s="238"/>
      <c r="Y63" s="238"/>
      <c r="Z63" s="238"/>
      <c r="AA63" s="238"/>
      <c r="AB63" s="238"/>
      <c r="AC63" s="44"/>
      <c r="AD63" s="238"/>
      <c r="AE63" s="44"/>
      <c r="AF63" s="44"/>
      <c r="AG63" s="238"/>
      <c r="AH63" s="238"/>
      <c r="AI63" s="238"/>
      <c r="AJ63" s="238"/>
      <c r="AK63" s="238"/>
      <c r="AL63" s="238"/>
      <c r="AM63" s="238"/>
      <c r="AN63" s="238"/>
      <c r="AO63" s="44"/>
      <c r="AP63" s="44"/>
      <c r="AQ63" s="44"/>
      <c r="AR63" s="44"/>
      <c r="AS63" s="44"/>
      <c r="AT63" s="44"/>
      <c r="AU63" s="44"/>
      <c r="AV63" s="44"/>
      <c r="AW63" s="44"/>
      <c r="AX63" s="44"/>
      <c r="AY63" s="44"/>
      <c r="AZ63" s="44"/>
      <c r="BA63" s="184"/>
      <c r="BB63" s="350"/>
      <c r="BC63" s="350"/>
      <c r="BD63" s="183"/>
    </row>
    <row r="64" spans="1:56" s="26" customFormat="1" ht="14.25" customHeight="1" x14ac:dyDescent="0.2">
      <c r="A64" s="351"/>
      <c r="B64" s="349"/>
      <c r="C64" s="349"/>
      <c r="D64" s="182"/>
      <c r="E64" s="237"/>
      <c r="F64" s="237"/>
      <c r="G64" s="237"/>
      <c r="H64" s="237"/>
      <c r="I64" s="44"/>
      <c r="J64" s="44"/>
      <c r="K64" s="44"/>
      <c r="L64" s="44"/>
      <c r="M64" s="238"/>
      <c r="N64" s="238"/>
      <c r="O64" s="238"/>
      <c r="P64" s="238"/>
      <c r="Q64" s="238"/>
      <c r="R64" s="238"/>
      <c r="S64" s="238"/>
      <c r="T64" s="238"/>
      <c r="U64" s="238"/>
      <c r="V64" s="238"/>
      <c r="W64" s="238"/>
      <c r="X64" s="238"/>
      <c r="Y64" s="244"/>
      <c r="Z64" s="238"/>
      <c r="AA64" s="238"/>
      <c r="AB64" s="238"/>
      <c r="AC64" s="44"/>
      <c r="AD64" s="238"/>
      <c r="AE64" s="44"/>
      <c r="AF64" s="44"/>
      <c r="AG64" s="238"/>
      <c r="AH64" s="238"/>
      <c r="AI64" s="238"/>
      <c r="AJ64" s="238"/>
      <c r="AK64" s="238"/>
      <c r="AL64" s="238"/>
      <c r="AM64" s="238"/>
      <c r="AN64" s="238"/>
      <c r="AO64" s="44"/>
      <c r="AP64" s="44"/>
      <c r="AQ64" s="44"/>
      <c r="AR64" s="44"/>
      <c r="AS64" s="44"/>
      <c r="AT64" s="44"/>
      <c r="AU64" s="44"/>
      <c r="AV64" s="44"/>
      <c r="AW64" s="44"/>
      <c r="AX64" s="44"/>
      <c r="AY64" s="44"/>
      <c r="AZ64" s="44"/>
      <c r="BA64" s="184"/>
      <c r="BB64" s="350"/>
      <c r="BC64" s="350"/>
      <c r="BD64" s="183"/>
    </row>
    <row r="65" spans="1:56" s="26" customFormat="1" ht="14.25" customHeight="1" x14ac:dyDescent="0.2">
      <c r="A65" s="349"/>
      <c r="B65" s="349"/>
      <c r="C65" s="349"/>
      <c r="D65" s="182"/>
      <c r="E65" s="237"/>
      <c r="F65" s="237"/>
      <c r="G65" s="237"/>
      <c r="H65" s="237"/>
      <c r="I65" s="44"/>
      <c r="J65" s="44"/>
      <c r="K65" s="44"/>
      <c r="L65" s="44"/>
      <c r="M65" s="238"/>
      <c r="N65" s="238"/>
      <c r="O65" s="238"/>
      <c r="P65" s="238"/>
      <c r="Q65" s="238"/>
      <c r="R65" s="238"/>
      <c r="S65" s="238"/>
      <c r="T65" s="238"/>
      <c r="U65" s="238"/>
      <c r="V65" s="238"/>
      <c r="W65" s="238"/>
      <c r="X65" s="238"/>
      <c r="Y65" s="238"/>
      <c r="Z65" s="238"/>
      <c r="AA65" s="238"/>
      <c r="AB65" s="238"/>
      <c r="AC65" s="44"/>
      <c r="AD65" s="238"/>
      <c r="AE65" s="44"/>
      <c r="AF65" s="44"/>
      <c r="AG65" s="238"/>
      <c r="AH65" s="238"/>
      <c r="AI65" s="238"/>
      <c r="AJ65" s="238"/>
      <c r="AK65" s="238"/>
      <c r="AL65" s="238"/>
      <c r="AM65" s="238"/>
      <c r="AN65" s="238"/>
      <c r="AO65" s="44"/>
      <c r="AP65" s="44"/>
      <c r="AQ65" s="44"/>
      <c r="AR65" s="44"/>
      <c r="AS65" s="44"/>
      <c r="AT65" s="44"/>
      <c r="AU65" s="44"/>
      <c r="AV65" s="44"/>
      <c r="AW65" s="44"/>
      <c r="AX65" s="44"/>
      <c r="AY65" s="44"/>
      <c r="AZ65" s="44"/>
      <c r="BA65" s="184"/>
      <c r="BB65" s="350"/>
      <c r="BC65" s="350"/>
      <c r="BD65" s="183"/>
    </row>
    <row r="66" spans="1:56" s="26" customFormat="1" ht="14.25" customHeight="1" x14ac:dyDescent="0.2">
      <c r="A66" s="348"/>
      <c r="B66" s="354"/>
      <c r="C66" s="349"/>
      <c r="D66" s="182"/>
      <c r="E66" s="237"/>
      <c r="F66" s="237"/>
      <c r="G66" s="237"/>
      <c r="H66" s="237"/>
      <c r="I66" s="44"/>
      <c r="J66" s="44"/>
      <c r="K66" s="44"/>
      <c r="L66" s="44"/>
      <c r="M66" s="238"/>
      <c r="N66" s="238"/>
      <c r="O66" s="238"/>
      <c r="P66" s="238"/>
      <c r="Q66" s="238"/>
      <c r="R66" s="238"/>
      <c r="S66" s="238"/>
      <c r="T66" s="238"/>
      <c r="U66" s="238"/>
      <c r="V66" s="244"/>
      <c r="W66" s="238"/>
      <c r="X66" s="238"/>
      <c r="Y66" s="244"/>
      <c r="Z66" s="238"/>
      <c r="AA66" s="238"/>
      <c r="AB66" s="238"/>
      <c r="AC66" s="44"/>
      <c r="AD66" s="238"/>
      <c r="AE66" s="44"/>
      <c r="AF66" s="44"/>
      <c r="AG66" s="238"/>
      <c r="AH66" s="238"/>
      <c r="AI66" s="238"/>
      <c r="AJ66" s="238"/>
      <c r="AK66" s="238"/>
      <c r="AL66" s="238"/>
      <c r="AM66" s="238"/>
      <c r="AN66" s="238"/>
      <c r="AO66" s="44"/>
      <c r="AP66" s="44"/>
      <c r="AQ66" s="44"/>
      <c r="AR66" s="44"/>
      <c r="AS66" s="44"/>
      <c r="AT66" s="44"/>
      <c r="AU66" s="44"/>
      <c r="AV66" s="44"/>
      <c r="AW66" s="44"/>
      <c r="AX66" s="44"/>
      <c r="AY66" s="44"/>
      <c r="AZ66" s="44"/>
      <c r="BA66" s="184"/>
      <c r="BB66" s="350"/>
      <c r="BC66" s="350"/>
      <c r="BD66" s="183"/>
    </row>
    <row r="67" spans="1:56" s="26" customFormat="1" ht="14.25" customHeight="1" x14ac:dyDescent="0.2">
      <c r="A67" s="348"/>
      <c r="B67" s="354"/>
      <c r="C67" s="349"/>
      <c r="D67" s="182"/>
      <c r="E67" s="237"/>
      <c r="F67" s="237"/>
      <c r="G67" s="237"/>
      <c r="H67" s="237"/>
      <c r="I67" s="44"/>
      <c r="J67" s="44"/>
      <c r="K67" s="44"/>
      <c r="L67" s="44"/>
      <c r="M67" s="238"/>
      <c r="N67" s="238"/>
      <c r="O67" s="238"/>
      <c r="P67" s="238"/>
      <c r="Q67" s="238"/>
      <c r="R67" s="238"/>
      <c r="S67" s="238"/>
      <c r="T67" s="238"/>
      <c r="U67" s="238"/>
      <c r="V67" s="238"/>
      <c r="W67" s="238"/>
      <c r="X67" s="238"/>
      <c r="Y67" s="238"/>
      <c r="Z67" s="238"/>
      <c r="AA67" s="238"/>
      <c r="AB67" s="238"/>
      <c r="AC67" s="44"/>
      <c r="AD67" s="238"/>
      <c r="AE67" s="44"/>
      <c r="AF67" s="44"/>
      <c r="AG67" s="238"/>
      <c r="AH67" s="238"/>
      <c r="AI67" s="238"/>
      <c r="AJ67" s="238"/>
      <c r="AK67" s="238"/>
      <c r="AL67" s="238"/>
      <c r="AM67" s="238"/>
      <c r="AN67" s="238"/>
      <c r="AO67" s="44"/>
      <c r="AP67" s="44"/>
      <c r="AQ67" s="44"/>
      <c r="AR67" s="44"/>
      <c r="AS67" s="44"/>
      <c r="AT67" s="44"/>
      <c r="AU67" s="44"/>
      <c r="AV67" s="44"/>
      <c r="AW67" s="44"/>
      <c r="AX67" s="44"/>
      <c r="AY67" s="44"/>
      <c r="AZ67" s="44"/>
      <c r="BA67" s="184"/>
      <c r="BB67" s="350"/>
      <c r="BC67" s="350"/>
      <c r="BD67" s="183"/>
    </row>
    <row r="68" spans="1:56" s="26" customFormat="1" ht="14.25" customHeight="1" x14ac:dyDescent="0.2">
      <c r="A68" s="348"/>
      <c r="B68" s="349"/>
      <c r="C68" s="349"/>
      <c r="D68" s="182"/>
      <c r="E68" s="237"/>
      <c r="F68" s="244"/>
      <c r="G68" s="237"/>
      <c r="H68" s="237"/>
      <c r="I68" s="44"/>
      <c r="J68" s="44"/>
      <c r="K68" s="44"/>
      <c r="L68" s="44"/>
      <c r="M68" s="238"/>
      <c r="N68" s="238"/>
      <c r="O68" s="238"/>
      <c r="P68" s="238"/>
      <c r="Q68" s="238"/>
      <c r="R68" s="238"/>
      <c r="S68" s="238"/>
      <c r="T68" s="238"/>
      <c r="U68" s="238"/>
      <c r="V68" s="244"/>
      <c r="W68" s="238"/>
      <c r="X68" s="238"/>
      <c r="Y68" s="238"/>
      <c r="Z68" s="238"/>
      <c r="AA68" s="238"/>
      <c r="AB68" s="238"/>
      <c r="AC68" s="44"/>
      <c r="AD68" s="238"/>
      <c r="AE68" s="44"/>
      <c r="AF68" s="44"/>
      <c r="AG68" s="238"/>
      <c r="AH68" s="238"/>
      <c r="AI68" s="238"/>
      <c r="AJ68" s="238"/>
      <c r="AK68" s="238"/>
      <c r="AL68" s="238"/>
      <c r="AM68" s="238"/>
      <c r="AN68" s="238"/>
      <c r="AO68" s="44"/>
      <c r="AP68" s="44"/>
      <c r="AQ68" s="44"/>
      <c r="AR68" s="44"/>
      <c r="AS68" s="44"/>
      <c r="AT68" s="44"/>
      <c r="AU68" s="44"/>
      <c r="AV68" s="44"/>
      <c r="AW68" s="44"/>
      <c r="AX68" s="44"/>
      <c r="AY68" s="44"/>
      <c r="AZ68" s="44"/>
      <c r="BA68" s="184"/>
      <c r="BB68" s="350"/>
      <c r="BC68" s="350"/>
      <c r="BD68" s="183"/>
    </row>
    <row r="69" spans="1:56" s="26" customFormat="1" ht="14.25" customHeight="1" x14ac:dyDescent="0.2">
      <c r="A69" s="348"/>
      <c r="B69" s="349"/>
      <c r="C69" s="349"/>
      <c r="D69" s="182"/>
      <c r="E69" s="237"/>
      <c r="F69" s="237"/>
      <c r="G69" s="237"/>
      <c r="H69" s="237"/>
      <c r="I69" s="44"/>
      <c r="J69" s="44"/>
      <c r="K69" s="44"/>
      <c r="L69" s="44"/>
      <c r="M69" s="238"/>
      <c r="N69" s="238"/>
      <c r="O69" s="238"/>
      <c r="P69" s="238"/>
      <c r="Q69" s="238"/>
      <c r="R69" s="238"/>
      <c r="S69" s="238"/>
      <c r="T69" s="238"/>
      <c r="U69" s="238"/>
      <c r="V69" s="238"/>
      <c r="W69" s="238"/>
      <c r="X69" s="238"/>
      <c r="Y69" s="238"/>
      <c r="Z69" s="238"/>
      <c r="AA69" s="238"/>
      <c r="AB69" s="238"/>
      <c r="AC69" s="44"/>
      <c r="AD69" s="238"/>
      <c r="AE69" s="44"/>
      <c r="AF69" s="44"/>
      <c r="AG69" s="238"/>
      <c r="AH69" s="238"/>
      <c r="AI69" s="238"/>
      <c r="AJ69" s="238"/>
      <c r="AK69" s="238"/>
      <c r="AL69" s="238"/>
      <c r="AM69" s="238"/>
      <c r="AN69" s="238"/>
      <c r="AO69" s="44"/>
      <c r="AP69" s="44"/>
      <c r="AQ69" s="44"/>
      <c r="AR69" s="44"/>
      <c r="AS69" s="44"/>
      <c r="AT69" s="44"/>
      <c r="AU69" s="44"/>
      <c r="AV69" s="44"/>
      <c r="AW69" s="44"/>
      <c r="AX69" s="44"/>
      <c r="AY69" s="44"/>
      <c r="AZ69" s="44"/>
      <c r="BA69" s="184"/>
      <c r="BB69" s="350"/>
      <c r="BC69" s="350"/>
      <c r="BD69" s="183"/>
    </row>
    <row r="70" spans="1:56" s="41" customFormat="1" ht="14.25" customHeight="1" x14ac:dyDescent="0.2">
      <c r="A70" s="348"/>
      <c r="B70" s="354"/>
      <c r="C70" s="349"/>
      <c r="D70" s="182"/>
      <c r="E70" s="44"/>
      <c r="F70" s="44"/>
      <c r="G70" s="44"/>
      <c r="H70" s="44"/>
      <c r="I70" s="44"/>
      <c r="J70" s="44"/>
      <c r="K70" s="44"/>
      <c r="L70" s="44"/>
      <c r="M70" s="44"/>
      <c r="N70" s="44"/>
      <c r="O70" s="44"/>
      <c r="P70" s="44"/>
      <c r="Q70" s="44"/>
      <c r="R70" s="44"/>
      <c r="S70" s="44"/>
      <c r="T70" s="44"/>
      <c r="U70" s="238"/>
      <c r="V70" s="238"/>
      <c r="W70" s="238"/>
      <c r="X70" s="238"/>
      <c r="Y70" s="238"/>
      <c r="Z70" s="238"/>
      <c r="AA70" s="238"/>
      <c r="AB70" s="238"/>
      <c r="AC70" s="238"/>
      <c r="AD70" s="238"/>
      <c r="AE70" s="238"/>
      <c r="AF70" s="238"/>
      <c r="AG70" s="238"/>
      <c r="AH70" s="238"/>
      <c r="AI70" s="238"/>
      <c r="AJ70" s="238"/>
      <c r="AK70" s="238"/>
      <c r="AL70" s="238"/>
      <c r="AM70" s="238"/>
      <c r="AN70" s="238"/>
      <c r="AO70" s="238"/>
      <c r="AP70" s="238"/>
      <c r="AQ70" s="238"/>
      <c r="AR70" s="238"/>
      <c r="AS70" s="238"/>
      <c r="AT70" s="238"/>
      <c r="AU70" s="238"/>
      <c r="AV70" s="238"/>
      <c r="AW70" s="238"/>
      <c r="AX70" s="238"/>
      <c r="AY70" s="238"/>
      <c r="AZ70" s="238"/>
      <c r="BA70" s="44"/>
      <c r="BB70" s="352"/>
      <c r="BC70" s="352"/>
      <c r="BD70" s="248"/>
    </row>
    <row r="71" spans="1:56" s="43" customFormat="1" ht="14.25" customHeight="1" x14ac:dyDescent="0.2">
      <c r="A71" s="348"/>
      <c r="B71" s="354"/>
      <c r="C71" s="349"/>
      <c r="D71" s="182"/>
      <c r="E71" s="44"/>
      <c r="F71" s="44"/>
      <c r="G71" s="44"/>
      <c r="H71" s="44"/>
      <c r="I71" s="44"/>
      <c r="J71" s="44"/>
      <c r="K71" s="44"/>
      <c r="L71" s="44"/>
      <c r="M71" s="44"/>
      <c r="N71" s="44"/>
      <c r="O71" s="44"/>
      <c r="P71" s="44"/>
      <c r="Q71" s="44"/>
      <c r="R71" s="44"/>
      <c r="S71" s="44"/>
      <c r="T71" s="44"/>
      <c r="U71" s="238"/>
      <c r="V71" s="238"/>
      <c r="W71" s="238"/>
      <c r="X71" s="238"/>
      <c r="Y71" s="238"/>
      <c r="Z71" s="238"/>
      <c r="AA71" s="238"/>
      <c r="AB71" s="238"/>
      <c r="AC71" s="238"/>
      <c r="AD71" s="238"/>
      <c r="AE71" s="238"/>
      <c r="AF71" s="238"/>
      <c r="AG71" s="238"/>
      <c r="AH71" s="238"/>
      <c r="AI71" s="238"/>
      <c r="AJ71" s="238"/>
      <c r="AK71" s="238"/>
      <c r="AL71" s="238"/>
      <c r="AM71" s="238"/>
      <c r="AN71" s="238"/>
      <c r="AO71" s="238"/>
      <c r="AP71" s="238"/>
      <c r="AQ71" s="238"/>
      <c r="AR71" s="238"/>
      <c r="AS71" s="238"/>
      <c r="AT71" s="238"/>
      <c r="AU71" s="238"/>
      <c r="AV71" s="238"/>
      <c r="AW71" s="238"/>
      <c r="AX71" s="238"/>
      <c r="AY71" s="238"/>
      <c r="AZ71" s="238"/>
      <c r="BA71" s="44"/>
      <c r="BB71" s="352"/>
      <c r="BC71" s="352"/>
      <c r="BD71" s="249"/>
    </row>
    <row r="72" spans="1:56" s="26" customFormat="1" ht="14.25" customHeight="1" x14ac:dyDescent="0.2">
      <c r="A72" s="348"/>
      <c r="B72" s="354"/>
      <c r="C72" s="349"/>
      <c r="D72" s="182"/>
      <c r="E72" s="237"/>
      <c r="F72" s="237"/>
      <c r="G72" s="237"/>
      <c r="H72" s="237"/>
      <c r="I72" s="44"/>
      <c r="J72" s="44"/>
      <c r="K72" s="44"/>
      <c r="L72" s="44"/>
      <c r="M72" s="238"/>
      <c r="N72" s="238"/>
      <c r="O72" s="238"/>
      <c r="P72" s="238"/>
      <c r="Q72" s="244"/>
      <c r="R72" s="238"/>
      <c r="S72" s="238"/>
      <c r="T72" s="238"/>
      <c r="U72" s="238"/>
      <c r="V72" s="244"/>
      <c r="W72" s="238"/>
      <c r="X72" s="238"/>
      <c r="Y72" s="238"/>
      <c r="Z72" s="244"/>
      <c r="AA72" s="238"/>
      <c r="AB72" s="238"/>
      <c r="AC72" s="44"/>
      <c r="AD72" s="238"/>
      <c r="AE72" s="44"/>
      <c r="AF72" s="44"/>
      <c r="AG72" s="238"/>
      <c r="AH72" s="238"/>
      <c r="AI72" s="238"/>
      <c r="AJ72" s="238"/>
      <c r="AK72" s="238"/>
      <c r="AL72" s="238"/>
      <c r="AM72" s="238"/>
      <c r="AN72" s="238"/>
      <c r="AO72" s="44"/>
      <c r="AP72" s="44"/>
      <c r="AQ72" s="44"/>
      <c r="AR72" s="44"/>
      <c r="AS72" s="44"/>
      <c r="AT72" s="44"/>
      <c r="AU72" s="44"/>
      <c r="AV72" s="44"/>
      <c r="AW72" s="44"/>
      <c r="AX72" s="44"/>
      <c r="AY72" s="44"/>
      <c r="AZ72" s="44"/>
      <c r="BA72" s="184"/>
      <c r="BB72" s="350"/>
      <c r="BC72" s="350"/>
      <c r="BD72" s="183"/>
    </row>
    <row r="73" spans="1:56" s="26" customFormat="1" ht="14.25" customHeight="1" x14ac:dyDescent="0.2">
      <c r="A73" s="348"/>
      <c r="B73" s="354"/>
      <c r="C73" s="349"/>
      <c r="D73" s="182"/>
      <c r="E73" s="237"/>
      <c r="F73" s="237"/>
      <c r="G73" s="237"/>
      <c r="H73" s="237"/>
      <c r="I73" s="44"/>
      <c r="J73" s="44"/>
      <c r="K73" s="44"/>
      <c r="L73" s="44"/>
      <c r="M73" s="238"/>
      <c r="N73" s="238"/>
      <c r="O73" s="238"/>
      <c r="P73" s="238"/>
      <c r="Q73" s="238"/>
      <c r="R73" s="238"/>
      <c r="S73" s="238"/>
      <c r="T73" s="238"/>
      <c r="U73" s="238"/>
      <c r="V73" s="238"/>
      <c r="W73" s="238"/>
      <c r="X73" s="238"/>
      <c r="Y73" s="238"/>
      <c r="Z73" s="238"/>
      <c r="AA73" s="238"/>
      <c r="AB73" s="238"/>
      <c r="AC73" s="44"/>
      <c r="AD73" s="238"/>
      <c r="AE73" s="44"/>
      <c r="AF73" s="44"/>
      <c r="AG73" s="238"/>
      <c r="AH73" s="238"/>
      <c r="AI73" s="238"/>
      <c r="AJ73" s="238"/>
      <c r="AK73" s="238"/>
      <c r="AL73" s="238"/>
      <c r="AM73" s="238"/>
      <c r="AN73" s="238"/>
      <c r="AO73" s="44"/>
      <c r="AP73" s="44"/>
      <c r="AQ73" s="44"/>
      <c r="AR73" s="44"/>
      <c r="AS73" s="44"/>
      <c r="AT73" s="44"/>
      <c r="AU73" s="44"/>
      <c r="AV73" s="44"/>
      <c r="AW73" s="44"/>
      <c r="AX73" s="44"/>
      <c r="AY73" s="44"/>
      <c r="AZ73" s="44"/>
      <c r="BA73" s="184"/>
      <c r="BB73" s="350"/>
      <c r="BC73" s="350"/>
      <c r="BD73" s="183"/>
    </row>
    <row r="74" spans="1:56" s="26" customFormat="1" ht="16.5" customHeight="1" x14ac:dyDescent="0.2">
      <c r="A74" s="348"/>
      <c r="B74" s="354"/>
      <c r="C74" s="349"/>
      <c r="D74" s="182"/>
      <c r="E74" s="237"/>
      <c r="F74" s="237"/>
      <c r="G74" s="244"/>
      <c r="H74" s="237"/>
      <c r="I74" s="44"/>
      <c r="J74" s="44"/>
      <c r="K74" s="44"/>
      <c r="L74" s="44"/>
      <c r="M74" s="238"/>
      <c r="N74" s="238"/>
      <c r="O74" s="238"/>
      <c r="P74" s="238"/>
      <c r="Q74" s="238"/>
      <c r="R74" s="238"/>
      <c r="S74" s="238"/>
      <c r="T74" s="238"/>
      <c r="U74" s="238"/>
      <c r="V74" s="244"/>
      <c r="W74" s="238"/>
      <c r="X74" s="238"/>
      <c r="Y74" s="238"/>
      <c r="Z74" s="238"/>
      <c r="AA74" s="238"/>
      <c r="AB74" s="238"/>
      <c r="AC74" s="44"/>
      <c r="AD74" s="238"/>
      <c r="AE74" s="244"/>
      <c r="AF74" s="44"/>
      <c r="AG74" s="238"/>
      <c r="AH74" s="238"/>
      <c r="AI74" s="238"/>
      <c r="AJ74" s="238"/>
      <c r="AK74" s="238"/>
      <c r="AL74" s="238"/>
      <c r="AM74" s="238"/>
      <c r="AN74" s="238"/>
      <c r="AO74" s="44"/>
      <c r="AP74" s="44"/>
      <c r="AQ74" s="44"/>
      <c r="AR74" s="44"/>
      <c r="AS74" s="44"/>
      <c r="AT74" s="44"/>
      <c r="AU74" s="44"/>
      <c r="AV74" s="44"/>
      <c r="AW74" s="44"/>
      <c r="AX74" s="44"/>
      <c r="AY74" s="44"/>
      <c r="AZ74" s="44"/>
      <c r="BA74" s="184"/>
      <c r="BB74" s="350"/>
      <c r="BC74" s="350"/>
      <c r="BD74" s="183"/>
    </row>
    <row r="75" spans="1:56" s="26" customFormat="1" ht="14.25" customHeight="1" x14ac:dyDescent="0.2">
      <c r="A75" s="348"/>
      <c r="B75" s="354"/>
      <c r="C75" s="349"/>
      <c r="D75" s="182"/>
      <c r="E75" s="237"/>
      <c r="F75" s="237"/>
      <c r="G75" s="237"/>
      <c r="H75" s="237"/>
      <c r="I75" s="44"/>
      <c r="J75" s="44"/>
      <c r="K75" s="44"/>
      <c r="L75" s="44"/>
      <c r="M75" s="238"/>
      <c r="N75" s="238"/>
      <c r="O75" s="238"/>
      <c r="P75" s="238"/>
      <c r="Q75" s="238"/>
      <c r="R75" s="238"/>
      <c r="S75" s="238"/>
      <c r="T75" s="238"/>
      <c r="U75" s="238"/>
      <c r="V75" s="238"/>
      <c r="W75" s="238"/>
      <c r="X75" s="238"/>
      <c r="Y75" s="238"/>
      <c r="Z75" s="238"/>
      <c r="AA75" s="238"/>
      <c r="AB75" s="238"/>
      <c r="AC75" s="44"/>
      <c r="AD75" s="238"/>
      <c r="AE75" s="44"/>
      <c r="AF75" s="44"/>
      <c r="AG75" s="238"/>
      <c r="AH75" s="238"/>
      <c r="AI75" s="238"/>
      <c r="AJ75" s="238"/>
      <c r="AK75" s="238"/>
      <c r="AL75" s="238"/>
      <c r="AM75" s="238"/>
      <c r="AN75" s="238"/>
      <c r="AO75" s="44"/>
      <c r="AP75" s="44"/>
      <c r="AQ75" s="44"/>
      <c r="AR75" s="44"/>
      <c r="AS75" s="44"/>
      <c r="AT75" s="44"/>
      <c r="AU75" s="44"/>
      <c r="AV75" s="44"/>
      <c r="AW75" s="44"/>
      <c r="AX75" s="44"/>
      <c r="AY75" s="44"/>
      <c r="AZ75" s="44"/>
      <c r="BA75" s="184"/>
      <c r="BB75" s="350"/>
      <c r="BC75" s="350"/>
      <c r="BD75" s="183"/>
    </row>
    <row r="76" spans="1:56" s="26" customFormat="1" x14ac:dyDescent="0.2">
      <c r="A76" s="348"/>
      <c r="B76" s="349"/>
      <c r="C76" s="349"/>
      <c r="D76" s="182"/>
      <c r="E76" s="237"/>
      <c r="F76" s="237"/>
      <c r="G76" s="237"/>
      <c r="H76" s="237"/>
      <c r="I76" s="44"/>
      <c r="J76" s="44"/>
      <c r="K76" s="44"/>
      <c r="L76" s="44"/>
      <c r="M76" s="238"/>
      <c r="N76" s="238"/>
      <c r="O76" s="238"/>
      <c r="P76" s="238"/>
      <c r="Q76" s="238"/>
      <c r="R76" s="238"/>
      <c r="S76" s="238"/>
      <c r="T76" s="238"/>
      <c r="U76" s="238"/>
      <c r="V76" s="238"/>
      <c r="W76" s="238"/>
      <c r="X76" s="238"/>
      <c r="Y76" s="238"/>
      <c r="Z76" s="238"/>
      <c r="AA76" s="238"/>
      <c r="AB76" s="238"/>
      <c r="AC76" s="44"/>
      <c r="AD76" s="238"/>
      <c r="AE76" s="238"/>
      <c r="AF76" s="44"/>
      <c r="AG76" s="238"/>
      <c r="AH76" s="238"/>
      <c r="AI76" s="238"/>
      <c r="AJ76" s="238"/>
      <c r="AK76" s="238"/>
      <c r="AL76" s="238"/>
      <c r="AM76" s="238"/>
      <c r="AN76" s="238"/>
      <c r="AO76" s="44"/>
      <c r="AP76" s="44"/>
      <c r="AQ76" s="44"/>
      <c r="AR76" s="44"/>
      <c r="AS76" s="44"/>
      <c r="AT76" s="44"/>
      <c r="AU76" s="44"/>
      <c r="AV76" s="44"/>
      <c r="AW76" s="44"/>
      <c r="AX76" s="44"/>
      <c r="AY76" s="44"/>
      <c r="AZ76" s="44"/>
      <c r="BA76" s="184"/>
      <c r="BB76" s="350"/>
      <c r="BC76" s="350"/>
      <c r="BD76" s="183"/>
    </row>
    <row r="77" spans="1:56" s="26" customFormat="1" ht="15" customHeight="1" x14ac:dyDescent="0.2">
      <c r="A77" s="348"/>
      <c r="B77" s="349"/>
      <c r="C77" s="349"/>
      <c r="D77" s="182"/>
      <c r="E77" s="237"/>
      <c r="F77" s="237"/>
      <c r="G77" s="237"/>
      <c r="H77" s="237"/>
      <c r="I77" s="44"/>
      <c r="J77" s="44"/>
      <c r="K77" s="44"/>
      <c r="L77" s="44"/>
      <c r="M77" s="238"/>
      <c r="N77" s="238"/>
      <c r="O77" s="238"/>
      <c r="P77" s="238"/>
      <c r="Q77" s="238"/>
      <c r="R77" s="238"/>
      <c r="S77" s="238"/>
      <c r="T77" s="238"/>
      <c r="U77" s="238"/>
      <c r="V77" s="238"/>
      <c r="W77" s="238"/>
      <c r="X77" s="238"/>
      <c r="Y77" s="238"/>
      <c r="Z77" s="238"/>
      <c r="AA77" s="238"/>
      <c r="AB77" s="238"/>
      <c r="AC77" s="44"/>
      <c r="AD77" s="238"/>
      <c r="AE77" s="44"/>
      <c r="AF77" s="44"/>
      <c r="AG77" s="238"/>
      <c r="AH77" s="238"/>
      <c r="AI77" s="238"/>
      <c r="AJ77" s="238"/>
      <c r="AK77" s="238"/>
      <c r="AL77" s="238"/>
      <c r="AM77" s="238"/>
      <c r="AN77" s="238"/>
      <c r="AO77" s="44"/>
      <c r="AP77" s="44"/>
      <c r="AQ77" s="44"/>
      <c r="AR77" s="44"/>
      <c r="AS77" s="44"/>
      <c r="AT77" s="44"/>
      <c r="AU77" s="44"/>
      <c r="AV77" s="44"/>
      <c r="AW77" s="44"/>
      <c r="AX77" s="44"/>
      <c r="AY77" s="44"/>
      <c r="AZ77" s="44"/>
      <c r="BA77" s="184"/>
      <c r="BB77" s="350"/>
      <c r="BC77" s="350"/>
      <c r="BD77" s="183"/>
    </row>
    <row r="78" spans="1:56" s="26" customFormat="1" ht="11.25" customHeight="1" x14ac:dyDescent="0.2">
      <c r="A78" s="348"/>
      <c r="B78" s="349"/>
      <c r="C78" s="349"/>
      <c r="D78" s="182"/>
      <c r="E78" s="237"/>
      <c r="F78" s="237"/>
      <c r="G78" s="237"/>
      <c r="H78" s="237"/>
      <c r="I78" s="44"/>
      <c r="J78" s="44"/>
      <c r="K78" s="44"/>
      <c r="L78" s="44"/>
      <c r="M78" s="238"/>
      <c r="N78" s="238"/>
      <c r="O78" s="238"/>
      <c r="P78" s="238"/>
      <c r="Q78" s="238"/>
      <c r="R78" s="238"/>
      <c r="S78" s="238"/>
      <c r="T78" s="238"/>
      <c r="U78" s="238"/>
      <c r="V78" s="244"/>
      <c r="W78" s="238"/>
      <c r="X78" s="238"/>
      <c r="Y78" s="238"/>
      <c r="Z78" s="238"/>
      <c r="AA78" s="238"/>
      <c r="AB78" s="238"/>
      <c r="AC78" s="44"/>
      <c r="AD78" s="238"/>
      <c r="AE78" s="44"/>
      <c r="AF78" s="44"/>
      <c r="AG78" s="238"/>
      <c r="AH78" s="247"/>
      <c r="AI78" s="238"/>
      <c r="AJ78" s="238"/>
      <c r="AK78" s="238"/>
      <c r="AL78" s="238"/>
      <c r="AM78" s="238"/>
      <c r="AN78" s="238"/>
      <c r="AO78" s="44"/>
      <c r="AP78" s="44"/>
      <c r="AQ78" s="44"/>
      <c r="AR78" s="44"/>
      <c r="AS78" s="44"/>
      <c r="AT78" s="44"/>
      <c r="AU78" s="44"/>
      <c r="AV78" s="44"/>
      <c r="AW78" s="44"/>
      <c r="AX78" s="44"/>
      <c r="AY78" s="44"/>
      <c r="AZ78" s="44"/>
      <c r="BA78" s="184"/>
      <c r="BB78" s="350"/>
      <c r="BC78" s="350"/>
      <c r="BD78" s="183"/>
    </row>
    <row r="79" spans="1:56" s="26" customFormat="1" ht="19.5" customHeight="1" x14ac:dyDescent="0.2">
      <c r="A79" s="348"/>
      <c r="B79" s="349"/>
      <c r="C79" s="349"/>
      <c r="D79" s="182"/>
      <c r="E79" s="237"/>
      <c r="F79" s="237"/>
      <c r="G79" s="237"/>
      <c r="H79" s="237"/>
      <c r="I79" s="44"/>
      <c r="J79" s="44"/>
      <c r="K79" s="44"/>
      <c r="L79" s="44"/>
      <c r="M79" s="238"/>
      <c r="N79" s="238"/>
      <c r="O79" s="238"/>
      <c r="P79" s="238"/>
      <c r="Q79" s="238"/>
      <c r="R79" s="238"/>
      <c r="S79" s="238"/>
      <c r="T79" s="238"/>
      <c r="U79" s="238"/>
      <c r="V79" s="238"/>
      <c r="W79" s="238"/>
      <c r="X79" s="238"/>
      <c r="Y79" s="238"/>
      <c r="Z79" s="238"/>
      <c r="AA79" s="238"/>
      <c r="AB79" s="238"/>
      <c r="AC79" s="44"/>
      <c r="AD79" s="238"/>
      <c r="AE79" s="44"/>
      <c r="AF79" s="44"/>
      <c r="AG79" s="238"/>
      <c r="AH79" s="238"/>
      <c r="AI79" s="238"/>
      <c r="AJ79" s="238"/>
      <c r="AK79" s="238"/>
      <c r="AL79" s="238"/>
      <c r="AM79" s="238"/>
      <c r="AN79" s="238"/>
      <c r="AO79" s="44"/>
      <c r="AP79" s="44"/>
      <c r="AQ79" s="44"/>
      <c r="AR79" s="44"/>
      <c r="AS79" s="44"/>
      <c r="AT79" s="44"/>
      <c r="AU79" s="44"/>
      <c r="AV79" s="44"/>
      <c r="AW79" s="44"/>
      <c r="AX79" s="44"/>
      <c r="AY79" s="44"/>
      <c r="AZ79" s="44"/>
      <c r="BA79" s="184"/>
      <c r="BB79" s="350"/>
      <c r="BC79" s="350"/>
      <c r="BD79" s="183"/>
    </row>
    <row r="80" spans="1:56" s="26" customFormat="1" ht="20.25" customHeight="1" x14ac:dyDescent="0.2">
      <c r="A80" s="348"/>
      <c r="B80" s="349"/>
      <c r="C80" s="349"/>
      <c r="D80" s="182"/>
      <c r="E80" s="237"/>
      <c r="F80" s="237"/>
      <c r="G80" s="237"/>
      <c r="H80" s="237"/>
      <c r="I80" s="44"/>
      <c r="J80" s="44"/>
      <c r="K80" s="44"/>
      <c r="L80" s="44"/>
      <c r="M80" s="238"/>
      <c r="N80" s="238"/>
      <c r="O80" s="238"/>
      <c r="P80" s="238"/>
      <c r="Q80" s="238"/>
      <c r="R80" s="238"/>
      <c r="S80" s="238"/>
      <c r="T80" s="238"/>
      <c r="U80" s="244"/>
      <c r="V80" s="244"/>
      <c r="W80" s="238"/>
      <c r="X80" s="238"/>
      <c r="Y80" s="238"/>
      <c r="Z80" s="238"/>
      <c r="AA80" s="238"/>
      <c r="AB80" s="238"/>
      <c r="AC80" s="44"/>
      <c r="AD80" s="238"/>
      <c r="AE80" s="44"/>
      <c r="AF80" s="44"/>
      <c r="AG80" s="238"/>
      <c r="AH80" s="238"/>
      <c r="AI80" s="238"/>
      <c r="AJ80" s="238"/>
      <c r="AK80" s="238"/>
      <c r="AL80" s="238"/>
      <c r="AM80" s="238"/>
      <c r="AN80" s="238"/>
      <c r="AO80" s="44"/>
      <c r="AP80" s="44"/>
      <c r="AQ80" s="44"/>
      <c r="AR80" s="44"/>
      <c r="AS80" s="44"/>
      <c r="AT80" s="44"/>
      <c r="AU80" s="44"/>
      <c r="AV80" s="44"/>
      <c r="AW80" s="44"/>
      <c r="AX80" s="44"/>
      <c r="AY80" s="44"/>
      <c r="AZ80" s="44"/>
      <c r="BA80" s="184"/>
      <c r="BB80" s="350"/>
      <c r="BC80" s="350"/>
      <c r="BD80" s="183"/>
    </row>
    <row r="81" spans="1:56" s="39" customFormat="1" ht="15" customHeight="1" x14ac:dyDescent="0.15">
      <c r="A81" s="348"/>
      <c r="B81" s="349"/>
      <c r="C81" s="349"/>
      <c r="D81" s="182"/>
      <c r="E81" s="237"/>
      <c r="F81" s="237"/>
      <c r="G81" s="237"/>
      <c r="H81" s="237"/>
      <c r="I81" s="44"/>
      <c r="J81" s="44"/>
      <c r="K81" s="44"/>
      <c r="L81" s="44"/>
      <c r="M81" s="238"/>
      <c r="N81" s="238"/>
      <c r="O81" s="238"/>
      <c r="P81" s="238"/>
      <c r="Q81" s="238"/>
      <c r="R81" s="238"/>
      <c r="S81" s="238"/>
      <c r="T81" s="238"/>
      <c r="U81" s="238"/>
      <c r="V81" s="238"/>
      <c r="W81" s="238"/>
      <c r="X81" s="238"/>
      <c r="Y81" s="238"/>
      <c r="Z81" s="238"/>
      <c r="AA81" s="238"/>
      <c r="AB81" s="238"/>
      <c r="AC81" s="44"/>
      <c r="AD81" s="238"/>
      <c r="AE81" s="44"/>
      <c r="AF81" s="44"/>
      <c r="AG81" s="238"/>
      <c r="AH81" s="238"/>
      <c r="AI81" s="238"/>
      <c r="AJ81" s="238"/>
      <c r="AK81" s="238"/>
      <c r="AL81" s="238"/>
      <c r="AM81" s="238"/>
      <c r="AN81" s="238"/>
      <c r="AO81" s="44"/>
      <c r="AP81" s="44"/>
      <c r="AQ81" s="44"/>
      <c r="AR81" s="44"/>
      <c r="AS81" s="44"/>
      <c r="AT81" s="44"/>
      <c r="AU81" s="44"/>
      <c r="AV81" s="44"/>
      <c r="AW81" s="44"/>
      <c r="AX81" s="44"/>
      <c r="AY81" s="44"/>
      <c r="AZ81" s="44"/>
      <c r="BA81" s="184"/>
      <c r="BB81" s="184"/>
      <c r="BC81" s="184"/>
      <c r="BD81" s="223"/>
    </row>
    <row r="82" spans="1:56" s="26" customFormat="1" ht="15.75" customHeight="1" x14ac:dyDescent="0.2">
      <c r="A82" s="348"/>
      <c r="B82" s="349"/>
      <c r="C82" s="349"/>
      <c r="D82" s="182"/>
      <c r="E82" s="237"/>
      <c r="F82" s="237"/>
      <c r="G82" s="237"/>
      <c r="H82" s="237"/>
      <c r="I82" s="44"/>
      <c r="J82" s="44"/>
      <c r="K82" s="44"/>
      <c r="L82" s="44"/>
      <c r="M82" s="238"/>
      <c r="N82" s="238"/>
      <c r="O82" s="238"/>
      <c r="P82" s="238"/>
      <c r="Q82" s="238"/>
      <c r="R82" s="238"/>
      <c r="S82" s="238"/>
      <c r="T82" s="238"/>
      <c r="U82" s="238"/>
      <c r="V82" s="244"/>
      <c r="W82" s="238"/>
      <c r="X82" s="238"/>
      <c r="Y82" s="238"/>
      <c r="Z82" s="238"/>
      <c r="AA82" s="238"/>
      <c r="AB82" s="238"/>
      <c r="AC82" s="44"/>
      <c r="AD82" s="238"/>
      <c r="AE82" s="238"/>
      <c r="AF82" s="44"/>
      <c r="AG82" s="238"/>
      <c r="AH82" s="238"/>
      <c r="AI82" s="238"/>
      <c r="AJ82" s="238"/>
      <c r="AK82" s="238"/>
      <c r="AL82" s="238"/>
      <c r="AM82" s="238"/>
      <c r="AN82" s="238"/>
      <c r="AO82" s="44"/>
      <c r="AP82" s="44"/>
      <c r="AQ82" s="44"/>
      <c r="AR82" s="44"/>
      <c r="AS82" s="44"/>
      <c r="AT82" s="44"/>
      <c r="AU82" s="44"/>
      <c r="AV82" s="44"/>
      <c r="AW82" s="44"/>
      <c r="AX82" s="44"/>
      <c r="AY82" s="44"/>
      <c r="AZ82" s="44"/>
      <c r="BA82" s="184"/>
      <c r="BB82" s="350"/>
      <c r="BC82" s="350"/>
      <c r="BD82" s="183"/>
    </row>
    <row r="83" spans="1:56" s="26" customFormat="1" ht="15.75" customHeight="1" x14ac:dyDescent="0.2">
      <c r="A83" s="348"/>
      <c r="B83" s="349"/>
      <c r="C83" s="349"/>
      <c r="D83" s="182"/>
      <c r="E83" s="237"/>
      <c r="F83" s="237"/>
      <c r="G83" s="237"/>
      <c r="H83" s="237"/>
      <c r="I83" s="44"/>
      <c r="J83" s="44"/>
      <c r="K83" s="44"/>
      <c r="L83" s="44"/>
      <c r="M83" s="238"/>
      <c r="N83" s="238"/>
      <c r="O83" s="238"/>
      <c r="P83" s="238"/>
      <c r="Q83" s="238"/>
      <c r="R83" s="238"/>
      <c r="S83" s="238"/>
      <c r="T83" s="238"/>
      <c r="U83" s="238"/>
      <c r="V83" s="238"/>
      <c r="W83" s="238"/>
      <c r="X83" s="238"/>
      <c r="Y83" s="238"/>
      <c r="Z83" s="238"/>
      <c r="AA83" s="238"/>
      <c r="AB83" s="238"/>
      <c r="AC83" s="44"/>
      <c r="AD83" s="238"/>
      <c r="AE83" s="44"/>
      <c r="AF83" s="44"/>
      <c r="AG83" s="238"/>
      <c r="AH83" s="238"/>
      <c r="AI83" s="238"/>
      <c r="AJ83" s="238"/>
      <c r="AK83" s="238"/>
      <c r="AL83" s="238"/>
      <c r="AM83" s="238"/>
      <c r="AN83" s="238"/>
      <c r="AO83" s="44"/>
      <c r="AP83" s="44"/>
      <c r="AQ83" s="44"/>
      <c r="AR83" s="44"/>
      <c r="AS83" s="44"/>
      <c r="AT83" s="44"/>
      <c r="AU83" s="44"/>
      <c r="AV83" s="44"/>
      <c r="AW83" s="44"/>
      <c r="AX83" s="44"/>
      <c r="AY83" s="44"/>
      <c r="AZ83" s="44"/>
      <c r="BA83" s="184"/>
      <c r="BB83" s="350"/>
      <c r="BC83" s="350"/>
      <c r="BD83" s="183"/>
    </row>
    <row r="84" spans="1:56" s="26" customFormat="1" ht="15.75" customHeight="1" x14ac:dyDescent="0.2">
      <c r="A84" s="348"/>
      <c r="B84" s="349"/>
      <c r="C84" s="349"/>
      <c r="D84" s="182"/>
      <c r="E84" s="237"/>
      <c r="F84" s="237"/>
      <c r="G84" s="237"/>
      <c r="H84" s="237"/>
      <c r="I84" s="44"/>
      <c r="J84" s="44"/>
      <c r="K84" s="44"/>
      <c r="L84" s="44"/>
      <c r="M84" s="238"/>
      <c r="N84" s="238"/>
      <c r="O84" s="238"/>
      <c r="P84" s="238"/>
      <c r="Q84" s="238"/>
      <c r="R84" s="238"/>
      <c r="S84" s="238"/>
      <c r="T84" s="238"/>
      <c r="U84" s="238"/>
      <c r="V84" s="244"/>
      <c r="W84" s="238"/>
      <c r="X84" s="238"/>
      <c r="Y84" s="238"/>
      <c r="Z84" s="238"/>
      <c r="AA84" s="238"/>
      <c r="AB84" s="238"/>
      <c r="AC84" s="44"/>
      <c r="AD84" s="238"/>
      <c r="AE84" s="44"/>
      <c r="AF84" s="44"/>
      <c r="AG84" s="238"/>
      <c r="AH84" s="238"/>
      <c r="AI84" s="238"/>
      <c r="AJ84" s="238"/>
      <c r="AK84" s="238"/>
      <c r="AL84" s="238"/>
      <c r="AM84" s="238"/>
      <c r="AN84" s="238"/>
      <c r="AO84" s="44"/>
      <c r="AP84" s="44"/>
      <c r="AQ84" s="44"/>
      <c r="AR84" s="44"/>
      <c r="AS84" s="44"/>
      <c r="AT84" s="44"/>
      <c r="AU84" s="44"/>
      <c r="AV84" s="44"/>
      <c r="AW84" s="44"/>
      <c r="AX84" s="44"/>
      <c r="AY84" s="44"/>
      <c r="AZ84" s="44"/>
      <c r="BA84" s="184"/>
      <c r="BB84" s="350"/>
      <c r="BC84" s="350"/>
      <c r="BD84" s="183"/>
    </row>
    <row r="85" spans="1:56" s="26" customFormat="1" x14ac:dyDescent="0.2">
      <c r="A85" s="348"/>
      <c r="B85" s="349"/>
      <c r="C85" s="349"/>
      <c r="D85" s="182"/>
      <c r="E85" s="237"/>
      <c r="F85" s="237"/>
      <c r="G85" s="237"/>
      <c r="H85" s="237"/>
      <c r="I85" s="44"/>
      <c r="J85" s="44"/>
      <c r="K85" s="44"/>
      <c r="L85" s="44"/>
      <c r="M85" s="238"/>
      <c r="N85" s="238"/>
      <c r="O85" s="238"/>
      <c r="P85" s="238"/>
      <c r="Q85" s="238"/>
      <c r="R85" s="238"/>
      <c r="S85" s="238"/>
      <c r="T85" s="238"/>
      <c r="U85" s="238"/>
      <c r="V85" s="238"/>
      <c r="W85" s="238"/>
      <c r="X85" s="238"/>
      <c r="Y85" s="238"/>
      <c r="Z85" s="238"/>
      <c r="AA85" s="238"/>
      <c r="AB85" s="238"/>
      <c r="AC85" s="44"/>
      <c r="AD85" s="238"/>
      <c r="AE85" s="44"/>
      <c r="AF85" s="44"/>
      <c r="AG85" s="238"/>
      <c r="AH85" s="238"/>
      <c r="AI85" s="238"/>
      <c r="AJ85" s="238"/>
      <c r="AK85" s="238"/>
      <c r="AL85" s="238"/>
      <c r="AM85" s="238"/>
      <c r="AN85" s="238"/>
      <c r="AO85" s="44"/>
      <c r="AP85" s="44"/>
      <c r="AQ85" s="44"/>
      <c r="AR85" s="44"/>
      <c r="AS85" s="44"/>
      <c r="AT85" s="44"/>
      <c r="AU85" s="44"/>
      <c r="AV85" s="44"/>
      <c r="AW85" s="44"/>
      <c r="AX85" s="44"/>
      <c r="AY85" s="44"/>
      <c r="AZ85" s="44"/>
      <c r="BA85" s="184"/>
      <c r="BB85" s="350"/>
      <c r="BC85" s="350"/>
      <c r="BD85" s="183"/>
    </row>
    <row r="86" spans="1:56" s="26" customFormat="1" ht="15.75" customHeight="1" x14ac:dyDescent="0.2">
      <c r="A86" s="348"/>
      <c r="B86" s="349"/>
      <c r="C86" s="349"/>
      <c r="D86" s="182"/>
      <c r="E86" s="250"/>
      <c r="F86" s="250"/>
      <c r="G86" s="250"/>
      <c r="H86" s="250"/>
      <c r="I86" s="236"/>
      <c r="J86" s="236"/>
      <c r="K86" s="236"/>
      <c r="L86" s="236"/>
      <c r="M86" s="251"/>
      <c r="N86" s="251"/>
      <c r="O86" s="251"/>
      <c r="P86" s="251"/>
      <c r="Q86" s="251"/>
      <c r="R86" s="251"/>
      <c r="S86" s="251"/>
      <c r="T86" s="251"/>
      <c r="U86" s="251"/>
      <c r="V86" s="244"/>
      <c r="W86" s="251"/>
      <c r="X86" s="251"/>
      <c r="Y86" s="251"/>
      <c r="Z86" s="251"/>
      <c r="AA86" s="251"/>
      <c r="AB86" s="251"/>
      <c r="AC86" s="236"/>
      <c r="AD86" s="251"/>
      <c r="AE86" s="236"/>
      <c r="AF86" s="236"/>
      <c r="AG86" s="251"/>
      <c r="AH86" s="238"/>
      <c r="AI86" s="251"/>
      <c r="AJ86" s="251"/>
      <c r="AK86" s="251"/>
      <c r="AL86" s="251"/>
      <c r="AM86" s="251"/>
      <c r="AN86" s="251"/>
      <c r="AO86" s="236"/>
      <c r="AP86" s="236"/>
      <c r="AQ86" s="236"/>
      <c r="AR86" s="236"/>
      <c r="AS86" s="236"/>
      <c r="AT86" s="236"/>
      <c r="AU86" s="236"/>
      <c r="AV86" s="236"/>
      <c r="AW86" s="236"/>
      <c r="AX86" s="236"/>
      <c r="AY86" s="236"/>
      <c r="AZ86" s="236"/>
      <c r="BA86" s="184"/>
      <c r="BB86" s="350"/>
      <c r="BC86" s="350"/>
      <c r="BD86" s="183"/>
    </row>
    <row r="87" spans="1:56" s="26" customFormat="1" ht="15.75" customHeight="1" x14ac:dyDescent="0.2">
      <c r="A87" s="348"/>
      <c r="B87" s="349"/>
      <c r="C87" s="349"/>
      <c r="D87" s="182"/>
      <c r="E87" s="250"/>
      <c r="F87" s="250"/>
      <c r="G87" s="250"/>
      <c r="H87" s="250"/>
      <c r="I87" s="236"/>
      <c r="J87" s="236"/>
      <c r="K87" s="236"/>
      <c r="L87" s="236"/>
      <c r="M87" s="251"/>
      <c r="N87" s="251"/>
      <c r="O87" s="251"/>
      <c r="P87" s="251"/>
      <c r="Q87" s="251"/>
      <c r="R87" s="251"/>
      <c r="S87" s="251"/>
      <c r="T87" s="251"/>
      <c r="U87" s="251"/>
      <c r="V87" s="238"/>
      <c r="W87" s="251"/>
      <c r="X87" s="251"/>
      <c r="Y87" s="251"/>
      <c r="Z87" s="251"/>
      <c r="AA87" s="251"/>
      <c r="AB87" s="251"/>
      <c r="AC87" s="236"/>
      <c r="AD87" s="251"/>
      <c r="AE87" s="236"/>
      <c r="AF87" s="236"/>
      <c r="AG87" s="251"/>
      <c r="AH87" s="238"/>
      <c r="AI87" s="251"/>
      <c r="AJ87" s="251"/>
      <c r="AK87" s="251"/>
      <c r="AL87" s="251"/>
      <c r="AM87" s="251"/>
      <c r="AN87" s="251"/>
      <c r="AO87" s="236"/>
      <c r="AP87" s="236"/>
      <c r="AQ87" s="236"/>
      <c r="AR87" s="236"/>
      <c r="AS87" s="236"/>
      <c r="AT87" s="236"/>
      <c r="AU87" s="236"/>
      <c r="AV87" s="236"/>
      <c r="AW87" s="236"/>
      <c r="AX87" s="236"/>
      <c r="AY87" s="236"/>
      <c r="AZ87" s="236"/>
      <c r="BA87" s="184"/>
      <c r="BB87" s="350"/>
      <c r="BC87" s="350"/>
      <c r="BD87" s="183"/>
    </row>
    <row r="88" spans="1:56" s="26" customFormat="1" ht="15" customHeight="1" x14ac:dyDescent="0.2">
      <c r="A88" s="348"/>
      <c r="B88" s="349"/>
      <c r="C88" s="349"/>
      <c r="D88" s="182"/>
      <c r="E88" s="250"/>
      <c r="F88" s="250"/>
      <c r="G88" s="250"/>
      <c r="H88" s="250"/>
      <c r="I88" s="236"/>
      <c r="J88" s="236"/>
      <c r="K88" s="236"/>
      <c r="L88" s="236"/>
      <c r="M88" s="251"/>
      <c r="N88" s="251"/>
      <c r="O88" s="251"/>
      <c r="P88" s="251"/>
      <c r="Q88" s="251"/>
      <c r="R88" s="251"/>
      <c r="S88" s="251"/>
      <c r="T88" s="251"/>
      <c r="U88" s="251"/>
      <c r="V88" s="238"/>
      <c r="W88" s="238"/>
      <c r="X88" s="251"/>
      <c r="Y88" s="251"/>
      <c r="Z88" s="251"/>
      <c r="AA88" s="251"/>
      <c r="AB88" s="251"/>
      <c r="AC88" s="236"/>
      <c r="AD88" s="251"/>
      <c r="AE88" s="236"/>
      <c r="AF88" s="236"/>
      <c r="AG88" s="251"/>
      <c r="AH88" s="238"/>
      <c r="AI88" s="238"/>
      <c r="AJ88" s="251"/>
      <c r="AK88" s="251"/>
      <c r="AL88" s="251"/>
      <c r="AM88" s="251"/>
      <c r="AN88" s="251"/>
      <c r="AO88" s="236"/>
      <c r="AP88" s="236"/>
      <c r="AQ88" s="236"/>
      <c r="AR88" s="236"/>
      <c r="AS88" s="236"/>
      <c r="AT88" s="236"/>
      <c r="AU88" s="236"/>
      <c r="AV88" s="236"/>
      <c r="AW88" s="236"/>
      <c r="AX88" s="236"/>
      <c r="AY88" s="236"/>
      <c r="AZ88" s="236"/>
      <c r="BA88" s="184"/>
      <c r="BB88" s="350"/>
      <c r="BC88" s="350"/>
      <c r="BD88" s="183"/>
    </row>
    <row r="89" spans="1:56" s="26" customFormat="1" ht="15" customHeight="1" x14ac:dyDescent="0.2">
      <c r="A89" s="348"/>
      <c r="B89" s="349"/>
      <c r="C89" s="349"/>
      <c r="D89" s="182"/>
      <c r="E89" s="250"/>
      <c r="F89" s="250"/>
      <c r="G89" s="250"/>
      <c r="H89" s="250"/>
      <c r="I89" s="236"/>
      <c r="J89" s="236"/>
      <c r="K89" s="236"/>
      <c r="L89" s="236"/>
      <c r="M89" s="251"/>
      <c r="N89" s="251"/>
      <c r="O89" s="251"/>
      <c r="P89" s="251"/>
      <c r="Q89" s="251"/>
      <c r="R89" s="251"/>
      <c r="S89" s="251"/>
      <c r="T89" s="251"/>
      <c r="U89" s="251"/>
      <c r="V89" s="238"/>
      <c r="W89" s="251"/>
      <c r="X89" s="251"/>
      <c r="Y89" s="251"/>
      <c r="Z89" s="251"/>
      <c r="AA89" s="251"/>
      <c r="AB89" s="251"/>
      <c r="AC89" s="236"/>
      <c r="AD89" s="251"/>
      <c r="AE89" s="236"/>
      <c r="AF89" s="236"/>
      <c r="AG89" s="251"/>
      <c r="AH89" s="238"/>
      <c r="AI89" s="251"/>
      <c r="AJ89" s="251"/>
      <c r="AK89" s="251"/>
      <c r="AL89" s="251"/>
      <c r="AM89" s="251"/>
      <c r="AN89" s="251"/>
      <c r="AO89" s="236"/>
      <c r="AP89" s="236"/>
      <c r="AQ89" s="236"/>
      <c r="AR89" s="236"/>
      <c r="AS89" s="236"/>
      <c r="AT89" s="236"/>
      <c r="AU89" s="236"/>
      <c r="AV89" s="236"/>
      <c r="AW89" s="236"/>
      <c r="AX89" s="236"/>
      <c r="AY89" s="236"/>
      <c r="AZ89" s="236"/>
      <c r="BA89" s="184"/>
      <c r="BB89" s="350"/>
      <c r="BC89" s="350"/>
      <c r="BD89" s="183"/>
    </row>
    <row r="90" spans="1:56" s="26" customFormat="1" ht="15" customHeight="1" x14ac:dyDescent="0.2">
      <c r="A90" s="348"/>
      <c r="B90" s="349"/>
      <c r="C90" s="349"/>
      <c r="D90" s="182"/>
      <c r="E90" s="250"/>
      <c r="F90" s="250"/>
      <c r="G90" s="250"/>
      <c r="H90" s="250"/>
      <c r="I90" s="236"/>
      <c r="J90" s="236"/>
      <c r="K90" s="236"/>
      <c r="L90" s="236"/>
      <c r="M90" s="251"/>
      <c r="N90" s="251"/>
      <c r="O90" s="251"/>
      <c r="P90" s="251"/>
      <c r="Q90" s="251"/>
      <c r="R90" s="251"/>
      <c r="S90" s="251"/>
      <c r="T90" s="251"/>
      <c r="U90" s="251"/>
      <c r="V90" s="251"/>
      <c r="W90" s="238"/>
      <c r="X90" s="251"/>
      <c r="Y90" s="251"/>
      <c r="Z90" s="251"/>
      <c r="AA90" s="251"/>
      <c r="AB90" s="251"/>
      <c r="AC90" s="236"/>
      <c r="AD90" s="251"/>
      <c r="AE90" s="236"/>
      <c r="AF90" s="236"/>
      <c r="AG90" s="251"/>
      <c r="AH90" s="251"/>
      <c r="AI90" s="238"/>
      <c r="AJ90" s="251"/>
      <c r="AK90" s="251"/>
      <c r="AL90" s="251"/>
      <c r="AM90" s="251"/>
      <c r="AN90" s="251"/>
      <c r="AO90" s="236"/>
      <c r="AP90" s="236"/>
      <c r="AQ90" s="236"/>
      <c r="AR90" s="236"/>
      <c r="AS90" s="236"/>
      <c r="AT90" s="236"/>
      <c r="AU90" s="236"/>
      <c r="AV90" s="236"/>
      <c r="AW90" s="236"/>
      <c r="AX90" s="236"/>
      <c r="AY90" s="236"/>
      <c r="AZ90" s="236"/>
      <c r="BA90" s="184"/>
      <c r="BB90" s="350"/>
      <c r="BC90" s="350"/>
      <c r="BD90" s="183"/>
    </row>
    <row r="91" spans="1:56" s="26" customFormat="1" ht="15" customHeight="1" x14ac:dyDescent="0.2">
      <c r="A91" s="348"/>
      <c r="B91" s="349"/>
      <c r="C91" s="349"/>
      <c r="D91" s="182"/>
      <c r="E91" s="250"/>
      <c r="F91" s="250"/>
      <c r="G91" s="250"/>
      <c r="H91" s="250"/>
      <c r="I91" s="236"/>
      <c r="J91" s="236"/>
      <c r="K91" s="236"/>
      <c r="L91" s="236"/>
      <c r="M91" s="251"/>
      <c r="N91" s="251"/>
      <c r="O91" s="251"/>
      <c r="P91" s="251"/>
      <c r="Q91" s="251"/>
      <c r="R91" s="251"/>
      <c r="S91" s="251"/>
      <c r="T91" s="251"/>
      <c r="U91" s="251"/>
      <c r="V91" s="251"/>
      <c r="W91" s="251"/>
      <c r="X91" s="251"/>
      <c r="Y91" s="251"/>
      <c r="Z91" s="251"/>
      <c r="AA91" s="251"/>
      <c r="AB91" s="251"/>
      <c r="AC91" s="236"/>
      <c r="AD91" s="251"/>
      <c r="AE91" s="236"/>
      <c r="AF91" s="236"/>
      <c r="AG91" s="251"/>
      <c r="AH91" s="251"/>
      <c r="AI91" s="251"/>
      <c r="AJ91" s="251"/>
      <c r="AK91" s="251"/>
      <c r="AL91" s="251"/>
      <c r="AM91" s="251"/>
      <c r="AN91" s="251"/>
      <c r="AO91" s="236"/>
      <c r="AP91" s="236"/>
      <c r="AQ91" s="236"/>
      <c r="AR91" s="236"/>
      <c r="AS91" s="236"/>
      <c r="AT91" s="236"/>
      <c r="AU91" s="236"/>
      <c r="AV91" s="236"/>
      <c r="AW91" s="236"/>
      <c r="AX91" s="236"/>
      <c r="AY91" s="236"/>
      <c r="AZ91" s="236"/>
      <c r="BA91" s="184"/>
      <c r="BB91" s="184"/>
      <c r="BC91" s="184"/>
      <c r="BD91" s="183"/>
    </row>
    <row r="92" spans="1:56" s="26" customFormat="1" ht="14.25" customHeight="1" x14ac:dyDescent="0.2">
      <c r="A92" s="348"/>
      <c r="B92" s="349"/>
      <c r="C92" s="349"/>
      <c r="D92" s="182"/>
      <c r="E92" s="250"/>
      <c r="F92" s="250"/>
      <c r="G92" s="250"/>
      <c r="H92" s="250"/>
      <c r="I92" s="236"/>
      <c r="J92" s="236"/>
      <c r="K92" s="236"/>
      <c r="L92" s="236"/>
      <c r="M92" s="251"/>
      <c r="N92" s="251"/>
      <c r="O92" s="251"/>
      <c r="P92" s="251"/>
      <c r="Q92" s="251"/>
      <c r="R92" s="251"/>
      <c r="S92" s="251"/>
      <c r="T92" s="251"/>
      <c r="U92" s="251"/>
      <c r="V92" s="251"/>
      <c r="W92" s="238"/>
      <c r="X92" s="251"/>
      <c r="Y92" s="251"/>
      <c r="Z92" s="251"/>
      <c r="AA92" s="251"/>
      <c r="AB92" s="251"/>
      <c r="AC92" s="236"/>
      <c r="AD92" s="251"/>
      <c r="AE92" s="236"/>
      <c r="AF92" s="236"/>
      <c r="AG92" s="251"/>
      <c r="AH92" s="251"/>
      <c r="AI92" s="238"/>
      <c r="AJ92" s="251"/>
      <c r="AK92" s="251"/>
      <c r="AL92" s="251"/>
      <c r="AM92" s="251"/>
      <c r="AN92" s="251"/>
      <c r="AO92" s="236"/>
      <c r="AP92" s="236"/>
      <c r="AQ92" s="236"/>
      <c r="AR92" s="236"/>
      <c r="AS92" s="236"/>
      <c r="AT92" s="236"/>
      <c r="AU92" s="236"/>
      <c r="AV92" s="236"/>
      <c r="AW92" s="236"/>
      <c r="AX92" s="236"/>
      <c r="AY92" s="236"/>
      <c r="AZ92" s="236"/>
      <c r="BA92" s="184"/>
      <c r="BB92" s="350"/>
      <c r="BC92" s="350"/>
      <c r="BD92" s="183"/>
    </row>
    <row r="93" spans="1:56" s="26" customFormat="1" ht="14.25" customHeight="1" x14ac:dyDescent="0.2">
      <c r="A93" s="348"/>
      <c r="B93" s="349"/>
      <c r="C93" s="349"/>
      <c r="D93" s="182"/>
      <c r="E93" s="250"/>
      <c r="F93" s="250"/>
      <c r="G93" s="250"/>
      <c r="H93" s="250"/>
      <c r="I93" s="236"/>
      <c r="J93" s="236"/>
      <c r="K93" s="236"/>
      <c r="L93" s="236"/>
      <c r="M93" s="251"/>
      <c r="N93" s="251"/>
      <c r="O93" s="251"/>
      <c r="P93" s="251"/>
      <c r="Q93" s="251"/>
      <c r="R93" s="251"/>
      <c r="S93" s="251"/>
      <c r="T93" s="251"/>
      <c r="U93" s="251"/>
      <c r="V93" s="251"/>
      <c r="W93" s="251"/>
      <c r="X93" s="251"/>
      <c r="Y93" s="251"/>
      <c r="Z93" s="251"/>
      <c r="AA93" s="251"/>
      <c r="AB93" s="251"/>
      <c r="AC93" s="236"/>
      <c r="AD93" s="251"/>
      <c r="AE93" s="236"/>
      <c r="AF93" s="236"/>
      <c r="AG93" s="251"/>
      <c r="AH93" s="251"/>
      <c r="AI93" s="251"/>
      <c r="AJ93" s="251"/>
      <c r="AK93" s="251"/>
      <c r="AL93" s="251"/>
      <c r="AM93" s="251"/>
      <c r="AN93" s="251"/>
      <c r="AO93" s="236"/>
      <c r="AP93" s="236"/>
      <c r="AQ93" s="236"/>
      <c r="AR93" s="236"/>
      <c r="AS93" s="236"/>
      <c r="AT93" s="236"/>
      <c r="AU93" s="236"/>
      <c r="AV93" s="236"/>
      <c r="AW93" s="236"/>
      <c r="AX93" s="236"/>
      <c r="AY93" s="236"/>
      <c r="AZ93" s="236"/>
      <c r="BA93" s="184"/>
      <c r="BB93" s="350"/>
      <c r="BC93" s="350"/>
      <c r="BD93" s="183"/>
    </row>
    <row r="94" spans="1:56" s="26" customFormat="1" ht="14.25" customHeight="1" x14ac:dyDescent="0.2">
      <c r="A94" s="351"/>
      <c r="B94" s="349"/>
      <c r="C94" s="349"/>
      <c r="D94" s="182"/>
      <c r="E94" s="250"/>
      <c r="F94" s="250"/>
      <c r="G94" s="250"/>
      <c r="H94" s="250"/>
      <c r="I94" s="236"/>
      <c r="J94" s="236"/>
      <c r="K94" s="236"/>
      <c r="L94" s="236"/>
      <c r="M94" s="251"/>
      <c r="N94" s="251"/>
      <c r="O94" s="251"/>
      <c r="P94" s="251"/>
      <c r="Q94" s="251"/>
      <c r="R94" s="251"/>
      <c r="S94" s="251"/>
      <c r="T94" s="251"/>
      <c r="U94" s="251"/>
      <c r="V94" s="251"/>
      <c r="W94" s="251"/>
      <c r="X94" s="251"/>
      <c r="Y94" s="251"/>
      <c r="Z94" s="251"/>
      <c r="AA94" s="251"/>
      <c r="AB94" s="251"/>
      <c r="AC94" s="236"/>
      <c r="AD94" s="251"/>
      <c r="AE94" s="236"/>
      <c r="AF94" s="236"/>
      <c r="AG94" s="251"/>
      <c r="AH94" s="251"/>
      <c r="AI94" s="251"/>
      <c r="AJ94" s="251"/>
      <c r="AK94" s="238"/>
      <c r="AL94" s="244"/>
      <c r="AM94" s="238"/>
      <c r="AN94" s="238"/>
      <c r="AO94" s="44"/>
      <c r="AP94" s="44"/>
      <c r="AQ94" s="44"/>
      <c r="AR94" s="236"/>
      <c r="AS94" s="236"/>
      <c r="AT94" s="236"/>
      <c r="AU94" s="236"/>
      <c r="AV94" s="236"/>
      <c r="AW94" s="236"/>
      <c r="AX94" s="236"/>
      <c r="AY94" s="236"/>
      <c r="AZ94" s="236"/>
      <c r="BA94" s="184"/>
      <c r="BB94" s="350"/>
      <c r="BC94" s="350"/>
      <c r="BD94" s="183"/>
    </row>
    <row r="95" spans="1:56" s="26" customFormat="1" ht="14.25" customHeight="1" x14ac:dyDescent="0.2">
      <c r="A95" s="349"/>
      <c r="B95" s="349"/>
      <c r="C95" s="349"/>
      <c r="D95" s="182"/>
      <c r="E95" s="250"/>
      <c r="F95" s="250"/>
      <c r="G95" s="250"/>
      <c r="H95" s="250"/>
      <c r="I95" s="236"/>
      <c r="J95" s="236"/>
      <c r="K95" s="236"/>
      <c r="L95" s="236"/>
      <c r="M95" s="251"/>
      <c r="N95" s="251"/>
      <c r="O95" s="251"/>
      <c r="P95" s="251"/>
      <c r="Q95" s="251"/>
      <c r="R95" s="251"/>
      <c r="S95" s="251"/>
      <c r="T95" s="251"/>
      <c r="U95" s="251"/>
      <c r="V95" s="251"/>
      <c r="W95" s="251"/>
      <c r="X95" s="251"/>
      <c r="Y95" s="251"/>
      <c r="Z95" s="251"/>
      <c r="AA95" s="251"/>
      <c r="AB95" s="251"/>
      <c r="AC95" s="236"/>
      <c r="AD95" s="251"/>
      <c r="AE95" s="236"/>
      <c r="AF95" s="236"/>
      <c r="AG95" s="251"/>
      <c r="AH95" s="251"/>
      <c r="AI95" s="251"/>
      <c r="AJ95" s="251"/>
      <c r="AK95" s="238"/>
      <c r="AL95" s="238"/>
      <c r="AM95" s="238"/>
      <c r="AN95" s="238"/>
      <c r="AO95" s="44"/>
      <c r="AP95" s="44"/>
      <c r="AQ95" s="44"/>
      <c r="AR95" s="236"/>
      <c r="AS95" s="236"/>
      <c r="AT95" s="236"/>
      <c r="AU95" s="236"/>
      <c r="AV95" s="236"/>
      <c r="AW95" s="236"/>
      <c r="AX95" s="236"/>
      <c r="AY95" s="236"/>
      <c r="AZ95" s="236"/>
      <c r="BA95" s="184"/>
      <c r="BB95" s="350"/>
      <c r="BC95" s="350"/>
      <c r="BD95" s="183"/>
    </row>
    <row r="96" spans="1:56" s="26" customFormat="1" ht="14.25" customHeight="1" x14ac:dyDescent="0.2">
      <c r="A96" s="353"/>
      <c r="B96" s="348"/>
      <c r="C96" s="349"/>
      <c r="D96" s="182"/>
      <c r="E96" s="250"/>
      <c r="F96" s="250"/>
      <c r="G96" s="250"/>
      <c r="H96" s="250"/>
      <c r="I96" s="236"/>
      <c r="J96" s="236"/>
      <c r="K96" s="236"/>
      <c r="L96" s="236"/>
      <c r="M96" s="251"/>
      <c r="N96" s="251"/>
      <c r="O96" s="251"/>
      <c r="P96" s="251"/>
      <c r="Q96" s="251"/>
      <c r="R96" s="251"/>
      <c r="S96" s="251"/>
      <c r="T96" s="251"/>
      <c r="U96" s="251"/>
      <c r="V96" s="249"/>
      <c r="W96" s="238"/>
      <c r="X96" s="236"/>
      <c r="Y96" s="236"/>
      <c r="Z96" s="251"/>
      <c r="AA96" s="251"/>
      <c r="AB96" s="251"/>
      <c r="AC96" s="236"/>
      <c r="AD96" s="238"/>
      <c r="AE96" s="236"/>
      <c r="AF96" s="236"/>
      <c r="AG96" s="251"/>
      <c r="AH96" s="251"/>
      <c r="AI96" s="251"/>
      <c r="AJ96" s="251"/>
      <c r="AK96" s="238"/>
      <c r="AL96" s="238"/>
      <c r="AM96" s="238"/>
      <c r="AN96" s="244"/>
      <c r="AO96" s="44"/>
      <c r="AP96" s="44"/>
      <c r="AQ96" s="44"/>
      <c r="AR96" s="236"/>
      <c r="AS96" s="236"/>
      <c r="AT96" s="236"/>
      <c r="AU96" s="236"/>
      <c r="AV96" s="236"/>
      <c r="AW96" s="236"/>
      <c r="AX96" s="236"/>
      <c r="AY96" s="236"/>
      <c r="AZ96" s="236"/>
      <c r="BA96" s="184"/>
      <c r="BB96" s="350"/>
      <c r="BC96" s="350"/>
      <c r="BD96" s="183"/>
    </row>
    <row r="97" spans="1:56" s="26" customFormat="1" ht="24" customHeight="1" x14ac:dyDescent="0.2">
      <c r="A97" s="353"/>
      <c r="B97" s="348"/>
      <c r="C97" s="349"/>
      <c r="D97" s="182"/>
      <c r="E97" s="250"/>
      <c r="F97" s="250"/>
      <c r="G97" s="250"/>
      <c r="H97" s="250"/>
      <c r="I97" s="236"/>
      <c r="J97" s="236"/>
      <c r="K97" s="236"/>
      <c r="L97" s="236"/>
      <c r="M97" s="251"/>
      <c r="N97" s="251"/>
      <c r="O97" s="251"/>
      <c r="P97" s="251"/>
      <c r="Q97" s="251"/>
      <c r="R97" s="251"/>
      <c r="S97" s="251"/>
      <c r="T97" s="251"/>
      <c r="U97" s="251"/>
      <c r="V97" s="251"/>
      <c r="W97" s="236"/>
      <c r="X97" s="236"/>
      <c r="Y97" s="236"/>
      <c r="Z97" s="251"/>
      <c r="AA97" s="251"/>
      <c r="AB97" s="251"/>
      <c r="AC97" s="236"/>
      <c r="AD97" s="251"/>
      <c r="AE97" s="236"/>
      <c r="AF97" s="236"/>
      <c r="AG97" s="251"/>
      <c r="AH97" s="251"/>
      <c r="AI97" s="251"/>
      <c r="AJ97" s="251"/>
      <c r="AK97" s="238"/>
      <c r="AL97" s="238"/>
      <c r="AM97" s="238"/>
      <c r="AN97" s="238"/>
      <c r="AO97" s="44"/>
      <c r="AP97" s="44"/>
      <c r="AQ97" s="44"/>
      <c r="AR97" s="236"/>
      <c r="AS97" s="236"/>
      <c r="AT97" s="236"/>
      <c r="AU97" s="236"/>
      <c r="AV97" s="236"/>
      <c r="AW97" s="236"/>
      <c r="AX97" s="236"/>
      <c r="AY97" s="236"/>
      <c r="AZ97" s="236"/>
      <c r="BA97" s="184"/>
      <c r="BB97" s="184"/>
      <c r="BC97" s="184"/>
      <c r="BD97" s="183"/>
    </row>
    <row r="98" spans="1:56" s="26" customFormat="1" ht="14.25" customHeight="1" x14ac:dyDescent="0.2">
      <c r="A98" s="353"/>
      <c r="B98" s="349"/>
      <c r="C98" s="349"/>
      <c r="D98" s="182"/>
      <c r="E98" s="250"/>
      <c r="F98" s="250"/>
      <c r="G98" s="250"/>
      <c r="H98" s="250"/>
      <c r="I98" s="236"/>
      <c r="J98" s="236"/>
      <c r="K98" s="236"/>
      <c r="L98" s="236"/>
      <c r="M98" s="251"/>
      <c r="N98" s="251"/>
      <c r="O98" s="251"/>
      <c r="P98" s="251"/>
      <c r="Q98" s="251"/>
      <c r="R98" s="251"/>
      <c r="S98" s="251"/>
      <c r="T98" s="251"/>
      <c r="U98" s="251"/>
      <c r="V98" s="251"/>
      <c r="W98" s="247"/>
      <c r="X98" s="236"/>
      <c r="Y98" s="236"/>
      <c r="Z98" s="251"/>
      <c r="AA98" s="251"/>
      <c r="AB98" s="251"/>
      <c r="AC98" s="236"/>
      <c r="AD98" s="238"/>
      <c r="AE98" s="236"/>
      <c r="AF98" s="236"/>
      <c r="AG98" s="251"/>
      <c r="AH98" s="251"/>
      <c r="AI98" s="251"/>
      <c r="AJ98" s="251"/>
      <c r="AK98" s="238"/>
      <c r="AL98" s="238"/>
      <c r="AM98" s="244"/>
      <c r="AN98" s="238"/>
      <c r="AO98" s="44"/>
      <c r="AP98" s="44"/>
      <c r="AQ98" s="44"/>
      <c r="AR98" s="236"/>
      <c r="AS98" s="236"/>
      <c r="AT98" s="236"/>
      <c r="AU98" s="236"/>
      <c r="AV98" s="236"/>
      <c r="AW98" s="236"/>
      <c r="AX98" s="236"/>
      <c r="AY98" s="236"/>
      <c r="AZ98" s="236"/>
      <c r="BA98" s="184"/>
      <c r="BB98" s="350"/>
      <c r="BC98" s="350"/>
      <c r="BD98" s="183"/>
    </row>
    <row r="99" spans="1:56" s="26" customFormat="1" ht="14.25" customHeight="1" x14ac:dyDescent="0.2">
      <c r="A99" s="353"/>
      <c r="B99" s="349"/>
      <c r="C99" s="349"/>
      <c r="D99" s="182"/>
      <c r="E99" s="250"/>
      <c r="F99" s="250"/>
      <c r="G99" s="250"/>
      <c r="H99" s="250"/>
      <c r="I99" s="236"/>
      <c r="J99" s="236"/>
      <c r="K99" s="236"/>
      <c r="L99" s="236"/>
      <c r="M99" s="251"/>
      <c r="N99" s="251"/>
      <c r="O99" s="251"/>
      <c r="P99" s="251"/>
      <c r="Q99" s="251"/>
      <c r="R99" s="251"/>
      <c r="S99" s="251"/>
      <c r="T99" s="251"/>
      <c r="U99" s="251"/>
      <c r="V99" s="251"/>
      <c r="W99" s="252"/>
      <c r="X99" s="236"/>
      <c r="Y99" s="236"/>
      <c r="Z99" s="251"/>
      <c r="AA99" s="251"/>
      <c r="AB99" s="251"/>
      <c r="AC99" s="236"/>
      <c r="AD99" s="251"/>
      <c r="AE99" s="236"/>
      <c r="AF99" s="236"/>
      <c r="AG99" s="251"/>
      <c r="AH99" s="251"/>
      <c r="AI99" s="251"/>
      <c r="AJ99" s="251"/>
      <c r="AK99" s="238"/>
      <c r="AL99" s="238"/>
      <c r="AM99" s="238"/>
      <c r="AN99" s="238"/>
      <c r="AO99" s="44"/>
      <c r="AP99" s="44"/>
      <c r="AQ99" s="44"/>
      <c r="AR99" s="236"/>
      <c r="AS99" s="236"/>
      <c r="AT99" s="236"/>
      <c r="AU99" s="236"/>
      <c r="AV99" s="236"/>
      <c r="AW99" s="236"/>
      <c r="AX99" s="236"/>
      <c r="AY99" s="236"/>
      <c r="AZ99" s="236"/>
      <c r="BA99" s="184"/>
      <c r="BB99" s="350"/>
      <c r="BC99" s="350"/>
      <c r="BD99" s="183"/>
    </row>
    <row r="100" spans="1:56" s="26" customFormat="1" ht="14.25" customHeight="1" x14ac:dyDescent="0.2">
      <c r="A100" s="353"/>
      <c r="B100" s="349"/>
      <c r="C100" s="349"/>
      <c r="D100" s="182"/>
      <c r="E100" s="250"/>
      <c r="F100" s="250"/>
      <c r="G100" s="250"/>
      <c r="H100" s="250"/>
      <c r="I100" s="236"/>
      <c r="J100" s="236"/>
      <c r="K100" s="236"/>
      <c r="L100" s="236"/>
      <c r="M100" s="251"/>
      <c r="N100" s="251"/>
      <c r="O100" s="251"/>
      <c r="P100" s="251"/>
      <c r="Q100" s="251"/>
      <c r="R100" s="251"/>
      <c r="S100" s="251"/>
      <c r="T100" s="251"/>
      <c r="U100" s="251"/>
      <c r="V100" s="251"/>
      <c r="W100" s="247"/>
      <c r="X100" s="236"/>
      <c r="Y100" s="236"/>
      <c r="Z100" s="251"/>
      <c r="AA100" s="251"/>
      <c r="AB100" s="251"/>
      <c r="AC100" s="236"/>
      <c r="AD100" s="238"/>
      <c r="AE100" s="236"/>
      <c r="AF100" s="236"/>
      <c r="AG100" s="251"/>
      <c r="AH100" s="251"/>
      <c r="AI100" s="251"/>
      <c r="AJ100" s="251"/>
      <c r="AK100" s="244"/>
      <c r="AL100" s="238"/>
      <c r="AM100" s="238"/>
      <c r="AN100" s="238"/>
      <c r="AO100" s="44"/>
      <c r="AP100" s="44"/>
      <c r="AQ100" s="44"/>
      <c r="AR100" s="236"/>
      <c r="AS100" s="236"/>
      <c r="AT100" s="236"/>
      <c r="AU100" s="236"/>
      <c r="AV100" s="236"/>
      <c r="AW100" s="236"/>
      <c r="AX100" s="236"/>
      <c r="AY100" s="236"/>
      <c r="AZ100" s="236"/>
      <c r="BA100" s="184"/>
      <c r="BB100" s="350"/>
      <c r="BC100" s="350"/>
      <c r="BD100" s="183"/>
    </row>
    <row r="101" spans="1:56" s="26" customFormat="1" ht="14.25" customHeight="1" x14ac:dyDescent="0.2">
      <c r="A101" s="353"/>
      <c r="B101" s="349"/>
      <c r="C101" s="349"/>
      <c r="D101" s="182"/>
      <c r="E101" s="250"/>
      <c r="F101" s="250"/>
      <c r="G101" s="250"/>
      <c r="H101" s="250"/>
      <c r="I101" s="236"/>
      <c r="J101" s="236"/>
      <c r="K101" s="236"/>
      <c r="L101" s="236"/>
      <c r="M101" s="251"/>
      <c r="N101" s="251"/>
      <c r="O101" s="251"/>
      <c r="P101" s="251"/>
      <c r="Q101" s="251"/>
      <c r="R101" s="251"/>
      <c r="S101" s="251"/>
      <c r="T101" s="251"/>
      <c r="U101" s="251"/>
      <c r="V101" s="251"/>
      <c r="W101" s="252"/>
      <c r="X101" s="236"/>
      <c r="Y101" s="236"/>
      <c r="Z101" s="251"/>
      <c r="AA101" s="251"/>
      <c r="AB101" s="251"/>
      <c r="AC101" s="236"/>
      <c r="AD101" s="251"/>
      <c r="AE101" s="236"/>
      <c r="AF101" s="236"/>
      <c r="AG101" s="251"/>
      <c r="AH101" s="251"/>
      <c r="AI101" s="251"/>
      <c r="AJ101" s="251"/>
      <c r="AK101" s="238"/>
      <c r="AL101" s="238"/>
      <c r="AM101" s="238"/>
      <c r="AN101" s="238"/>
      <c r="AO101" s="44"/>
      <c r="AP101" s="44"/>
      <c r="AQ101" s="44"/>
      <c r="AR101" s="236"/>
      <c r="AS101" s="236"/>
      <c r="AT101" s="236"/>
      <c r="AU101" s="236"/>
      <c r="AV101" s="236"/>
      <c r="AW101" s="236"/>
      <c r="AX101" s="236"/>
      <c r="AY101" s="236"/>
      <c r="AZ101" s="236"/>
      <c r="BA101" s="184"/>
      <c r="BB101" s="184"/>
      <c r="BC101" s="184"/>
      <c r="BD101" s="183"/>
    </row>
    <row r="102" spans="1:56" s="26" customFormat="1" ht="14.25" customHeight="1" x14ac:dyDescent="0.2">
      <c r="A102" s="353"/>
      <c r="B102" s="352"/>
      <c r="C102" s="349"/>
      <c r="D102" s="182"/>
      <c r="E102" s="253"/>
      <c r="F102" s="253"/>
      <c r="G102" s="253"/>
      <c r="H102" s="253"/>
      <c r="I102" s="249"/>
      <c r="J102" s="249"/>
      <c r="K102" s="249"/>
      <c r="L102" s="249"/>
      <c r="M102" s="254"/>
      <c r="N102" s="254"/>
      <c r="O102" s="254"/>
      <c r="P102" s="254"/>
      <c r="Q102" s="254"/>
      <c r="R102" s="254"/>
      <c r="S102" s="254"/>
      <c r="T102" s="254"/>
      <c r="U102" s="254"/>
      <c r="V102" s="254"/>
      <c r="W102" s="247"/>
      <c r="X102" s="44"/>
      <c r="Y102" s="44"/>
      <c r="Z102" s="238"/>
      <c r="AA102" s="238"/>
      <c r="AB102" s="238"/>
      <c r="AC102" s="236"/>
      <c r="AD102" s="238"/>
      <c r="AE102" s="44"/>
      <c r="AF102" s="44"/>
      <c r="AG102" s="238"/>
      <c r="AH102" s="238"/>
      <c r="AI102" s="238"/>
      <c r="AJ102" s="238"/>
      <c r="AK102" s="238"/>
      <c r="AL102" s="238"/>
      <c r="AM102" s="238"/>
      <c r="AN102" s="244"/>
      <c r="AO102" s="44"/>
      <c r="AP102" s="44"/>
      <c r="AQ102" s="44"/>
      <c r="AR102" s="44"/>
      <c r="AS102" s="44"/>
      <c r="AT102" s="44"/>
      <c r="AU102" s="44"/>
      <c r="AV102" s="44"/>
      <c r="AW102" s="44"/>
      <c r="AX102" s="44"/>
      <c r="AY102" s="44"/>
      <c r="AZ102" s="44"/>
      <c r="BA102" s="184"/>
      <c r="BB102" s="350"/>
      <c r="BC102" s="350"/>
      <c r="BD102" s="183"/>
    </row>
    <row r="103" spans="1:56" s="26" customFormat="1" ht="14.25" customHeight="1" x14ac:dyDescent="0.2">
      <c r="A103" s="353"/>
      <c r="B103" s="352"/>
      <c r="C103" s="349"/>
      <c r="D103" s="182"/>
      <c r="E103" s="253"/>
      <c r="F103" s="253"/>
      <c r="G103" s="253"/>
      <c r="H103" s="253"/>
      <c r="I103" s="249"/>
      <c r="J103" s="249"/>
      <c r="K103" s="249"/>
      <c r="L103" s="249"/>
      <c r="M103" s="254"/>
      <c r="N103" s="254"/>
      <c r="O103" s="254"/>
      <c r="P103" s="254"/>
      <c r="Q103" s="254"/>
      <c r="R103" s="254"/>
      <c r="S103" s="254"/>
      <c r="T103" s="254"/>
      <c r="U103" s="254"/>
      <c r="V103" s="254"/>
      <c r="W103" s="236"/>
      <c r="X103" s="44"/>
      <c r="Y103" s="44"/>
      <c r="Z103" s="238"/>
      <c r="AA103" s="238"/>
      <c r="AB103" s="238"/>
      <c r="AC103" s="236"/>
      <c r="AD103" s="251"/>
      <c r="AE103" s="44"/>
      <c r="AF103" s="44"/>
      <c r="AG103" s="238"/>
      <c r="AH103" s="238"/>
      <c r="AI103" s="238"/>
      <c r="AJ103" s="238"/>
      <c r="AK103" s="238"/>
      <c r="AL103" s="238"/>
      <c r="AM103" s="238"/>
      <c r="AN103" s="238"/>
      <c r="AO103" s="44"/>
      <c r="AP103" s="44"/>
      <c r="AQ103" s="44"/>
      <c r="AR103" s="44"/>
      <c r="AS103" s="44"/>
      <c r="AT103" s="44"/>
      <c r="AU103" s="44"/>
      <c r="AV103" s="44"/>
      <c r="AW103" s="44"/>
      <c r="AX103" s="44"/>
      <c r="AY103" s="44"/>
      <c r="AZ103" s="44"/>
      <c r="BA103" s="184"/>
      <c r="BB103" s="350"/>
      <c r="BC103" s="350"/>
      <c r="BD103" s="183"/>
    </row>
    <row r="104" spans="1:56" s="26" customFormat="1" ht="14.25" customHeight="1" x14ac:dyDescent="0.2">
      <c r="A104" s="348"/>
      <c r="B104" s="352"/>
      <c r="C104" s="349"/>
      <c r="D104" s="182"/>
      <c r="E104" s="253"/>
      <c r="F104" s="253"/>
      <c r="G104" s="253"/>
      <c r="H104" s="253"/>
      <c r="I104" s="249"/>
      <c r="J104" s="249"/>
      <c r="K104" s="249"/>
      <c r="L104" s="249"/>
      <c r="M104" s="254"/>
      <c r="N104" s="254"/>
      <c r="O104" s="254"/>
      <c r="P104" s="254"/>
      <c r="Q104" s="254"/>
      <c r="R104" s="254"/>
      <c r="S104" s="254"/>
      <c r="T104" s="254"/>
      <c r="U104" s="254"/>
      <c r="V104" s="254"/>
      <c r="W104" s="238"/>
      <c r="X104" s="44"/>
      <c r="Y104" s="44"/>
      <c r="Z104" s="238"/>
      <c r="AA104" s="238"/>
      <c r="AB104" s="238"/>
      <c r="AC104" s="236"/>
      <c r="AD104" s="238"/>
      <c r="AE104" s="44"/>
      <c r="AF104" s="44"/>
      <c r="AG104" s="238"/>
      <c r="AH104" s="238"/>
      <c r="AI104" s="238"/>
      <c r="AJ104" s="238"/>
      <c r="AK104" s="238"/>
      <c r="AL104" s="238"/>
      <c r="AM104" s="238"/>
      <c r="AN104" s="238"/>
      <c r="AO104" s="44"/>
      <c r="AP104" s="44"/>
      <c r="AQ104" s="44"/>
      <c r="AR104" s="44"/>
      <c r="AS104" s="44"/>
      <c r="AT104" s="44"/>
      <c r="AU104" s="44"/>
      <c r="AV104" s="44"/>
      <c r="AW104" s="44"/>
      <c r="AX104" s="44"/>
      <c r="AY104" s="44"/>
      <c r="AZ104" s="44"/>
      <c r="BA104" s="184"/>
      <c r="BB104" s="350"/>
      <c r="BC104" s="350"/>
      <c r="BD104" s="183"/>
    </row>
    <row r="105" spans="1:56" s="26" customFormat="1" ht="14.25" customHeight="1" x14ac:dyDescent="0.2">
      <c r="A105" s="348"/>
      <c r="B105" s="352"/>
      <c r="C105" s="349"/>
      <c r="D105" s="182"/>
      <c r="E105" s="253"/>
      <c r="F105" s="253"/>
      <c r="G105" s="253"/>
      <c r="H105" s="253"/>
      <c r="I105" s="249"/>
      <c r="J105" s="249"/>
      <c r="K105" s="249"/>
      <c r="L105" s="249"/>
      <c r="M105" s="254"/>
      <c r="N105" s="254"/>
      <c r="O105" s="254"/>
      <c r="P105" s="254"/>
      <c r="Q105" s="254"/>
      <c r="R105" s="254"/>
      <c r="S105" s="254"/>
      <c r="T105" s="254"/>
      <c r="U105" s="254"/>
      <c r="V105" s="254"/>
      <c r="W105" s="236"/>
      <c r="X105" s="44"/>
      <c r="Y105" s="44"/>
      <c r="Z105" s="238"/>
      <c r="AA105" s="238"/>
      <c r="AB105" s="238"/>
      <c r="AC105" s="236"/>
      <c r="AD105" s="251"/>
      <c r="AE105" s="44"/>
      <c r="AF105" s="44"/>
      <c r="AG105" s="238"/>
      <c r="AH105" s="238"/>
      <c r="AI105" s="238"/>
      <c r="AJ105" s="238"/>
      <c r="AK105" s="238"/>
      <c r="AL105" s="238"/>
      <c r="AM105" s="238"/>
      <c r="AN105" s="238"/>
      <c r="AO105" s="44"/>
      <c r="AP105" s="44"/>
      <c r="AQ105" s="44"/>
      <c r="AR105" s="44"/>
      <c r="AS105" s="44"/>
      <c r="AT105" s="44"/>
      <c r="AU105" s="44"/>
      <c r="AV105" s="44"/>
      <c r="AW105" s="44"/>
      <c r="AX105" s="44"/>
      <c r="AY105" s="44"/>
      <c r="AZ105" s="44"/>
      <c r="BA105" s="184"/>
      <c r="BB105" s="350"/>
      <c r="BC105" s="350"/>
      <c r="BD105" s="183"/>
    </row>
    <row r="106" spans="1:56" s="26" customFormat="1" ht="14.25" customHeight="1" x14ac:dyDescent="0.2">
      <c r="A106" s="348"/>
      <c r="B106" s="352"/>
      <c r="C106" s="349"/>
      <c r="D106" s="182"/>
      <c r="E106" s="253"/>
      <c r="F106" s="253"/>
      <c r="G106" s="253"/>
      <c r="H106" s="253"/>
      <c r="I106" s="249"/>
      <c r="J106" s="249"/>
      <c r="K106" s="249"/>
      <c r="L106" s="249"/>
      <c r="M106" s="254"/>
      <c r="N106" s="254"/>
      <c r="O106" s="254"/>
      <c r="P106" s="254"/>
      <c r="Q106" s="254"/>
      <c r="R106" s="254"/>
      <c r="S106" s="254"/>
      <c r="T106" s="254"/>
      <c r="U106" s="254"/>
      <c r="V106" s="254"/>
      <c r="W106" s="238"/>
      <c r="X106" s="44"/>
      <c r="Y106" s="44"/>
      <c r="Z106" s="238"/>
      <c r="AA106" s="238"/>
      <c r="AB106" s="238"/>
      <c r="AC106" s="236"/>
      <c r="AD106" s="238"/>
      <c r="AE106" s="44"/>
      <c r="AF106" s="44"/>
      <c r="AG106" s="238"/>
      <c r="AH106" s="238"/>
      <c r="AI106" s="238"/>
      <c r="AJ106" s="238"/>
      <c r="AK106" s="238"/>
      <c r="AL106" s="238"/>
      <c r="AM106" s="238"/>
      <c r="AN106" s="238"/>
      <c r="AO106" s="44"/>
      <c r="AP106" s="44"/>
      <c r="AQ106" s="44"/>
      <c r="AR106" s="44"/>
      <c r="AS106" s="44"/>
      <c r="AT106" s="44"/>
      <c r="AU106" s="44"/>
      <c r="AV106" s="44"/>
      <c r="AW106" s="44"/>
      <c r="AX106" s="44"/>
      <c r="AY106" s="44"/>
      <c r="AZ106" s="44"/>
      <c r="BA106" s="184"/>
      <c r="BB106" s="350"/>
      <c r="BC106" s="350"/>
      <c r="BD106" s="183"/>
    </row>
    <row r="107" spans="1:56" s="26" customFormat="1" ht="14.25" customHeight="1" x14ac:dyDescent="0.2">
      <c r="A107" s="348"/>
      <c r="B107" s="352"/>
      <c r="C107" s="349"/>
      <c r="D107" s="182"/>
      <c r="E107" s="253"/>
      <c r="F107" s="253"/>
      <c r="G107" s="253"/>
      <c r="H107" s="253"/>
      <c r="I107" s="249"/>
      <c r="J107" s="249"/>
      <c r="K107" s="249"/>
      <c r="L107" s="249"/>
      <c r="M107" s="254"/>
      <c r="N107" s="254"/>
      <c r="O107" s="254"/>
      <c r="P107" s="254"/>
      <c r="Q107" s="254"/>
      <c r="R107" s="254"/>
      <c r="S107" s="254"/>
      <c r="T107" s="254"/>
      <c r="U107" s="254"/>
      <c r="V107" s="254"/>
      <c r="W107" s="236"/>
      <c r="X107" s="44"/>
      <c r="Y107" s="44"/>
      <c r="Z107" s="238"/>
      <c r="AA107" s="238"/>
      <c r="AB107" s="238"/>
      <c r="AC107" s="236"/>
      <c r="AD107" s="251"/>
      <c r="AE107" s="44"/>
      <c r="AF107" s="44"/>
      <c r="AG107" s="238"/>
      <c r="AH107" s="238"/>
      <c r="AI107" s="238"/>
      <c r="AJ107" s="238"/>
      <c r="AK107" s="238"/>
      <c r="AL107" s="238"/>
      <c r="AM107" s="238"/>
      <c r="AN107" s="238"/>
      <c r="AO107" s="44"/>
      <c r="AP107" s="44"/>
      <c r="AQ107" s="44"/>
      <c r="AR107" s="44"/>
      <c r="AS107" s="44"/>
      <c r="AT107" s="44"/>
      <c r="AU107" s="44"/>
      <c r="AV107" s="44"/>
      <c r="AW107" s="44"/>
      <c r="AX107" s="44"/>
      <c r="AY107" s="44"/>
      <c r="AZ107" s="44"/>
      <c r="BA107" s="184"/>
      <c r="BB107" s="350"/>
      <c r="BC107" s="350"/>
      <c r="BD107" s="183"/>
    </row>
    <row r="108" spans="1:56" s="26" customFormat="1" ht="14.25" customHeight="1" x14ac:dyDescent="0.2">
      <c r="A108" s="348"/>
      <c r="B108" s="352"/>
      <c r="C108" s="349"/>
      <c r="D108" s="182"/>
      <c r="E108" s="253"/>
      <c r="F108" s="253"/>
      <c r="G108" s="253"/>
      <c r="H108" s="253"/>
      <c r="I108" s="249"/>
      <c r="J108" s="249"/>
      <c r="K108" s="249"/>
      <c r="L108" s="249"/>
      <c r="M108" s="254"/>
      <c r="N108" s="254"/>
      <c r="O108" s="254"/>
      <c r="P108" s="254"/>
      <c r="Q108" s="254"/>
      <c r="R108" s="254"/>
      <c r="S108" s="254"/>
      <c r="T108" s="254"/>
      <c r="U108" s="254"/>
      <c r="V108" s="254"/>
      <c r="W108" s="238"/>
      <c r="X108" s="44"/>
      <c r="Y108" s="44"/>
      <c r="Z108" s="238"/>
      <c r="AA108" s="238"/>
      <c r="AB108" s="238"/>
      <c r="AC108" s="236"/>
      <c r="AD108" s="238"/>
      <c r="AE108" s="44"/>
      <c r="AF108" s="44"/>
      <c r="AG108" s="238"/>
      <c r="AH108" s="238"/>
      <c r="AI108" s="238"/>
      <c r="AJ108" s="238"/>
      <c r="AK108" s="238"/>
      <c r="AL108" s="238"/>
      <c r="AM108" s="238"/>
      <c r="AN108" s="238"/>
      <c r="AO108" s="44"/>
      <c r="AP108" s="44"/>
      <c r="AQ108" s="44"/>
      <c r="AR108" s="44"/>
      <c r="AS108" s="44"/>
      <c r="AT108" s="44"/>
      <c r="AU108" s="44"/>
      <c r="AV108" s="44"/>
      <c r="AW108" s="44"/>
      <c r="AX108" s="44"/>
      <c r="AY108" s="44"/>
      <c r="AZ108" s="44"/>
      <c r="BA108" s="184"/>
      <c r="BB108" s="350"/>
      <c r="BC108" s="350"/>
      <c r="BD108" s="183"/>
    </row>
    <row r="109" spans="1:56" s="26" customFormat="1" ht="14.25" customHeight="1" x14ac:dyDescent="0.2">
      <c r="A109" s="348"/>
      <c r="B109" s="352"/>
      <c r="C109" s="349"/>
      <c r="D109" s="182"/>
      <c r="E109" s="253"/>
      <c r="F109" s="253"/>
      <c r="G109" s="253"/>
      <c r="H109" s="253"/>
      <c r="I109" s="249"/>
      <c r="J109" s="249"/>
      <c r="K109" s="249"/>
      <c r="L109" s="249"/>
      <c r="M109" s="254"/>
      <c r="N109" s="254"/>
      <c r="O109" s="254"/>
      <c r="P109" s="254"/>
      <c r="Q109" s="254"/>
      <c r="R109" s="254"/>
      <c r="S109" s="254"/>
      <c r="T109" s="254"/>
      <c r="U109" s="254"/>
      <c r="V109" s="254"/>
      <c r="W109" s="236"/>
      <c r="X109" s="44"/>
      <c r="Y109" s="44"/>
      <c r="Z109" s="238"/>
      <c r="AA109" s="238"/>
      <c r="AB109" s="238"/>
      <c r="AC109" s="236"/>
      <c r="AD109" s="251"/>
      <c r="AE109" s="44"/>
      <c r="AF109" s="44"/>
      <c r="AG109" s="238"/>
      <c r="AH109" s="238"/>
      <c r="AI109" s="238"/>
      <c r="AJ109" s="238"/>
      <c r="AK109" s="238"/>
      <c r="AL109" s="238"/>
      <c r="AM109" s="238"/>
      <c r="AN109" s="238"/>
      <c r="AO109" s="44"/>
      <c r="AP109" s="44"/>
      <c r="AQ109" s="44"/>
      <c r="AR109" s="44"/>
      <c r="AS109" s="44"/>
      <c r="AT109" s="44"/>
      <c r="AU109" s="44"/>
      <c r="AV109" s="44"/>
      <c r="AW109" s="44"/>
      <c r="AX109" s="44"/>
      <c r="AY109" s="44"/>
      <c r="AZ109" s="44"/>
      <c r="BA109" s="184"/>
      <c r="BB109" s="350"/>
      <c r="BC109" s="350"/>
      <c r="BD109" s="183"/>
    </row>
    <row r="110" spans="1:56" s="26" customFormat="1" ht="14.25" customHeight="1" x14ac:dyDescent="0.2">
      <c r="A110" s="348"/>
      <c r="B110" s="352"/>
      <c r="C110" s="349"/>
      <c r="D110" s="182"/>
      <c r="E110" s="253"/>
      <c r="F110" s="253"/>
      <c r="G110" s="253"/>
      <c r="H110" s="253"/>
      <c r="I110" s="249"/>
      <c r="J110" s="249"/>
      <c r="K110" s="249"/>
      <c r="L110" s="249"/>
      <c r="M110" s="254"/>
      <c r="N110" s="254"/>
      <c r="O110" s="254"/>
      <c r="P110" s="254"/>
      <c r="Q110" s="254"/>
      <c r="R110" s="254"/>
      <c r="S110" s="254"/>
      <c r="T110" s="254"/>
      <c r="U110" s="254"/>
      <c r="V110" s="254"/>
      <c r="W110" s="238"/>
      <c r="X110" s="44"/>
      <c r="Y110" s="44"/>
      <c r="Z110" s="238"/>
      <c r="AA110" s="238"/>
      <c r="AB110" s="238"/>
      <c r="AC110" s="236"/>
      <c r="AD110" s="238"/>
      <c r="AE110" s="44"/>
      <c r="AF110" s="44"/>
      <c r="AG110" s="238"/>
      <c r="AH110" s="238"/>
      <c r="AI110" s="238"/>
      <c r="AJ110" s="238"/>
      <c r="AK110" s="238"/>
      <c r="AL110" s="238"/>
      <c r="AM110" s="238"/>
      <c r="AN110" s="238"/>
      <c r="AO110" s="44"/>
      <c r="AP110" s="44"/>
      <c r="AQ110" s="44"/>
      <c r="AR110" s="44"/>
      <c r="AS110" s="44"/>
      <c r="AT110" s="44"/>
      <c r="AU110" s="44"/>
      <c r="AV110" s="44"/>
      <c r="AW110" s="44"/>
      <c r="AX110" s="44"/>
      <c r="AY110" s="44"/>
      <c r="AZ110" s="44"/>
      <c r="BA110" s="184"/>
      <c r="BB110" s="350"/>
      <c r="BC110" s="350"/>
      <c r="BD110" s="183"/>
    </row>
    <row r="111" spans="1:56" s="26" customFormat="1" ht="14.25" customHeight="1" x14ac:dyDescent="0.2">
      <c r="A111" s="348"/>
      <c r="B111" s="352"/>
      <c r="C111" s="349"/>
      <c r="D111" s="182"/>
      <c r="E111" s="253"/>
      <c r="F111" s="253"/>
      <c r="G111" s="253"/>
      <c r="H111" s="253"/>
      <c r="I111" s="249"/>
      <c r="J111" s="249"/>
      <c r="K111" s="249"/>
      <c r="L111" s="249"/>
      <c r="M111" s="254"/>
      <c r="N111" s="254"/>
      <c r="O111" s="254"/>
      <c r="P111" s="254"/>
      <c r="Q111" s="254"/>
      <c r="R111" s="254"/>
      <c r="S111" s="254"/>
      <c r="T111" s="254"/>
      <c r="U111" s="254"/>
      <c r="V111" s="254"/>
      <c r="W111" s="236"/>
      <c r="X111" s="44"/>
      <c r="Y111" s="44"/>
      <c r="Z111" s="238"/>
      <c r="AA111" s="238"/>
      <c r="AB111" s="238"/>
      <c r="AC111" s="236"/>
      <c r="AD111" s="251"/>
      <c r="AE111" s="44"/>
      <c r="AF111" s="44"/>
      <c r="AG111" s="238"/>
      <c r="AH111" s="238"/>
      <c r="AI111" s="238"/>
      <c r="AJ111" s="238"/>
      <c r="AK111" s="238"/>
      <c r="AL111" s="238"/>
      <c r="AM111" s="238"/>
      <c r="AN111" s="238"/>
      <c r="AO111" s="44"/>
      <c r="AP111" s="44"/>
      <c r="AQ111" s="44"/>
      <c r="AR111" s="44"/>
      <c r="AS111" s="44"/>
      <c r="AT111" s="44"/>
      <c r="AU111" s="44"/>
      <c r="AV111" s="44"/>
      <c r="AW111" s="44"/>
      <c r="AX111" s="44"/>
      <c r="AY111" s="44"/>
      <c r="AZ111" s="44"/>
      <c r="BA111" s="184"/>
      <c r="BB111" s="350"/>
      <c r="BC111" s="350"/>
      <c r="BD111" s="183"/>
    </row>
    <row r="112" spans="1:56" s="43" customFormat="1" ht="14.25" customHeight="1" x14ac:dyDescent="0.2">
      <c r="A112" s="348"/>
      <c r="B112" s="352"/>
      <c r="C112" s="349"/>
      <c r="D112" s="182"/>
      <c r="E112" s="253"/>
      <c r="F112" s="253"/>
      <c r="G112" s="253"/>
      <c r="H112" s="253"/>
      <c r="I112" s="249"/>
      <c r="J112" s="249"/>
      <c r="K112" s="249"/>
      <c r="L112" s="249"/>
      <c r="M112" s="254"/>
      <c r="N112" s="254"/>
      <c r="O112" s="254"/>
      <c r="P112" s="254"/>
      <c r="Q112" s="254"/>
      <c r="R112" s="254"/>
      <c r="S112" s="254"/>
      <c r="T112" s="254"/>
      <c r="U112" s="254"/>
      <c r="V112" s="254"/>
      <c r="W112" s="238"/>
      <c r="X112" s="44"/>
      <c r="Y112" s="44"/>
      <c r="Z112" s="238"/>
      <c r="AA112" s="238"/>
      <c r="AB112" s="238"/>
      <c r="AC112" s="236"/>
      <c r="AD112" s="238"/>
      <c r="AE112" s="44"/>
      <c r="AF112" s="44"/>
      <c r="AG112" s="238"/>
      <c r="AH112" s="238"/>
      <c r="AI112" s="238"/>
      <c r="AJ112" s="238"/>
      <c r="AK112" s="238"/>
      <c r="AL112" s="238"/>
      <c r="AM112" s="238"/>
      <c r="AN112" s="238"/>
      <c r="AO112" s="44"/>
      <c r="AP112" s="44"/>
      <c r="AQ112" s="44"/>
      <c r="AR112" s="44"/>
      <c r="AS112" s="44"/>
      <c r="AT112" s="44"/>
      <c r="AU112" s="44"/>
      <c r="AV112" s="44"/>
      <c r="AW112" s="44"/>
      <c r="AX112" s="44"/>
      <c r="AY112" s="44"/>
      <c r="AZ112" s="44"/>
      <c r="BA112" s="184"/>
      <c r="BB112" s="350"/>
      <c r="BC112" s="350"/>
      <c r="BD112" s="249"/>
    </row>
    <row r="113" spans="1:56" s="43" customFormat="1" ht="14.25" customHeight="1" x14ac:dyDescent="0.2">
      <c r="A113" s="348"/>
      <c r="B113" s="352"/>
      <c r="C113" s="349"/>
      <c r="D113" s="182"/>
      <c r="E113" s="253"/>
      <c r="F113" s="253"/>
      <c r="G113" s="253"/>
      <c r="H113" s="253"/>
      <c r="I113" s="249"/>
      <c r="J113" s="249"/>
      <c r="K113" s="249"/>
      <c r="L113" s="249"/>
      <c r="M113" s="254"/>
      <c r="N113" s="254"/>
      <c r="O113" s="254"/>
      <c r="P113" s="254"/>
      <c r="Q113" s="254"/>
      <c r="R113" s="254"/>
      <c r="S113" s="254"/>
      <c r="T113" s="254"/>
      <c r="U113" s="254"/>
      <c r="V113" s="254"/>
      <c r="W113" s="236"/>
      <c r="X113" s="44"/>
      <c r="Y113" s="44"/>
      <c r="Z113" s="238"/>
      <c r="AA113" s="238"/>
      <c r="AB113" s="238"/>
      <c r="AC113" s="236"/>
      <c r="AD113" s="251"/>
      <c r="AE113" s="44"/>
      <c r="AF113" s="44"/>
      <c r="AG113" s="238"/>
      <c r="AH113" s="238"/>
      <c r="AI113" s="238"/>
      <c r="AJ113" s="238"/>
      <c r="AK113" s="238"/>
      <c r="AL113" s="238"/>
      <c r="AM113" s="238"/>
      <c r="AN113" s="238"/>
      <c r="AO113" s="44"/>
      <c r="AP113" s="44"/>
      <c r="AQ113" s="44"/>
      <c r="AR113" s="44"/>
      <c r="AS113" s="44"/>
      <c r="AT113" s="44"/>
      <c r="AU113" s="44"/>
      <c r="AV113" s="44"/>
      <c r="AW113" s="44"/>
      <c r="AX113" s="44"/>
      <c r="AY113" s="44"/>
      <c r="AZ113" s="44"/>
      <c r="BA113" s="184"/>
      <c r="BB113" s="350"/>
      <c r="BC113" s="350"/>
      <c r="BD113" s="249"/>
    </row>
    <row r="114" spans="1:56" s="26" customFormat="1" ht="14.25" customHeight="1" x14ac:dyDescent="0.2">
      <c r="A114" s="348"/>
      <c r="B114" s="352"/>
      <c r="C114" s="349"/>
      <c r="D114" s="182"/>
      <c r="E114" s="253"/>
      <c r="F114" s="253"/>
      <c r="G114" s="253"/>
      <c r="H114" s="253"/>
      <c r="I114" s="249"/>
      <c r="J114" s="249"/>
      <c r="K114" s="249"/>
      <c r="L114" s="249"/>
      <c r="M114" s="254"/>
      <c r="N114" s="254"/>
      <c r="O114" s="254"/>
      <c r="P114" s="254"/>
      <c r="Q114" s="254"/>
      <c r="R114" s="254"/>
      <c r="S114" s="254"/>
      <c r="T114" s="254"/>
      <c r="U114" s="254"/>
      <c r="V114" s="254"/>
      <c r="W114" s="247"/>
      <c r="X114" s="44"/>
      <c r="Y114" s="44"/>
      <c r="Z114" s="238"/>
      <c r="AA114" s="238"/>
      <c r="AB114" s="238"/>
      <c r="AC114" s="236"/>
      <c r="AD114" s="238"/>
      <c r="AE114" s="44"/>
      <c r="AF114" s="44"/>
      <c r="AG114" s="238"/>
      <c r="AH114" s="238"/>
      <c r="AI114" s="238"/>
      <c r="AJ114" s="238"/>
      <c r="AK114" s="238"/>
      <c r="AL114" s="238"/>
      <c r="AM114" s="238"/>
      <c r="AN114" s="238"/>
      <c r="AO114" s="44"/>
      <c r="AP114" s="44"/>
      <c r="AQ114" s="44"/>
      <c r="AR114" s="44"/>
      <c r="AS114" s="44"/>
      <c r="AT114" s="44"/>
      <c r="AU114" s="44"/>
      <c r="AV114" s="44"/>
      <c r="AW114" s="44"/>
      <c r="AX114" s="44"/>
      <c r="AY114" s="44"/>
      <c r="AZ114" s="44"/>
      <c r="BA114" s="184"/>
      <c r="BB114" s="350"/>
      <c r="BC114" s="350"/>
      <c r="BD114" s="183"/>
    </row>
    <row r="115" spans="1:56" s="26" customFormat="1" ht="14.25" customHeight="1" x14ac:dyDescent="0.2">
      <c r="A115" s="348"/>
      <c r="B115" s="352"/>
      <c r="C115" s="349"/>
      <c r="D115" s="182"/>
      <c r="E115" s="253"/>
      <c r="F115" s="253"/>
      <c r="G115" s="253"/>
      <c r="H115" s="253"/>
      <c r="I115" s="249"/>
      <c r="J115" s="249"/>
      <c r="K115" s="249"/>
      <c r="L115" s="249"/>
      <c r="M115" s="254"/>
      <c r="N115" s="254"/>
      <c r="O115" s="254"/>
      <c r="P115" s="254"/>
      <c r="Q115" s="254"/>
      <c r="R115" s="254"/>
      <c r="S115" s="254"/>
      <c r="T115" s="254"/>
      <c r="U115" s="254"/>
      <c r="V115" s="254"/>
      <c r="W115" s="236"/>
      <c r="X115" s="44"/>
      <c r="Y115" s="44"/>
      <c r="Z115" s="238"/>
      <c r="AA115" s="238"/>
      <c r="AB115" s="238"/>
      <c r="AC115" s="236"/>
      <c r="AD115" s="251"/>
      <c r="AE115" s="44"/>
      <c r="AF115" s="44"/>
      <c r="AG115" s="238"/>
      <c r="AH115" s="238"/>
      <c r="AI115" s="238"/>
      <c r="AJ115" s="238"/>
      <c r="AK115" s="238"/>
      <c r="AL115" s="238"/>
      <c r="AM115" s="238"/>
      <c r="AN115" s="238"/>
      <c r="AO115" s="44"/>
      <c r="AP115" s="44"/>
      <c r="AQ115" s="44"/>
      <c r="AR115" s="44"/>
      <c r="AS115" s="44"/>
      <c r="AT115" s="44"/>
      <c r="AU115" s="44"/>
      <c r="AV115" s="44"/>
      <c r="AW115" s="44"/>
      <c r="AX115" s="44"/>
      <c r="AY115" s="44"/>
      <c r="AZ115" s="44"/>
      <c r="BA115" s="184"/>
      <c r="BB115" s="350"/>
      <c r="BC115" s="350"/>
      <c r="BD115" s="183"/>
    </row>
    <row r="116" spans="1:56" s="26" customFormat="1" ht="12.6" customHeight="1" x14ac:dyDescent="0.2">
      <c r="A116" s="348"/>
      <c r="B116" s="352"/>
      <c r="C116" s="349"/>
      <c r="D116" s="182"/>
      <c r="E116" s="253"/>
      <c r="F116" s="253"/>
      <c r="G116" s="253"/>
      <c r="H116" s="253"/>
      <c r="I116" s="249"/>
      <c r="J116" s="249"/>
      <c r="K116" s="249"/>
      <c r="L116" s="249"/>
      <c r="M116" s="254"/>
      <c r="N116" s="254"/>
      <c r="O116" s="254"/>
      <c r="P116" s="254"/>
      <c r="Q116" s="254"/>
      <c r="R116" s="254"/>
      <c r="S116" s="254"/>
      <c r="T116" s="254"/>
      <c r="U116" s="254"/>
      <c r="V116" s="254"/>
      <c r="W116" s="238"/>
      <c r="X116" s="44"/>
      <c r="Y116" s="44"/>
      <c r="Z116" s="238"/>
      <c r="AA116" s="238"/>
      <c r="AB116" s="238"/>
      <c r="AC116" s="236"/>
      <c r="AD116" s="238"/>
      <c r="AE116" s="44"/>
      <c r="AF116" s="44"/>
      <c r="AG116" s="238"/>
      <c r="AH116" s="238"/>
      <c r="AI116" s="238"/>
      <c r="AJ116" s="238"/>
      <c r="AK116" s="238"/>
      <c r="AL116" s="238"/>
      <c r="AM116" s="238"/>
      <c r="AN116" s="238"/>
      <c r="AO116" s="44"/>
      <c r="AP116" s="44"/>
      <c r="AQ116" s="44"/>
      <c r="AR116" s="44"/>
      <c r="AS116" s="44"/>
      <c r="AT116" s="44"/>
      <c r="AU116" s="44"/>
      <c r="AV116" s="44"/>
      <c r="AW116" s="44"/>
      <c r="AX116" s="44"/>
      <c r="AY116" s="44"/>
      <c r="AZ116" s="44"/>
      <c r="BA116" s="184"/>
      <c r="BB116" s="350"/>
      <c r="BC116" s="350"/>
      <c r="BD116" s="183"/>
    </row>
    <row r="117" spans="1:56" s="26" customFormat="1" ht="20.45" customHeight="1" x14ac:dyDescent="0.2">
      <c r="A117" s="348"/>
      <c r="B117" s="352"/>
      <c r="C117" s="349"/>
      <c r="D117" s="182"/>
      <c r="E117" s="253"/>
      <c r="F117" s="253"/>
      <c r="G117" s="253"/>
      <c r="H117" s="253"/>
      <c r="I117" s="249"/>
      <c r="J117" s="249"/>
      <c r="K117" s="249"/>
      <c r="L117" s="249"/>
      <c r="M117" s="254"/>
      <c r="N117" s="254"/>
      <c r="O117" s="254"/>
      <c r="P117" s="254"/>
      <c r="Q117" s="254"/>
      <c r="R117" s="254"/>
      <c r="S117" s="254"/>
      <c r="T117" s="254"/>
      <c r="U117" s="254"/>
      <c r="V117" s="254"/>
      <c r="W117" s="236"/>
      <c r="X117" s="44"/>
      <c r="Y117" s="238"/>
      <c r="Z117" s="238"/>
      <c r="AA117" s="238"/>
      <c r="AB117" s="238"/>
      <c r="AC117" s="236"/>
      <c r="AD117" s="251"/>
      <c r="AE117" s="44"/>
      <c r="AF117" s="238"/>
      <c r="AG117" s="238"/>
      <c r="AH117" s="238"/>
      <c r="AI117" s="238"/>
      <c r="AJ117" s="238"/>
      <c r="AK117" s="238"/>
      <c r="AL117" s="238"/>
      <c r="AM117" s="238"/>
      <c r="AN117" s="238"/>
      <c r="AO117" s="44"/>
      <c r="AP117" s="44"/>
      <c r="AQ117" s="44"/>
      <c r="AR117" s="44"/>
      <c r="AS117" s="44"/>
      <c r="AT117" s="44"/>
      <c r="AU117" s="44"/>
      <c r="AV117" s="44"/>
      <c r="AW117" s="44"/>
      <c r="AX117" s="44"/>
      <c r="AY117" s="44"/>
      <c r="AZ117" s="44"/>
      <c r="BA117" s="184"/>
      <c r="BB117" s="350"/>
      <c r="BC117" s="350"/>
      <c r="BD117" s="183"/>
    </row>
    <row r="118" spans="1:56" s="26" customFormat="1" x14ac:dyDescent="0.2">
      <c r="A118" s="348"/>
      <c r="B118" s="352"/>
      <c r="C118" s="349"/>
      <c r="D118" s="182"/>
      <c r="E118" s="253"/>
      <c r="F118" s="253"/>
      <c r="G118" s="253"/>
      <c r="H118" s="253"/>
      <c r="I118" s="249"/>
      <c r="J118" s="249"/>
      <c r="K118" s="249"/>
      <c r="L118" s="249"/>
      <c r="M118" s="254"/>
      <c r="N118" s="254"/>
      <c r="O118" s="254"/>
      <c r="P118" s="254"/>
      <c r="Q118" s="254"/>
      <c r="R118" s="254"/>
      <c r="S118" s="254"/>
      <c r="T118" s="254"/>
      <c r="U118" s="254"/>
      <c r="V118" s="254"/>
      <c r="W118" s="44"/>
      <c r="X118" s="238"/>
      <c r="Y118" s="238"/>
      <c r="Z118" s="238"/>
      <c r="AA118" s="238"/>
      <c r="AB118" s="238"/>
      <c r="AC118" s="44"/>
      <c r="AD118" s="238"/>
      <c r="AE118" s="44"/>
      <c r="AF118" s="238"/>
      <c r="AG118" s="238"/>
      <c r="AH118" s="238"/>
      <c r="AI118" s="238"/>
      <c r="AJ118" s="238"/>
      <c r="AK118" s="238"/>
      <c r="AL118" s="238"/>
      <c r="AM118" s="238"/>
      <c r="AN118" s="238"/>
      <c r="AO118" s="44"/>
      <c r="AP118" s="44"/>
      <c r="AQ118" s="44"/>
      <c r="AR118" s="44"/>
      <c r="AS118" s="44"/>
      <c r="AT118" s="44"/>
      <c r="AU118" s="44"/>
      <c r="AV118" s="44"/>
      <c r="AW118" s="44"/>
      <c r="AX118" s="44"/>
      <c r="AY118" s="44"/>
      <c r="AZ118" s="44"/>
      <c r="BA118" s="184"/>
      <c r="BB118" s="350"/>
      <c r="BC118" s="350"/>
      <c r="BD118" s="183"/>
    </row>
    <row r="119" spans="1:56" s="26" customFormat="1" ht="10.5" customHeight="1" x14ac:dyDescent="0.2">
      <c r="A119" s="348"/>
      <c r="B119" s="352"/>
      <c r="C119" s="349"/>
      <c r="D119" s="182"/>
      <c r="E119" s="253"/>
      <c r="F119" s="253"/>
      <c r="G119" s="253"/>
      <c r="H119" s="253"/>
      <c r="I119" s="249"/>
      <c r="J119" s="249"/>
      <c r="K119" s="249"/>
      <c r="L119" s="249"/>
      <c r="M119" s="254"/>
      <c r="N119" s="254"/>
      <c r="O119" s="254"/>
      <c r="P119" s="254"/>
      <c r="Q119" s="254"/>
      <c r="R119" s="254"/>
      <c r="S119" s="254"/>
      <c r="T119" s="254"/>
      <c r="U119" s="254"/>
      <c r="V119" s="254"/>
      <c r="W119" s="44"/>
      <c r="X119" s="238"/>
      <c r="Y119" s="238"/>
      <c r="Z119" s="238"/>
      <c r="AA119" s="238"/>
      <c r="AB119" s="238"/>
      <c r="AC119" s="44"/>
      <c r="AD119" s="238"/>
      <c r="AE119" s="44"/>
      <c r="AF119" s="238"/>
      <c r="AG119" s="238"/>
      <c r="AH119" s="238"/>
      <c r="AI119" s="238"/>
      <c r="AJ119" s="238"/>
      <c r="AK119" s="238"/>
      <c r="AL119" s="238"/>
      <c r="AM119" s="238"/>
      <c r="AN119" s="238"/>
      <c r="AO119" s="44"/>
      <c r="AP119" s="44"/>
      <c r="AQ119" s="44"/>
      <c r="AR119" s="44"/>
      <c r="AS119" s="44"/>
      <c r="AT119" s="44"/>
      <c r="AU119" s="44"/>
      <c r="AV119" s="44"/>
      <c r="AW119" s="44"/>
      <c r="AX119" s="44"/>
      <c r="AY119" s="44"/>
      <c r="AZ119" s="44"/>
      <c r="BA119" s="184"/>
      <c r="BB119" s="350"/>
      <c r="BC119" s="350"/>
      <c r="BD119" s="183"/>
    </row>
    <row r="120" spans="1:56" s="26" customFormat="1" ht="19.5" customHeight="1" x14ac:dyDescent="0.2">
      <c r="A120" s="353"/>
      <c r="B120" s="352"/>
      <c r="C120" s="349"/>
      <c r="D120" s="182"/>
      <c r="E120" s="253"/>
      <c r="F120" s="253"/>
      <c r="G120" s="253"/>
      <c r="H120" s="253"/>
      <c r="I120" s="249"/>
      <c r="J120" s="249"/>
      <c r="K120" s="249"/>
      <c r="L120" s="249"/>
      <c r="M120" s="254"/>
      <c r="N120" s="254"/>
      <c r="O120" s="254"/>
      <c r="P120" s="254"/>
      <c r="Q120" s="254"/>
      <c r="R120" s="254"/>
      <c r="S120" s="254"/>
      <c r="T120" s="254"/>
      <c r="U120" s="254"/>
      <c r="V120" s="254"/>
      <c r="W120" s="44"/>
      <c r="X120" s="238"/>
      <c r="Y120" s="238"/>
      <c r="Z120" s="238"/>
      <c r="AA120" s="238"/>
      <c r="AB120" s="238"/>
      <c r="AC120" s="44"/>
      <c r="AD120" s="238"/>
      <c r="AE120" s="44"/>
      <c r="AF120" s="238"/>
      <c r="AG120" s="238"/>
      <c r="AH120" s="238"/>
      <c r="AI120" s="238"/>
      <c r="AJ120" s="238"/>
      <c r="AK120" s="238"/>
      <c r="AL120" s="238"/>
      <c r="AM120" s="238"/>
      <c r="AN120" s="238"/>
      <c r="AO120" s="44"/>
      <c r="AP120" s="44"/>
      <c r="AQ120" s="44"/>
      <c r="AR120" s="44"/>
      <c r="AS120" s="44"/>
      <c r="AT120" s="44"/>
      <c r="AU120" s="44"/>
      <c r="AV120" s="44"/>
      <c r="AW120" s="44"/>
      <c r="AX120" s="44"/>
      <c r="AY120" s="44"/>
      <c r="AZ120" s="44"/>
      <c r="BA120" s="184"/>
      <c r="BB120" s="350"/>
      <c r="BC120" s="350"/>
      <c r="BD120" s="183"/>
    </row>
    <row r="121" spans="1:56" s="26" customFormat="1" x14ac:dyDescent="0.2">
      <c r="A121" s="353"/>
      <c r="B121" s="352"/>
      <c r="C121" s="349"/>
      <c r="D121" s="182"/>
      <c r="E121" s="253"/>
      <c r="F121" s="253"/>
      <c r="G121" s="253"/>
      <c r="H121" s="253"/>
      <c r="I121" s="249"/>
      <c r="J121" s="249"/>
      <c r="K121" s="249"/>
      <c r="L121" s="249"/>
      <c r="M121" s="254"/>
      <c r="N121" s="254"/>
      <c r="O121" s="254"/>
      <c r="P121" s="254"/>
      <c r="Q121" s="254"/>
      <c r="R121" s="254"/>
      <c r="S121" s="254"/>
      <c r="T121" s="254"/>
      <c r="U121" s="254"/>
      <c r="V121" s="254"/>
      <c r="W121" s="44"/>
      <c r="X121" s="238"/>
      <c r="Y121" s="238"/>
      <c r="Z121" s="238"/>
      <c r="AA121" s="238"/>
      <c r="AB121" s="238"/>
      <c r="AC121" s="44"/>
      <c r="AD121" s="238"/>
      <c r="AE121" s="44"/>
      <c r="AF121" s="238"/>
      <c r="AG121" s="238"/>
      <c r="AH121" s="238"/>
      <c r="AI121" s="238"/>
      <c r="AJ121" s="238"/>
      <c r="AK121" s="238"/>
      <c r="AL121" s="238"/>
      <c r="AM121" s="238"/>
      <c r="AN121" s="238"/>
      <c r="AO121" s="44"/>
      <c r="AP121" s="44"/>
      <c r="AQ121" s="44"/>
      <c r="AR121" s="44"/>
      <c r="AS121" s="44"/>
      <c r="AT121" s="44"/>
      <c r="AU121" s="44"/>
      <c r="AV121" s="44"/>
      <c r="AW121" s="44"/>
      <c r="AX121" s="44"/>
      <c r="AY121" s="44"/>
      <c r="AZ121" s="44"/>
      <c r="BA121" s="184"/>
      <c r="BB121" s="350"/>
      <c r="BC121" s="350"/>
      <c r="BD121" s="183"/>
    </row>
    <row r="122" spans="1:56" s="26" customFormat="1" ht="15.75" customHeight="1" x14ac:dyDescent="0.2">
      <c r="A122" s="353"/>
      <c r="B122" s="352"/>
      <c r="C122" s="349"/>
      <c r="D122" s="182"/>
      <c r="E122" s="253"/>
      <c r="F122" s="253"/>
      <c r="G122" s="253"/>
      <c r="H122" s="253"/>
      <c r="I122" s="249"/>
      <c r="J122" s="249"/>
      <c r="K122" s="249"/>
      <c r="L122" s="249"/>
      <c r="M122" s="254"/>
      <c r="N122" s="254"/>
      <c r="O122" s="254"/>
      <c r="P122" s="254"/>
      <c r="Q122" s="254"/>
      <c r="R122" s="254"/>
      <c r="S122" s="254"/>
      <c r="T122" s="254"/>
      <c r="U122" s="254"/>
      <c r="V122" s="254"/>
      <c r="W122" s="44"/>
      <c r="X122" s="247"/>
      <c r="Y122" s="238"/>
      <c r="Z122" s="238"/>
      <c r="AA122" s="238"/>
      <c r="AB122" s="238"/>
      <c r="AC122" s="44"/>
      <c r="AD122" s="238"/>
      <c r="AE122" s="44"/>
      <c r="AF122" s="238"/>
      <c r="AG122" s="238"/>
      <c r="AH122" s="238"/>
      <c r="AI122" s="238"/>
      <c r="AJ122" s="238"/>
      <c r="AK122" s="238"/>
      <c r="AL122" s="238"/>
      <c r="AM122" s="238"/>
      <c r="AN122" s="238"/>
      <c r="AO122" s="44"/>
      <c r="AP122" s="44"/>
      <c r="AQ122" s="44"/>
      <c r="AR122" s="44"/>
      <c r="AS122" s="44"/>
      <c r="AT122" s="44"/>
      <c r="AU122" s="44"/>
      <c r="AV122" s="44"/>
      <c r="AW122" s="44"/>
      <c r="AX122" s="44"/>
      <c r="AY122" s="44"/>
      <c r="AZ122" s="44"/>
      <c r="BA122" s="184"/>
      <c r="BB122" s="350"/>
      <c r="BC122" s="350"/>
      <c r="BD122" s="183"/>
    </row>
    <row r="123" spans="1:56" s="26" customFormat="1" ht="15.75" customHeight="1" x14ac:dyDescent="0.2">
      <c r="A123" s="353"/>
      <c r="B123" s="352"/>
      <c r="C123" s="349"/>
      <c r="D123" s="182"/>
      <c r="E123" s="253"/>
      <c r="F123" s="253"/>
      <c r="G123" s="253"/>
      <c r="H123" s="253"/>
      <c r="I123" s="249"/>
      <c r="J123" s="249"/>
      <c r="K123" s="249"/>
      <c r="L123" s="249"/>
      <c r="M123" s="254"/>
      <c r="N123" s="254"/>
      <c r="O123" s="254"/>
      <c r="P123" s="254"/>
      <c r="Q123" s="254"/>
      <c r="R123" s="254"/>
      <c r="S123" s="254"/>
      <c r="T123" s="254"/>
      <c r="U123" s="254"/>
      <c r="V123" s="254"/>
      <c r="W123" s="44"/>
      <c r="X123" s="247"/>
      <c r="Y123" s="238"/>
      <c r="Z123" s="238"/>
      <c r="AA123" s="238"/>
      <c r="AB123" s="238"/>
      <c r="AC123" s="44"/>
      <c r="AD123" s="238"/>
      <c r="AE123" s="44"/>
      <c r="AF123" s="238"/>
      <c r="AG123" s="238"/>
      <c r="AH123" s="238"/>
      <c r="AI123" s="238"/>
      <c r="AJ123" s="238"/>
      <c r="AK123" s="238"/>
      <c r="AL123" s="238"/>
      <c r="AM123" s="238"/>
      <c r="AN123" s="238"/>
      <c r="AO123" s="44"/>
      <c r="AP123" s="44"/>
      <c r="AQ123" s="44"/>
      <c r="AR123" s="44"/>
      <c r="AS123" s="44"/>
      <c r="AT123" s="44"/>
      <c r="AU123" s="44"/>
      <c r="AV123" s="44"/>
      <c r="AW123" s="44"/>
      <c r="AX123" s="44"/>
      <c r="AY123" s="44"/>
      <c r="AZ123" s="44"/>
      <c r="BA123" s="184"/>
      <c r="BB123" s="350"/>
      <c r="BC123" s="350"/>
      <c r="BD123" s="183"/>
    </row>
    <row r="124" spans="1:56" s="26" customFormat="1" ht="15.75" customHeight="1" x14ac:dyDescent="0.2">
      <c r="A124" s="353"/>
      <c r="B124" s="352"/>
      <c r="C124" s="349"/>
      <c r="D124" s="182"/>
      <c r="E124" s="253"/>
      <c r="F124" s="253"/>
      <c r="G124" s="253"/>
      <c r="H124" s="253"/>
      <c r="I124" s="249"/>
      <c r="J124" s="249"/>
      <c r="K124" s="249"/>
      <c r="L124" s="249"/>
      <c r="M124" s="254"/>
      <c r="N124" s="254"/>
      <c r="O124" s="254"/>
      <c r="P124" s="254"/>
      <c r="Q124" s="254"/>
      <c r="R124" s="254"/>
      <c r="S124" s="254"/>
      <c r="T124" s="254"/>
      <c r="U124" s="254"/>
      <c r="V124" s="254"/>
      <c r="W124" s="44"/>
      <c r="X124" s="247"/>
      <c r="Y124" s="238"/>
      <c r="Z124" s="238"/>
      <c r="AA124" s="238"/>
      <c r="AB124" s="238"/>
      <c r="AC124" s="44"/>
      <c r="AD124" s="238"/>
      <c r="AE124" s="44"/>
      <c r="AF124" s="238"/>
      <c r="AG124" s="238"/>
      <c r="AH124" s="238"/>
      <c r="AI124" s="238"/>
      <c r="AJ124" s="238"/>
      <c r="AK124" s="238"/>
      <c r="AL124" s="238"/>
      <c r="AM124" s="238"/>
      <c r="AN124" s="238"/>
      <c r="AO124" s="44"/>
      <c r="AP124" s="44"/>
      <c r="AQ124" s="44"/>
      <c r="AR124" s="44"/>
      <c r="AS124" s="44"/>
      <c r="AT124" s="44"/>
      <c r="AU124" s="44"/>
      <c r="AV124" s="44"/>
      <c r="AW124" s="44"/>
      <c r="AX124" s="44"/>
      <c r="AY124" s="44"/>
      <c r="AZ124" s="44"/>
      <c r="BA124" s="184"/>
      <c r="BB124" s="350"/>
      <c r="BC124" s="350"/>
      <c r="BD124" s="183"/>
    </row>
    <row r="125" spans="1:56" s="26" customFormat="1" x14ac:dyDescent="0.2">
      <c r="A125" s="353"/>
      <c r="B125" s="352"/>
      <c r="C125" s="349"/>
      <c r="D125" s="182"/>
      <c r="E125" s="253"/>
      <c r="F125" s="253"/>
      <c r="G125" s="253"/>
      <c r="H125" s="253"/>
      <c r="I125" s="249"/>
      <c r="J125" s="249"/>
      <c r="K125" s="249"/>
      <c r="L125" s="249"/>
      <c r="M125" s="254"/>
      <c r="N125" s="254"/>
      <c r="O125" s="254"/>
      <c r="P125" s="254"/>
      <c r="Q125" s="254"/>
      <c r="R125" s="254"/>
      <c r="S125" s="254"/>
      <c r="T125" s="254"/>
      <c r="U125" s="254"/>
      <c r="V125" s="254"/>
      <c r="W125" s="44"/>
      <c r="X125" s="247"/>
      <c r="Y125" s="238"/>
      <c r="Z125" s="238"/>
      <c r="AA125" s="238"/>
      <c r="AB125" s="238"/>
      <c r="AC125" s="44"/>
      <c r="AD125" s="238"/>
      <c r="AE125" s="44"/>
      <c r="AF125" s="238"/>
      <c r="AG125" s="238"/>
      <c r="AH125" s="238"/>
      <c r="AI125" s="238"/>
      <c r="AJ125" s="238"/>
      <c r="AK125" s="238"/>
      <c r="AL125" s="238"/>
      <c r="AM125" s="238"/>
      <c r="AN125" s="238"/>
      <c r="AO125" s="44"/>
      <c r="AP125" s="44"/>
      <c r="AQ125" s="44"/>
      <c r="AR125" s="44"/>
      <c r="AS125" s="44"/>
      <c r="AT125" s="44"/>
      <c r="AU125" s="44"/>
      <c r="AV125" s="44"/>
      <c r="AW125" s="44"/>
      <c r="AX125" s="44"/>
      <c r="AY125" s="44"/>
      <c r="AZ125" s="44"/>
      <c r="BA125" s="184"/>
      <c r="BB125" s="350"/>
      <c r="BC125" s="350"/>
      <c r="BD125" s="183"/>
    </row>
    <row r="126" spans="1:56" s="26" customFormat="1" x14ac:dyDescent="0.2">
      <c r="A126" s="353"/>
      <c r="B126" s="349"/>
      <c r="C126" s="349"/>
      <c r="D126" s="182"/>
      <c r="E126" s="253"/>
      <c r="F126" s="253"/>
      <c r="G126" s="253"/>
      <c r="H126" s="253"/>
      <c r="I126" s="249"/>
      <c r="J126" s="249"/>
      <c r="K126" s="249"/>
      <c r="L126" s="249"/>
      <c r="M126" s="254"/>
      <c r="N126" s="254"/>
      <c r="O126" s="254"/>
      <c r="P126" s="254"/>
      <c r="Q126" s="254"/>
      <c r="R126" s="254"/>
      <c r="S126" s="254"/>
      <c r="T126" s="254"/>
      <c r="U126" s="254"/>
      <c r="V126" s="254"/>
      <c r="W126" s="44"/>
      <c r="X126" s="247"/>
      <c r="Y126" s="238"/>
      <c r="Z126" s="238"/>
      <c r="AA126" s="238"/>
      <c r="AB126" s="238"/>
      <c r="AC126" s="44"/>
      <c r="AD126" s="238"/>
      <c r="AE126" s="44"/>
      <c r="AF126" s="238"/>
      <c r="AG126" s="238"/>
      <c r="AH126" s="238"/>
      <c r="AI126" s="238"/>
      <c r="AJ126" s="238"/>
      <c r="AK126" s="238"/>
      <c r="AL126" s="238"/>
      <c r="AM126" s="238"/>
      <c r="AN126" s="244"/>
      <c r="AO126" s="249"/>
      <c r="AP126" s="44"/>
      <c r="AQ126" s="44"/>
      <c r="AR126" s="44"/>
      <c r="AS126" s="44"/>
      <c r="AT126" s="44"/>
      <c r="AU126" s="44"/>
      <c r="AV126" s="44"/>
      <c r="AW126" s="44"/>
      <c r="AX126" s="44"/>
      <c r="AY126" s="44"/>
      <c r="AZ126" s="44"/>
      <c r="BA126" s="184"/>
      <c r="BB126" s="350"/>
      <c r="BC126" s="350"/>
      <c r="BD126" s="183"/>
    </row>
    <row r="127" spans="1:56" s="26" customFormat="1" x14ac:dyDescent="0.2">
      <c r="A127" s="353"/>
      <c r="B127" s="349"/>
      <c r="C127" s="349"/>
      <c r="D127" s="182"/>
      <c r="E127" s="253"/>
      <c r="F127" s="253"/>
      <c r="G127" s="253"/>
      <c r="H127" s="253"/>
      <c r="I127" s="249"/>
      <c r="J127" s="249"/>
      <c r="K127" s="249"/>
      <c r="L127" s="249"/>
      <c r="M127" s="254"/>
      <c r="N127" s="254"/>
      <c r="O127" s="254"/>
      <c r="P127" s="254"/>
      <c r="Q127" s="254"/>
      <c r="R127" s="254"/>
      <c r="S127" s="254"/>
      <c r="T127" s="254"/>
      <c r="U127" s="254"/>
      <c r="V127" s="254"/>
      <c r="W127" s="44"/>
      <c r="X127" s="44"/>
      <c r="Y127" s="44"/>
      <c r="Z127" s="238"/>
      <c r="AA127" s="238"/>
      <c r="AB127" s="238"/>
      <c r="AC127" s="44"/>
      <c r="AD127" s="238"/>
      <c r="AE127" s="44"/>
      <c r="AF127" s="44"/>
      <c r="AG127" s="238"/>
      <c r="AH127" s="238"/>
      <c r="AI127" s="238"/>
      <c r="AJ127" s="238"/>
      <c r="AK127" s="238"/>
      <c r="AL127" s="238"/>
      <c r="AM127" s="238"/>
      <c r="AN127" s="238"/>
      <c r="AO127" s="44"/>
      <c r="AP127" s="44"/>
      <c r="AQ127" s="44"/>
      <c r="AR127" s="44"/>
      <c r="AS127" s="44"/>
      <c r="AT127" s="44"/>
      <c r="AU127" s="44"/>
      <c r="AV127" s="44"/>
      <c r="AW127" s="44"/>
      <c r="AX127" s="44"/>
      <c r="AY127" s="44"/>
      <c r="AZ127" s="44"/>
      <c r="BA127" s="184"/>
      <c r="BB127" s="350"/>
      <c r="BC127" s="350"/>
      <c r="BD127" s="183"/>
    </row>
    <row r="128" spans="1:56" s="26" customFormat="1" ht="13.9" customHeight="1" x14ac:dyDescent="0.2">
      <c r="A128" s="348"/>
      <c r="B128" s="349"/>
      <c r="C128" s="349"/>
      <c r="D128" s="182"/>
      <c r="E128" s="250"/>
      <c r="F128" s="250"/>
      <c r="G128" s="250"/>
      <c r="H128" s="250"/>
      <c r="I128" s="236"/>
      <c r="J128" s="236"/>
      <c r="K128" s="236"/>
      <c r="L128" s="236"/>
      <c r="M128" s="251"/>
      <c r="N128" s="251"/>
      <c r="O128" s="251"/>
      <c r="P128" s="251"/>
      <c r="Q128" s="251"/>
      <c r="R128" s="251"/>
      <c r="S128" s="251"/>
      <c r="T128" s="251"/>
      <c r="U128" s="251"/>
      <c r="V128" s="251"/>
      <c r="W128" s="236"/>
      <c r="X128" s="238"/>
      <c r="Y128" s="238"/>
      <c r="Z128" s="251"/>
      <c r="AA128" s="251"/>
      <c r="AB128" s="251"/>
      <c r="AC128" s="236"/>
      <c r="AD128" s="251"/>
      <c r="AE128" s="236"/>
      <c r="AF128" s="238"/>
      <c r="AG128" s="238"/>
      <c r="AH128" s="238"/>
      <c r="AI128" s="238"/>
      <c r="AJ128" s="238"/>
      <c r="AK128" s="251"/>
      <c r="AL128" s="251"/>
      <c r="AM128" s="251"/>
      <c r="AN128" s="251"/>
      <c r="AO128" s="236"/>
      <c r="AP128" s="236"/>
      <c r="AQ128" s="236"/>
      <c r="AR128" s="236"/>
      <c r="AS128" s="236"/>
      <c r="AT128" s="236"/>
      <c r="AU128" s="236"/>
      <c r="AV128" s="236"/>
      <c r="AW128" s="236"/>
      <c r="AX128" s="236"/>
      <c r="AY128" s="236"/>
      <c r="AZ128" s="236"/>
      <c r="BA128" s="184"/>
      <c r="BB128" s="350"/>
      <c r="BC128" s="350"/>
      <c r="BD128" s="183"/>
    </row>
    <row r="129" spans="1:56" s="26" customFormat="1" x14ac:dyDescent="0.2">
      <c r="A129" s="348"/>
      <c r="B129" s="349"/>
      <c r="C129" s="349"/>
      <c r="D129" s="182"/>
      <c r="E129" s="250"/>
      <c r="F129" s="250"/>
      <c r="G129" s="250"/>
      <c r="H129" s="250"/>
      <c r="I129" s="236"/>
      <c r="J129" s="236"/>
      <c r="K129" s="236"/>
      <c r="L129" s="236"/>
      <c r="M129" s="251"/>
      <c r="N129" s="251"/>
      <c r="O129" s="251"/>
      <c r="P129" s="251"/>
      <c r="Q129" s="251"/>
      <c r="R129" s="251"/>
      <c r="S129" s="251"/>
      <c r="T129" s="251"/>
      <c r="U129" s="251"/>
      <c r="V129" s="251"/>
      <c r="W129" s="236"/>
      <c r="X129" s="236"/>
      <c r="Y129" s="236"/>
      <c r="Z129" s="251"/>
      <c r="AA129" s="251"/>
      <c r="AB129" s="251"/>
      <c r="AC129" s="236"/>
      <c r="AD129" s="251"/>
      <c r="AE129" s="236"/>
      <c r="AF129" s="236"/>
      <c r="AG129" s="238"/>
      <c r="AH129" s="238"/>
      <c r="AI129" s="238"/>
      <c r="AJ129" s="238"/>
      <c r="AK129" s="251"/>
      <c r="AL129" s="251"/>
      <c r="AM129" s="251"/>
      <c r="AN129" s="251"/>
      <c r="AO129" s="236"/>
      <c r="AP129" s="236"/>
      <c r="AQ129" s="236"/>
      <c r="AR129" s="236"/>
      <c r="AS129" s="236"/>
      <c r="AT129" s="236"/>
      <c r="AU129" s="236"/>
      <c r="AV129" s="236"/>
      <c r="AW129" s="236"/>
      <c r="AX129" s="236"/>
      <c r="AY129" s="236"/>
      <c r="AZ129" s="236"/>
      <c r="BA129" s="184"/>
      <c r="BB129" s="350"/>
      <c r="BC129" s="350"/>
      <c r="BD129" s="183"/>
    </row>
    <row r="130" spans="1:56" s="26" customFormat="1" ht="15" customHeight="1" x14ac:dyDescent="0.2">
      <c r="A130" s="348"/>
      <c r="B130" s="349"/>
      <c r="C130" s="357"/>
      <c r="D130" s="182"/>
      <c r="E130" s="250"/>
      <c r="F130" s="250"/>
      <c r="G130" s="250"/>
      <c r="H130" s="250"/>
      <c r="I130" s="236"/>
      <c r="J130" s="236"/>
      <c r="K130" s="236"/>
      <c r="L130" s="236"/>
      <c r="M130" s="251"/>
      <c r="N130" s="251"/>
      <c r="O130" s="251"/>
      <c r="P130" s="251"/>
      <c r="Q130" s="251"/>
      <c r="R130" s="251"/>
      <c r="S130" s="251"/>
      <c r="T130" s="251"/>
      <c r="U130" s="251"/>
      <c r="V130" s="251"/>
      <c r="W130" s="236"/>
      <c r="X130" s="238"/>
      <c r="Y130" s="238"/>
      <c r="Z130" s="251"/>
      <c r="AA130" s="251"/>
      <c r="AB130" s="251"/>
      <c r="AC130" s="236"/>
      <c r="AD130" s="251"/>
      <c r="AE130" s="236"/>
      <c r="AF130" s="238"/>
      <c r="AG130" s="238"/>
      <c r="AH130" s="238"/>
      <c r="AI130" s="238"/>
      <c r="AJ130" s="238"/>
      <c r="AK130" s="251"/>
      <c r="AL130" s="251"/>
      <c r="AM130" s="251"/>
      <c r="AN130" s="251"/>
      <c r="AO130" s="236"/>
      <c r="AP130" s="236"/>
      <c r="AQ130" s="236"/>
      <c r="AR130" s="236"/>
      <c r="AS130" s="236"/>
      <c r="AT130" s="236"/>
      <c r="AU130" s="236"/>
      <c r="AV130" s="236"/>
      <c r="AW130" s="236"/>
      <c r="AX130" s="236"/>
      <c r="AY130" s="236"/>
      <c r="AZ130" s="236"/>
      <c r="BA130" s="184"/>
      <c r="BB130" s="350"/>
      <c r="BC130" s="350"/>
      <c r="BD130" s="183"/>
    </row>
    <row r="131" spans="1:56" s="26" customFormat="1" ht="15" customHeight="1" x14ac:dyDescent="0.2">
      <c r="A131" s="348"/>
      <c r="B131" s="349"/>
      <c r="C131" s="357"/>
      <c r="D131" s="182"/>
      <c r="E131" s="250"/>
      <c r="F131" s="250"/>
      <c r="G131" s="250"/>
      <c r="H131" s="250"/>
      <c r="I131" s="236"/>
      <c r="J131" s="236"/>
      <c r="K131" s="236"/>
      <c r="L131" s="236"/>
      <c r="M131" s="251"/>
      <c r="N131" s="251"/>
      <c r="O131" s="251"/>
      <c r="P131" s="251"/>
      <c r="Q131" s="251"/>
      <c r="R131" s="251"/>
      <c r="S131" s="251"/>
      <c r="T131" s="251"/>
      <c r="U131" s="251"/>
      <c r="V131" s="251"/>
      <c r="W131" s="236"/>
      <c r="X131" s="236"/>
      <c r="Y131" s="236"/>
      <c r="Z131" s="251"/>
      <c r="AA131" s="251"/>
      <c r="AB131" s="251"/>
      <c r="AC131" s="236"/>
      <c r="AD131" s="251"/>
      <c r="AE131" s="236"/>
      <c r="AF131" s="236"/>
      <c r="AG131" s="238"/>
      <c r="AH131" s="238"/>
      <c r="AI131" s="238"/>
      <c r="AJ131" s="238"/>
      <c r="AK131" s="251"/>
      <c r="AL131" s="251"/>
      <c r="AM131" s="251"/>
      <c r="AN131" s="251"/>
      <c r="AO131" s="236"/>
      <c r="AP131" s="236"/>
      <c r="AQ131" s="236"/>
      <c r="AR131" s="236"/>
      <c r="AS131" s="236"/>
      <c r="AT131" s="236"/>
      <c r="AU131" s="236"/>
      <c r="AV131" s="236"/>
      <c r="AW131" s="236"/>
      <c r="AX131" s="236"/>
      <c r="AY131" s="236"/>
      <c r="AZ131" s="236"/>
      <c r="BA131" s="184"/>
      <c r="BB131" s="350"/>
      <c r="BC131" s="350"/>
      <c r="BD131" s="183"/>
    </row>
    <row r="132" spans="1:56" s="26" customFormat="1" ht="15" customHeight="1" x14ac:dyDescent="0.2">
      <c r="A132" s="348"/>
      <c r="B132" s="349"/>
      <c r="C132" s="349"/>
      <c r="D132" s="182"/>
      <c r="E132" s="250"/>
      <c r="F132" s="250"/>
      <c r="G132" s="250"/>
      <c r="H132" s="250"/>
      <c r="I132" s="236"/>
      <c r="J132" s="236"/>
      <c r="K132" s="236"/>
      <c r="L132" s="236"/>
      <c r="M132" s="251"/>
      <c r="N132" s="251"/>
      <c r="O132" s="251"/>
      <c r="P132" s="251"/>
      <c r="Q132" s="251"/>
      <c r="R132" s="238"/>
      <c r="S132" s="238"/>
      <c r="T132" s="238"/>
      <c r="U132" s="238"/>
      <c r="V132" s="238"/>
      <c r="W132" s="44"/>
      <c r="X132" s="238"/>
      <c r="Y132" s="238"/>
      <c r="Z132" s="238"/>
      <c r="AA132" s="238"/>
      <c r="AB132" s="238"/>
      <c r="AC132" s="44"/>
      <c r="AD132" s="238"/>
      <c r="AE132" s="44"/>
      <c r="AF132" s="238"/>
      <c r="AG132" s="238"/>
      <c r="AH132" s="238"/>
      <c r="AI132" s="238"/>
      <c r="AJ132" s="238"/>
      <c r="AK132" s="251"/>
      <c r="AL132" s="251"/>
      <c r="AM132" s="251"/>
      <c r="AN132" s="251"/>
      <c r="AO132" s="236"/>
      <c r="AP132" s="236"/>
      <c r="AQ132" s="236"/>
      <c r="AR132" s="236"/>
      <c r="AS132" s="236"/>
      <c r="AT132" s="236"/>
      <c r="AU132" s="236"/>
      <c r="AV132" s="236"/>
      <c r="AW132" s="236"/>
      <c r="AX132" s="236"/>
      <c r="AY132" s="236"/>
      <c r="AZ132" s="236"/>
      <c r="BA132" s="184"/>
      <c r="BB132" s="350"/>
      <c r="BC132" s="350"/>
      <c r="BD132" s="183"/>
    </row>
    <row r="133" spans="1:56" s="26" customFormat="1" ht="15" customHeight="1" x14ac:dyDescent="0.2">
      <c r="A133" s="348"/>
      <c r="B133" s="349"/>
      <c r="C133" s="349"/>
      <c r="D133" s="182"/>
      <c r="E133" s="250"/>
      <c r="F133" s="250"/>
      <c r="G133" s="250"/>
      <c r="H133" s="250"/>
      <c r="I133" s="236"/>
      <c r="J133" s="236"/>
      <c r="K133" s="236"/>
      <c r="L133" s="236"/>
      <c r="M133" s="251"/>
      <c r="N133" s="251"/>
      <c r="O133" s="251"/>
      <c r="P133" s="251"/>
      <c r="Q133" s="251"/>
      <c r="R133" s="238"/>
      <c r="S133" s="238"/>
      <c r="T133" s="238"/>
      <c r="U133" s="238"/>
      <c r="V133" s="238"/>
      <c r="W133" s="44"/>
      <c r="X133" s="44"/>
      <c r="Y133" s="44"/>
      <c r="Z133" s="238"/>
      <c r="AA133" s="238"/>
      <c r="AB133" s="238"/>
      <c r="AC133" s="44"/>
      <c r="AD133" s="238"/>
      <c r="AE133" s="44"/>
      <c r="AF133" s="44"/>
      <c r="AG133" s="238"/>
      <c r="AH133" s="238"/>
      <c r="AI133" s="238"/>
      <c r="AJ133" s="238"/>
      <c r="AK133" s="251"/>
      <c r="AL133" s="251"/>
      <c r="AM133" s="251"/>
      <c r="AN133" s="251"/>
      <c r="AO133" s="236"/>
      <c r="AP133" s="236"/>
      <c r="AQ133" s="236"/>
      <c r="AR133" s="236"/>
      <c r="AS133" s="236"/>
      <c r="AT133" s="236"/>
      <c r="AU133" s="236"/>
      <c r="AV133" s="236"/>
      <c r="AW133" s="236"/>
      <c r="AX133" s="236"/>
      <c r="AY133" s="236"/>
      <c r="AZ133" s="236"/>
      <c r="BA133" s="184"/>
      <c r="BB133" s="350"/>
      <c r="BC133" s="350"/>
      <c r="BD133" s="183"/>
    </row>
    <row r="134" spans="1:56" s="26" customFormat="1" ht="15" customHeight="1" x14ac:dyDescent="0.2">
      <c r="A134" s="348"/>
      <c r="B134" s="349"/>
      <c r="C134" s="349"/>
      <c r="D134" s="182"/>
      <c r="E134" s="250"/>
      <c r="F134" s="250"/>
      <c r="G134" s="250"/>
      <c r="H134" s="250"/>
      <c r="I134" s="236"/>
      <c r="J134" s="236"/>
      <c r="K134" s="236"/>
      <c r="L134" s="236"/>
      <c r="M134" s="251"/>
      <c r="N134" s="251"/>
      <c r="O134" s="251"/>
      <c r="P134" s="251"/>
      <c r="Q134" s="251"/>
      <c r="R134" s="238"/>
      <c r="S134" s="238"/>
      <c r="T134" s="238"/>
      <c r="U134" s="238"/>
      <c r="V134" s="238"/>
      <c r="W134" s="44"/>
      <c r="X134" s="238"/>
      <c r="Y134" s="238"/>
      <c r="Z134" s="238"/>
      <c r="AA134" s="238"/>
      <c r="AB134" s="238"/>
      <c r="AC134" s="44"/>
      <c r="AD134" s="238"/>
      <c r="AE134" s="44"/>
      <c r="AF134" s="238"/>
      <c r="AG134" s="238"/>
      <c r="AH134" s="238"/>
      <c r="AI134" s="238"/>
      <c r="AJ134" s="238"/>
      <c r="AK134" s="251"/>
      <c r="AL134" s="251"/>
      <c r="AM134" s="251"/>
      <c r="AN134" s="251"/>
      <c r="AO134" s="236"/>
      <c r="AP134" s="236"/>
      <c r="AQ134" s="236"/>
      <c r="AR134" s="236"/>
      <c r="AS134" s="236"/>
      <c r="AT134" s="236"/>
      <c r="AU134" s="236"/>
      <c r="AV134" s="236"/>
      <c r="AW134" s="236"/>
      <c r="AX134" s="236"/>
      <c r="AY134" s="236"/>
      <c r="AZ134" s="236"/>
      <c r="BA134" s="184"/>
      <c r="BB134" s="350"/>
      <c r="BC134" s="350"/>
      <c r="BD134" s="183"/>
    </row>
    <row r="135" spans="1:56" s="26" customFormat="1" ht="15" customHeight="1" x14ac:dyDescent="0.2">
      <c r="A135" s="348"/>
      <c r="B135" s="349"/>
      <c r="C135" s="349"/>
      <c r="D135" s="182"/>
      <c r="E135" s="250"/>
      <c r="F135" s="250"/>
      <c r="G135" s="250"/>
      <c r="H135" s="250"/>
      <c r="I135" s="236"/>
      <c r="J135" s="236"/>
      <c r="K135" s="236"/>
      <c r="L135" s="236"/>
      <c r="M135" s="251"/>
      <c r="N135" s="251"/>
      <c r="O135" s="251"/>
      <c r="P135" s="251"/>
      <c r="Q135" s="251"/>
      <c r="R135" s="238"/>
      <c r="S135" s="238"/>
      <c r="T135" s="238"/>
      <c r="U135" s="238"/>
      <c r="V135" s="238"/>
      <c r="W135" s="44"/>
      <c r="X135" s="44"/>
      <c r="Y135" s="44"/>
      <c r="Z135" s="238"/>
      <c r="AA135" s="238"/>
      <c r="AB135" s="238"/>
      <c r="AC135" s="44"/>
      <c r="AD135" s="238"/>
      <c r="AE135" s="44"/>
      <c r="AF135" s="44"/>
      <c r="AG135" s="238"/>
      <c r="AH135" s="238"/>
      <c r="AI135" s="238"/>
      <c r="AJ135" s="238"/>
      <c r="AK135" s="251"/>
      <c r="AL135" s="251"/>
      <c r="AM135" s="251"/>
      <c r="AN135" s="251"/>
      <c r="AO135" s="236"/>
      <c r="AP135" s="236"/>
      <c r="AQ135" s="236"/>
      <c r="AR135" s="236"/>
      <c r="AS135" s="236"/>
      <c r="AT135" s="236"/>
      <c r="AU135" s="236"/>
      <c r="AV135" s="236"/>
      <c r="AW135" s="236"/>
      <c r="AX135" s="236"/>
      <c r="AY135" s="236"/>
      <c r="AZ135" s="236"/>
      <c r="BA135" s="184"/>
      <c r="BB135" s="184"/>
      <c r="BC135" s="184"/>
      <c r="BD135" s="183"/>
    </row>
    <row r="136" spans="1:56" s="26" customFormat="1" ht="15" customHeight="1" x14ac:dyDescent="0.2">
      <c r="A136" s="348"/>
      <c r="B136" s="349"/>
      <c r="C136" s="349"/>
      <c r="D136" s="182"/>
      <c r="E136" s="250"/>
      <c r="F136" s="250"/>
      <c r="G136" s="250"/>
      <c r="H136" s="250"/>
      <c r="I136" s="236"/>
      <c r="J136" s="236"/>
      <c r="K136" s="236"/>
      <c r="L136" s="236"/>
      <c r="M136" s="251"/>
      <c r="N136" s="251"/>
      <c r="O136" s="251"/>
      <c r="P136" s="251"/>
      <c r="Q136" s="251"/>
      <c r="R136" s="238"/>
      <c r="S136" s="238"/>
      <c r="T136" s="238"/>
      <c r="U136" s="238"/>
      <c r="V136" s="238"/>
      <c r="W136" s="44"/>
      <c r="X136" s="238"/>
      <c r="Y136" s="238"/>
      <c r="Z136" s="238"/>
      <c r="AA136" s="238"/>
      <c r="AB136" s="238"/>
      <c r="AC136" s="44"/>
      <c r="AD136" s="238"/>
      <c r="AE136" s="44"/>
      <c r="AF136" s="238"/>
      <c r="AG136" s="238"/>
      <c r="AH136" s="238"/>
      <c r="AI136" s="238"/>
      <c r="AJ136" s="238"/>
      <c r="AK136" s="251"/>
      <c r="AL136" s="251"/>
      <c r="AM136" s="251"/>
      <c r="AN136" s="251"/>
      <c r="AO136" s="236"/>
      <c r="AP136" s="236"/>
      <c r="AQ136" s="236"/>
      <c r="AR136" s="236"/>
      <c r="AS136" s="236"/>
      <c r="AT136" s="236"/>
      <c r="AU136" s="236"/>
      <c r="AV136" s="236"/>
      <c r="AW136" s="236"/>
      <c r="AX136" s="236"/>
      <c r="AY136" s="236"/>
      <c r="AZ136" s="236"/>
      <c r="BA136" s="184"/>
      <c r="BB136" s="350"/>
      <c r="BC136" s="350"/>
      <c r="BD136" s="183"/>
    </row>
    <row r="137" spans="1:56" s="26" customFormat="1" ht="15" customHeight="1" x14ac:dyDescent="0.2">
      <c r="A137" s="348"/>
      <c r="B137" s="349"/>
      <c r="C137" s="349"/>
      <c r="D137" s="182"/>
      <c r="E137" s="250"/>
      <c r="F137" s="250"/>
      <c r="G137" s="250"/>
      <c r="H137" s="250"/>
      <c r="I137" s="236"/>
      <c r="J137" s="236"/>
      <c r="K137" s="236"/>
      <c r="L137" s="236"/>
      <c r="M137" s="251"/>
      <c r="N137" s="251"/>
      <c r="O137" s="251"/>
      <c r="P137" s="251"/>
      <c r="Q137" s="251"/>
      <c r="R137" s="238"/>
      <c r="S137" s="238"/>
      <c r="T137" s="238"/>
      <c r="U137" s="238"/>
      <c r="V137" s="238"/>
      <c r="W137" s="44"/>
      <c r="X137" s="44"/>
      <c r="Y137" s="44"/>
      <c r="Z137" s="238"/>
      <c r="AA137" s="238"/>
      <c r="AB137" s="238"/>
      <c r="AC137" s="44"/>
      <c r="AD137" s="238"/>
      <c r="AE137" s="44"/>
      <c r="AF137" s="44"/>
      <c r="AG137" s="238"/>
      <c r="AH137" s="238"/>
      <c r="AI137" s="238"/>
      <c r="AJ137" s="238"/>
      <c r="AK137" s="251"/>
      <c r="AL137" s="251"/>
      <c r="AM137" s="251"/>
      <c r="AN137" s="251"/>
      <c r="AO137" s="236"/>
      <c r="AP137" s="236"/>
      <c r="AQ137" s="236"/>
      <c r="AR137" s="236"/>
      <c r="AS137" s="236"/>
      <c r="AT137" s="236"/>
      <c r="AU137" s="236"/>
      <c r="AV137" s="236"/>
      <c r="AW137" s="236"/>
      <c r="AX137" s="236"/>
      <c r="AY137" s="236"/>
      <c r="AZ137" s="236"/>
      <c r="BA137" s="184"/>
      <c r="BB137" s="350"/>
      <c r="BC137" s="350"/>
      <c r="BD137" s="183"/>
    </row>
    <row r="138" spans="1:56" s="26" customFormat="1" ht="15" customHeight="1" x14ac:dyDescent="0.2">
      <c r="A138" s="348"/>
      <c r="B138" s="349"/>
      <c r="C138" s="349"/>
      <c r="D138" s="182"/>
      <c r="E138" s="250"/>
      <c r="F138" s="250"/>
      <c r="G138" s="250"/>
      <c r="H138" s="250"/>
      <c r="I138" s="236"/>
      <c r="J138" s="236"/>
      <c r="K138" s="236"/>
      <c r="L138" s="236"/>
      <c r="M138" s="251"/>
      <c r="N138" s="251"/>
      <c r="O138" s="251"/>
      <c r="P138" s="251"/>
      <c r="Q138" s="251"/>
      <c r="R138" s="238"/>
      <c r="S138" s="238"/>
      <c r="T138" s="238"/>
      <c r="U138" s="238"/>
      <c r="V138" s="238"/>
      <c r="W138" s="44"/>
      <c r="X138" s="247"/>
      <c r="Y138" s="238"/>
      <c r="Z138" s="238"/>
      <c r="AA138" s="238"/>
      <c r="AB138" s="238"/>
      <c r="AC138" s="44"/>
      <c r="AD138" s="238"/>
      <c r="AE138" s="44"/>
      <c r="AF138" s="238"/>
      <c r="AG138" s="238"/>
      <c r="AH138" s="238"/>
      <c r="AI138" s="238"/>
      <c r="AJ138" s="238"/>
      <c r="AK138" s="251"/>
      <c r="AL138" s="251"/>
      <c r="AM138" s="251"/>
      <c r="AN138" s="251"/>
      <c r="AO138" s="236"/>
      <c r="AP138" s="236"/>
      <c r="AQ138" s="236"/>
      <c r="AR138" s="236"/>
      <c r="AS138" s="236"/>
      <c r="AT138" s="236"/>
      <c r="AU138" s="236"/>
      <c r="AV138" s="236"/>
      <c r="AW138" s="236"/>
      <c r="AX138" s="236"/>
      <c r="AY138" s="236"/>
      <c r="AZ138" s="236"/>
      <c r="BA138" s="184"/>
      <c r="BB138" s="350"/>
      <c r="BC138" s="350"/>
      <c r="BD138" s="183"/>
    </row>
    <row r="139" spans="1:56" s="26" customFormat="1" ht="15" customHeight="1" x14ac:dyDescent="0.2">
      <c r="A139" s="348"/>
      <c r="B139" s="349"/>
      <c r="C139" s="349"/>
      <c r="D139" s="182"/>
      <c r="E139" s="250"/>
      <c r="F139" s="250"/>
      <c r="G139" s="250"/>
      <c r="H139" s="250"/>
      <c r="I139" s="236"/>
      <c r="J139" s="236"/>
      <c r="K139" s="236"/>
      <c r="L139" s="236"/>
      <c r="M139" s="251"/>
      <c r="N139" s="251"/>
      <c r="O139" s="251"/>
      <c r="P139" s="251"/>
      <c r="Q139" s="251"/>
      <c r="R139" s="238"/>
      <c r="S139" s="238"/>
      <c r="T139" s="238"/>
      <c r="U139" s="238"/>
      <c r="V139" s="238"/>
      <c r="W139" s="44"/>
      <c r="X139" s="44"/>
      <c r="Y139" s="44"/>
      <c r="Z139" s="238"/>
      <c r="AA139" s="238"/>
      <c r="AB139" s="238"/>
      <c r="AC139" s="44"/>
      <c r="AD139" s="238"/>
      <c r="AE139" s="44"/>
      <c r="AF139" s="44"/>
      <c r="AG139" s="238"/>
      <c r="AH139" s="238"/>
      <c r="AI139" s="238"/>
      <c r="AJ139" s="238"/>
      <c r="AK139" s="251"/>
      <c r="AL139" s="251"/>
      <c r="AM139" s="251"/>
      <c r="AN139" s="251"/>
      <c r="AO139" s="236"/>
      <c r="AP139" s="236"/>
      <c r="AQ139" s="236"/>
      <c r="AR139" s="236"/>
      <c r="AS139" s="236"/>
      <c r="AT139" s="236"/>
      <c r="AU139" s="236"/>
      <c r="AV139" s="236"/>
      <c r="AW139" s="236"/>
      <c r="AX139" s="236"/>
      <c r="AY139" s="236"/>
      <c r="AZ139" s="236"/>
      <c r="BA139" s="184"/>
      <c r="BB139" s="350"/>
      <c r="BC139" s="350"/>
      <c r="BD139" s="183"/>
    </row>
    <row r="140" spans="1:56" s="26" customFormat="1" ht="15" customHeight="1" x14ac:dyDescent="0.2">
      <c r="A140" s="348"/>
      <c r="B140" s="349"/>
      <c r="C140" s="349"/>
      <c r="D140" s="182"/>
      <c r="E140" s="250"/>
      <c r="F140" s="250"/>
      <c r="G140" s="250"/>
      <c r="H140" s="250"/>
      <c r="I140" s="236"/>
      <c r="J140" s="236"/>
      <c r="K140" s="236"/>
      <c r="L140" s="236"/>
      <c r="M140" s="251"/>
      <c r="N140" s="251"/>
      <c r="O140" s="251"/>
      <c r="P140" s="251"/>
      <c r="Q140" s="251"/>
      <c r="R140" s="238"/>
      <c r="S140" s="238"/>
      <c r="T140" s="238"/>
      <c r="U140" s="238"/>
      <c r="V140" s="238"/>
      <c r="W140" s="44"/>
      <c r="X140" s="238"/>
      <c r="Y140" s="238"/>
      <c r="Z140" s="238"/>
      <c r="AA140" s="238"/>
      <c r="AB140" s="238"/>
      <c r="AC140" s="44"/>
      <c r="AD140" s="238"/>
      <c r="AE140" s="44"/>
      <c r="AF140" s="238"/>
      <c r="AG140" s="238"/>
      <c r="AH140" s="238"/>
      <c r="AI140" s="238"/>
      <c r="AJ140" s="238"/>
      <c r="AK140" s="251"/>
      <c r="AL140" s="251"/>
      <c r="AM140" s="251"/>
      <c r="AN140" s="251"/>
      <c r="AO140" s="236"/>
      <c r="AP140" s="236"/>
      <c r="AQ140" s="236"/>
      <c r="AR140" s="236"/>
      <c r="AS140" s="236"/>
      <c r="AT140" s="236"/>
      <c r="AU140" s="236"/>
      <c r="AV140" s="236"/>
      <c r="AW140" s="236"/>
      <c r="AX140" s="236"/>
      <c r="AY140" s="236"/>
      <c r="AZ140" s="236"/>
      <c r="BA140" s="184"/>
      <c r="BB140" s="350"/>
      <c r="BC140" s="350"/>
      <c r="BD140" s="183"/>
    </row>
    <row r="141" spans="1:56" s="26" customFormat="1" ht="15" customHeight="1" x14ac:dyDescent="0.2">
      <c r="A141" s="348"/>
      <c r="B141" s="349"/>
      <c r="C141" s="349"/>
      <c r="D141" s="182"/>
      <c r="E141" s="250"/>
      <c r="F141" s="250"/>
      <c r="G141" s="250"/>
      <c r="H141" s="250"/>
      <c r="I141" s="236"/>
      <c r="J141" s="236"/>
      <c r="K141" s="236"/>
      <c r="L141" s="236"/>
      <c r="M141" s="251"/>
      <c r="N141" s="251"/>
      <c r="O141" s="251"/>
      <c r="P141" s="251"/>
      <c r="Q141" s="251"/>
      <c r="R141" s="238"/>
      <c r="S141" s="238"/>
      <c r="T141" s="238"/>
      <c r="U141" s="238"/>
      <c r="V141" s="238"/>
      <c r="W141" s="44"/>
      <c r="X141" s="44"/>
      <c r="Y141" s="44"/>
      <c r="Z141" s="238"/>
      <c r="AA141" s="238"/>
      <c r="AB141" s="238"/>
      <c r="AC141" s="44"/>
      <c r="AD141" s="238"/>
      <c r="AE141" s="44"/>
      <c r="AF141" s="44"/>
      <c r="AG141" s="238"/>
      <c r="AH141" s="238"/>
      <c r="AI141" s="238"/>
      <c r="AJ141" s="238"/>
      <c r="AK141" s="251"/>
      <c r="AL141" s="251"/>
      <c r="AM141" s="251"/>
      <c r="AN141" s="251"/>
      <c r="AO141" s="236"/>
      <c r="AP141" s="236"/>
      <c r="AQ141" s="236"/>
      <c r="AR141" s="236"/>
      <c r="AS141" s="236"/>
      <c r="AT141" s="236"/>
      <c r="AU141" s="236"/>
      <c r="AV141" s="236"/>
      <c r="AW141" s="236"/>
      <c r="AX141" s="236"/>
      <c r="AY141" s="236"/>
      <c r="AZ141" s="236"/>
      <c r="BA141" s="184"/>
      <c r="BB141" s="350"/>
      <c r="BC141" s="350"/>
      <c r="BD141" s="183"/>
    </row>
    <row r="142" spans="1:56" s="26" customFormat="1" x14ac:dyDescent="0.2">
      <c r="A142" s="351"/>
      <c r="B142" s="349"/>
      <c r="C142" s="349"/>
      <c r="D142" s="182"/>
      <c r="E142" s="250"/>
      <c r="F142" s="250"/>
      <c r="G142" s="250"/>
      <c r="H142" s="250"/>
      <c r="I142" s="236"/>
      <c r="J142" s="236"/>
      <c r="K142" s="236"/>
      <c r="L142" s="236"/>
      <c r="M142" s="251"/>
      <c r="N142" s="251"/>
      <c r="O142" s="251"/>
      <c r="P142" s="251"/>
      <c r="Q142" s="251"/>
      <c r="R142" s="238"/>
      <c r="S142" s="238"/>
      <c r="T142" s="238"/>
      <c r="U142" s="238"/>
      <c r="V142" s="238"/>
      <c r="W142" s="238"/>
      <c r="X142" s="238"/>
      <c r="Y142" s="238"/>
      <c r="Z142" s="238"/>
      <c r="AA142" s="238"/>
      <c r="AB142" s="238"/>
      <c r="AC142" s="44"/>
      <c r="AD142" s="238"/>
      <c r="AE142" s="44"/>
      <c r="AF142" s="44"/>
      <c r="AG142" s="238"/>
      <c r="AH142" s="238"/>
      <c r="AI142" s="255"/>
      <c r="AJ142" s="238"/>
      <c r="AK142" s="244"/>
      <c r="AL142" s="238"/>
      <c r="AM142" s="238"/>
      <c r="AN142" s="238"/>
      <c r="AO142" s="44"/>
      <c r="AP142" s="44"/>
      <c r="AQ142" s="44"/>
      <c r="AR142" s="236"/>
      <c r="AS142" s="236"/>
      <c r="AT142" s="236"/>
      <c r="AU142" s="236"/>
      <c r="AV142" s="236"/>
      <c r="AW142" s="236"/>
      <c r="AX142" s="236"/>
      <c r="AY142" s="236"/>
      <c r="AZ142" s="236"/>
      <c r="BA142" s="184"/>
      <c r="BB142" s="350"/>
      <c r="BC142" s="350"/>
      <c r="BD142" s="183"/>
    </row>
    <row r="143" spans="1:56" ht="15" customHeight="1" x14ac:dyDescent="0.2">
      <c r="A143" s="349"/>
      <c r="B143" s="349"/>
      <c r="C143" s="349"/>
      <c r="D143" s="182"/>
      <c r="E143" s="250"/>
      <c r="F143" s="250"/>
      <c r="G143" s="250"/>
      <c r="H143" s="250"/>
      <c r="I143" s="236"/>
      <c r="J143" s="236"/>
      <c r="K143" s="236"/>
      <c r="L143" s="236"/>
      <c r="M143" s="251"/>
      <c r="N143" s="251"/>
      <c r="O143" s="251"/>
      <c r="P143" s="251"/>
      <c r="Q143" s="251"/>
      <c r="R143" s="238"/>
      <c r="S143" s="238"/>
      <c r="T143" s="238"/>
      <c r="U143" s="238"/>
      <c r="V143" s="238"/>
      <c r="W143" s="238"/>
      <c r="X143" s="238"/>
      <c r="Y143" s="238"/>
      <c r="Z143" s="238"/>
      <c r="AA143" s="238"/>
      <c r="AB143" s="238"/>
      <c r="AC143" s="44"/>
      <c r="AD143" s="238"/>
      <c r="AE143" s="44"/>
      <c r="AF143" s="44"/>
      <c r="AG143" s="238"/>
      <c r="AH143" s="238"/>
      <c r="AI143" s="238"/>
      <c r="AJ143" s="238"/>
      <c r="AK143" s="238"/>
      <c r="AL143" s="238"/>
      <c r="AM143" s="238"/>
      <c r="AN143" s="238"/>
      <c r="AO143" s="44"/>
      <c r="AP143" s="44"/>
      <c r="AQ143" s="44"/>
      <c r="AR143" s="236"/>
      <c r="AS143" s="236"/>
      <c r="AT143" s="236"/>
      <c r="AU143" s="236"/>
      <c r="AV143" s="236"/>
      <c r="AW143" s="236"/>
      <c r="AX143" s="236"/>
      <c r="AY143" s="236"/>
      <c r="AZ143" s="236"/>
      <c r="BA143" s="184"/>
      <c r="BB143" s="350"/>
      <c r="BC143" s="350"/>
      <c r="BD143" s="65"/>
    </row>
    <row r="144" spans="1:56" ht="15" customHeight="1" x14ac:dyDescent="0.2">
      <c r="A144" s="348"/>
      <c r="B144" s="349"/>
      <c r="C144" s="349"/>
      <c r="D144" s="182"/>
      <c r="E144" s="253"/>
      <c r="F144" s="253"/>
      <c r="G144" s="253"/>
      <c r="H144" s="253"/>
      <c r="I144" s="249"/>
      <c r="J144" s="249"/>
      <c r="K144" s="249"/>
      <c r="L144" s="249"/>
      <c r="M144" s="254"/>
      <c r="N144" s="254"/>
      <c r="O144" s="254"/>
      <c r="P144" s="254"/>
      <c r="Q144" s="254"/>
      <c r="R144" s="255"/>
      <c r="S144" s="255"/>
      <c r="T144" s="255"/>
      <c r="U144" s="255"/>
      <c r="V144" s="255"/>
      <c r="W144" s="255"/>
      <c r="X144" s="255"/>
      <c r="Y144" s="238"/>
      <c r="Z144" s="238"/>
      <c r="AA144" s="238"/>
      <c r="AB144" s="238"/>
      <c r="AC144" s="44"/>
      <c r="AD144" s="238"/>
      <c r="AE144" s="44"/>
      <c r="AF144" s="44"/>
      <c r="AG144" s="238"/>
      <c r="AH144" s="238"/>
      <c r="AI144" s="238"/>
      <c r="AJ144" s="238"/>
      <c r="AK144" s="244"/>
      <c r="AL144" s="238"/>
      <c r="AM144" s="238"/>
      <c r="AN144" s="238"/>
      <c r="AO144" s="44"/>
      <c r="AP144" s="44"/>
      <c r="AQ144" s="44"/>
      <c r="AR144" s="44"/>
      <c r="AS144" s="44"/>
      <c r="AT144" s="44"/>
      <c r="AU144" s="44"/>
      <c r="AV144" s="44"/>
      <c r="AW144" s="44"/>
      <c r="AX144" s="44"/>
      <c r="AY144" s="44"/>
      <c r="AZ144" s="44"/>
      <c r="BA144" s="184"/>
      <c r="BB144" s="350"/>
      <c r="BC144" s="350"/>
      <c r="BD144" s="65"/>
    </row>
    <row r="145" spans="1:56" ht="15" customHeight="1" x14ac:dyDescent="0.2">
      <c r="A145" s="348"/>
      <c r="B145" s="349"/>
      <c r="C145" s="349"/>
      <c r="D145" s="182"/>
      <c r="E145" s="253"/>
      <c r="F145" s="253"/>
      <c r="G145" s="253"/>
      <c r="H145" s="253"/>
      <c r="I145" s="249"/>
      <c r="J145" s="249"/>
      <c r="K145" s="249"/>
      <c r="L145" s="249"/>
      <c r="M145" s="254"/>
      <c r="N145" s="254"/>
      <c r="O145" s="254"/>
      <c r="P145" s="254"/>
      <c r="Q145" s="254"/>
      <c r="R145" s="255"/>
      <c r="S145" s="255"/>
      <c r="T145" s="255"/>
      <c r="U145" s="255"/>
      <c r="V145" s="255"/>
      <c r="W145" s="255"/>
      <c r="X145" s="255"/>
      <c r="Y145" s="238"/>
      <c r="Z145" s="238"/>
      <c r="AA145" s="238"/>
      <c r="AB145" s="238"/>
      <c r="AC145" s="44"/>
      <c r="AD145" s="238"/>
      <c r="AE145" s="44"/>
      <c r="AF145" s="44"/>
      <c r="AG145" s="238"/>
      <c r="AH145" s="238"/>
      <c r="AI145" s="238"/>
      <c r="AJ145" s="238"/>
      <c r="AK145" s="238"/>
      <c r="AL145" s="238"/>
      <c r="AM145" s="238"/>
      <c r="AN145" s="238"/>
      <c r="AO145" s="44"/>
      <c r="AP145" s="44"/>
      <c r="AQ145" s="44"/>
      <c r="AR145" s="44"/>
      <c r="AS145" s="44"/>
      <c r="AT145" s="44"/>
      <c r="AU145" s="44"/>
      <c r="AV145" s="44"/>
      <c r="AW145" s="44"/>
      <c r="AX145" s="44"/>
      <c r="AY145" s="44"/>
      <c r="AZ145" s="44"/>
      <c r="BA145" s="184"/>
      <c r="BB145" s="350"/>
      <c r="BC145" s="350"/>
      <c r="BD145" s="65"/>
    </row>
    <row r="146" spans="1:56" x14ac:dyDescent="0.2">
      <c r="A146" s="348"/>
      <c r="B146" s="349"/>
      <c r="C146" s="349"/>
      <c r="D146" s="182"/>
      <c r="E146" s="250"/>
      <c r="F146" s="250"/>
      <c r="G146" s="250"/>
      <c r="H146" s="250"/>
      <c r="I146" s="236"/>
      <c r="J146" s="236"/>
      <c r="K146" s="236"/>
      <c r="L146" s="236"/>
      <c r="M146" s="251"/>
      <c r="N146" s="251"/>
      <c r="O146" s="251"/>
      <c r="P146" s="251"/>
      <c r="Q146" s="251"/>
      <c r="R146" s="238"/>
      <c r="S146" s="238"/>
      <c r="T146" s="238"/>
      <c r="U146" s="238"/>
      <c r="V146" s="238"/>
      <c r="W146" s="238"/>
      <c r="X146" s="238"/>
      <c r="Y146" s="238"/>
      <c r="Z146" s="238"/>
      <c r="AA146" s="238"/>
      <c r="AB146" s="238"/>
      <c r="AC146" s="44"/>
      <c r="AD146" s="238"/>
      <c r="AE146" s="44"/>
      <c r="AF146" s="44"/>
      <c r="AG146" s="238"/>
      <c r="AH146" s="238"/>
      <c r="AI146" s="255"/>
      <c r="AJ146" s="238"/>
      <c r="AK146" s="238"/>
      <c r="AL146" s="244"/>
      <c r="AM146" s="238"/>
      <c r="AN146" s="238"/>
      <c r="AO146" s="44"/>
      <c r="AP146" s="44"/>
      <c r="AQ146" s="44"/>
      <c r="AR146" s="236"/>
      <c r="AS146" s="236"/>
      <c r="AT146" s="236"/>
      <c r="AU146" s="236"/>
      <c r="AV146" s="236"/>
      <c r="AW146" s="236"/>
      <c r="AX146" s="236"/>
      <c r="AY146" s="236"/>
      <c r="AZ146" s="236"/>
      <c r="BA146" s="184"/>
      <c r="BB146" s="350"/>
      <c r="BC146" s="350"/>
      <c r="BD146" s="65"/>
    </row>
    <row r="147" spans="1:56" ht="12.75" customHeight="1" x14ac:dyDescent="0.2">
      <c r="A147" s="348"/>
      <c r="B147" s="349"/>
      <c r="C147" s="349"/>
      <c r="D147" s="182"/>
      <c r="E147" s="250"/>
      <c r="F147" s="250"/>
      <c r="G147" s="250"/>
      <c r="H147" s="250"/>
      <c r="I147" s="236"/>
      <c r="J147" s="236"/>
      <c r="K147" s="236"/>
      <c r="L147" s="236"/>
      <c r="M147" s="251"/>
      <c r="N147" s="251"/>
      <c r="O147" s="251"/>
      <c r="P147" s="251"/>
      <c r="Q147" s="251"/>
      <c r="R147" s="238"/>
      <c r="S147" s="238"/>
      <c r="T147" s="238"/>
      <c r="U147" s="238"/>
      <c r="V147" s="238"/>
      <c r="W147" s="238"/>
      <c r="X147" s="238"/>
      <c r="Y147" s="238"/>
      <c r="Z147" s="238"/>
      <c r="AA147" s="238"/>
      <c r="AB147" s="238"/>
      <c r="AC147" s="44"/>
      <c r="AD147" s="238"/>
      <c r="AE147" s="44"/>
      <c r="AF147" s="44"/>
      <c r="AG147" s="238"/>
      <c r="AH147" s="238"/>
      <c r="AI147" s="238"/>
      <c r="AJ147" s="238"/>
      <c r="AK147" s="238"/>
      <c r="AL147" s="238"/>
      <c r="AM147" s="238"/>
      <c r="AN147" s="238"/>
      <c r="AO147" s="44"/>
      <c r="AP147" s="44"/>
      <c r="AQ147" s="44"/>
      <c r="AR147" s="236"/>
      <c r="AS147" s="236"/>
      <c r="AT147" s="236"/>
      <c r="AU147" s="236"/>
      <c r="AV147" s="236"/>
      <c r="AW147" s="236"/>
      <c r="AX147" s="236"/>
      <c r="AY147" s="236"/>
      <c r="AZ147" s="236"/>
      <c r="BA147" s="184"/>
      <c r="BB147" s="350"/>
      <c r="BC147" s="350"/>
      <c r="BD147" s="65"/>
    </row>
    <row r="148" spans="1:56" ht="12.75" customHeight="1" x14ac:dyDescent="0.2">
      <c r="A148" s="348"/>
      <c r="B148" s="349"/>
      <c r="C148" s="349"/>
      <c r="D148" s="182"/>
      <c r="E148" s="250"/>
      <c r="F148" s="250"/>
      <c r="G148" s="250"/>
      <c r="H148" s="250"/>
      <c r="I148" s="236"/>
      <c r="J148" s="236"/>
      <c r="K148" s="236"/>
      <c r="L148" s="236"/>
      <c r="M148" s="251"/>
      <c r="N148" s="251"/>
      <c r="O148" s="251"/>
      <c r="P148" s="251"/>
      <c r="Q148" s="251"/>
      <c r="R148" s="238"/>
      <c r="S148" s="238"/>
      <c r="T148" s="238"/>
      <c r="U148" s="238"/>
      <c r="V148" s="238"/>
      <c r="W148" s="238"/>
      <c r="X148" s="238"/>
      <c r="Y148" s="238"/>
      <c r="Z148" s="238"/>
      <c r="AA148" s="238"/>
      <c r="AB148" s="238"/>
      <c r="AC148" s="44"/>
      <c r="AD148" s="238"/>
      <c r="AE148" s="44"/>
      <c r="AF148" s="44"/>
      <c r="AG148" s="238"/>
      <c r="AH148" s="238"/>
      <c r="AI148" s="238"/>
      <c r="AJ148" s="238"/>
      <c r="AK148" s="238"/>
      <c r="AL148" s="244"/>
      <c r="AM148" s="238"/>
      <c r="AN148" s="238"/>
      <c r="AO148" s="44"/>
      <c r="AP148" s="44"/>
      <c r="AQ148" s="44"/>
      <c r="AR148" s="236"/>
      <c r="AS148" s="236"/>
      <c r="AT148" s="236"/>
      <c r="AU148" s="236"/>
      <c r="AV148" s="236"/>
      <c r="AW148" s="236"/>
      <c r="AX148" s="236"/>
      <c r="AY148" s="236"/>
      <c r="AZ148" s="236"/>
      <c r="BA148" s="184"/>
      <c r="BB148" s="350"/>
      <c r="BC148" s="350"/>
      <c r="BD148" s="65"/>
    </row>
    <row r="149" spans="1:56" ht="12.75" customHeight="1" x14ac:dyDescent="0.2">
      <c r="A149" s="348"/>
      <c r="B149" s="349"/>
      <c r="C149" s="349"/>
      <c r="D149" s="182"/>
      <c r="E149" s="250"/>
      <c r="F149" s="250"/>
      <c r="G149" s="250"/>
      <c r="H149" s="250"/>
      <c r="I149" s="236"/>
      <c r="J149" s="236"/>
      <c r="K149" s="236"/>
      <c r="L149" s="236"/>
      <c r="M149" s="251"/>
      <c r="N149" s="251"/>
      <c r="O149" s="251"/>
      <c r="P149" s="251"/>
      <c r="Q149" s="251"/>
      <c r="R149" s="238"/>
      <c r="S149" s="238"/>
      <c r="T149" s="238"/>
      <c r="U149" s="238"/>
      <c r="V149" s="238"/>
      <c r="W149" s="238"/>
      <c r="X149" s="238"/>
      <c r="Y149" s="238"/>
      <c r="Z149" s="238"/>
      <c r="AA149" s="238"/>
      <c r="AB149" s="238"/>
      <c r="AC149" s="44"/>
      <c r="AD149" s="238"/>
      <c r="AE149" s="44"/>
      <c r="AF149" s="44"/>
      <c r="AG149" s="238"/>
      <c r="AH149" s="238"/>
      <c r="AI149" s="238"/>
      <c r="AJ149" s="238"/>
      <c r="AK149" s="238"/>
      <c r="AL149" s="238"/>
      <c r="AM149" s="238"/>
      <c r="AN149" s="238"/>
      <c r="AO149" s="44"/>
      <c r="AP149" s="44"/>
      <c r="AQ149" s="44"/>
      <c r="AR149" s="236"/>
      <c r="AS149" s="236"/>
      <c r="AT149" s="236"/>
      <c r="AU149" s="236"/>
      <c r="AV149" s="236"/>
      <c r="AW149" s="236"/>
      <c r="AX149" s="236"/>
      <c r="AY149" s="236"/>
      <c r="AZ149" s="236"/>
      <c r="BA149" s="184"/>
      <c r="BB149" s="350"/>
      <c r="BC149" s="350"/>
      <c r="BD149" s="65"/>
    </row>
    <row r="150" spans="1:56" ht="12.75" customHeight="1" x14ac:dyDescent="0.2">
      <c r="A150" s="348"/>
      <c r="B150" s="349"/>
      <c r="C150" s="349"/>
      <c r="D150" s="182"/>
      <c r="E150" s="250"/>
      <c r="F150" s="250"/>
      <c r="G150" s="250"/>
      <c r="H150" s="250"/>
      <c r="I150" s="236"/>
      <c r="J150" s="236"/>
      <c r="K150" s="236"/>
      <c r="L150" s="236"/>
      <c r="M150" s="251"/>
      <c r="N150" s="251"/>
      <c r="O150" s="251"/>
      <c r="P150" s="251"/>
      <c r="Q150" s="251"/>
      <c r="R150" s="238"/>
      <c r="S150" s="238"/>
      <c r="T150" s="238"/>
      <c r="U150" s="238"/>
      <c r="V150" s="238"/>
      <c r="W150" s="238"/>
      <c r="X150" s="238"/>
      <c r="Y150" s="238"/>
      <c r="Z150" s="238"/>
      <c r="AA150" s="238"/>
      <c r="AB150" s="238"/>
      <c r="AC150" s="44"/>
      <c r="AD150" s="238"/>
      <c r="AE150" s="44"/>
      <c r="AF150" s="238"/>
      <c r="AG150" s="238"/>
      <c r="AH150" s="238"/>
      <c r="AI150" s="238"/>
      <c r="AJ150" s="238"/>
      <c r="AK150" s="238"/>
      <c r="AL150" s="238"/>
      <c r="AM150" s="238"/>
      <c r="AN150" s="244"/>
      <c r="AO150" s="44"/>
      <c r="AP150" s="44"/>
      <c r="AQ150" s="44"/>
      <c r="AR150" s="236"/>
      <c r="AS150" s="236"/>
      <c r="AT150" s="236"/>
      <c r="AU150" s="236"/>
      <c r="AV150" s="236"/>
      <c r="AW150" s="236"/>
      <c r="AX150" s="236"/>
      <c r="AY150" s="236"/>
      <c r="AZ150" s="236"/>
      <c r="BA150" s="184"/>
      <c r="BB150" s="350"/>
      <c r="BC150" s="350"/>
      <c r="BD150" s="65"/>
    </row>
    <row r="151" spans="1:56" ht="12.75" customHeight="1" x14ac:dyDescent="0.2">
      <c r="A151" s="348"/>
      <c r="B151" s="349"/>
      <c r="C151" s="349"/>
      <c r="D151" s="182"/>
      <c r="E151" s="250"/>
      <c r="F151" s="250"/>
      <c r="G151" s="250"/>
      <c r="H151" s="250"/>
      <c r="I151" s="236"/>
      <c r="J151" s="236"/>
      <c r="K151" s="236"/>
      <c r="L151" s="236"/>
      <c r="M151" s="251"/>
      <c r="N151" s="251"/>
      <c r="O151" s="251"/>
      <c r="P151" s="251"/>
      <c r="Q151" s="251"/>
      <c r="R151" s="238"/>
      <c r="S151" s="238"/>
      <c r="T151" s="238"/>
      <c r="U151" s="238"/>
      <c r="V151" s="238"/>
      <c r="W151" s="238"/>
      <c r="X151" s="238"/>
      <c r="Y151" s="238"/>
      <c r="Z151" s="238"/>
      <c r="AA151" s="238"/>
      <c r="AB151" s="238"/>
      <c r="AC151" s="44"/>
      <c r="AD151" s="238"/>
      <c r="AE151" s="44"/>
      <c r="AF151" s="44"/>
      <c r="AG151" s="238"/>
      <c r="AH151" s="238"/>
      <c r="AI151" s="238"/>
      <c r="AJ151" s="238"/>
      <c r="AK151" s="238"/>
      <c r="AL151" s="238"/>
      <c r="AM151" s="238"/>
      <c r="AN151" s="238"/>
      <c r="AO151" s="44"/>
      <c r="AP151" s="44"/>
      <c r="AQ151" s="44"/>
      <c r="AR151" s="236"/>
      <c r="AS151" s="236"/>
      <c r="AT151" s="236"/>
      <c r="AU151" s="236"/>
      <c r="AV151" s="236"/>
      <c r="AW151" s="236"/>
      <c r="AX151" s="236"/>
      <c r="AY151" s="236"/>
      <c r="AZ151" s="236"/>
      <c r="BA151" s="184"/>
      <c r="BB151" s="184"/>
      <c r="BC151" s="184"/>
      <c r="BD151" s="65"/>
    </row>
    <row r="152" spans="1:56" ht="12.75" customHeight="1" x14ac:dyDescent="0.2">
      <c r="A152" s="348"/>
      <c r="B152" s="349"/>
      <c r="C152" s="349"/>
      <c r="D152" s="182"/>
      <c r="E152" s="250"/>
      <c r="F152" s="250"/>
      <c r="G152" s="250"/>
      <c r="H152" s="250"/>
      <c r="I152" s="236"/>
      <c r="J152" s="236"/>
      <c r="K152" s="236"/>
      <c r="L152" s="236"/>
      <c r="M152" s="251"/>
      <c r="N152" s="251"/>
      <c r="O152" s="251"/>
      <c r="P152" s="251"/>
      <c r="Q152" s="251"/>
      <c r="R152" s="238"/>
      <c r="S152" s="238"/>
      <c r="T152" s="238"/>
      <c r="U152" s="238"/>
      <c r="V152" s="238"/>
      <c r="W152" s="238"/>
      <c r="X152" s="238"/>
      <c r="Y152" s="238"/>
      <c r="Z152" s="238"/>
      <c r="AA152" s="238"/>
      <c r="AB152" s="238"/>
      <c r="AC152" s="44"/>
      <c r="AD152" s="238"/>
      <c r="AE152" s="44"/>
      <c r="AF152" s="238"/>
      <c r="AG152" s="238"/>
      <c r="AH152" s="238"/>
      <c r="AI152" s="238"/>
      <c r="AJ152" s="238"/>
      <c r="AK152" s="238"/>
      <c r="AL152" s="238"/>
      <c r="AM152" s="244"/>
      <c r="AN152" s="238"/>
      <c r="AO152" s="44"/>
      <c r="AP152" s="44"/>
      <c r="AQ152" s="44"/>
      <c r="AR152" s="236"/>
      <c r="AS152" s="236"/>
      <c r="AT152" s="236"/>
      <c r="AU152" s="236"/>
      <c r="AV152" s="236"/>
      <c r="AW152" s="236"/>
      <c r="AX152" s="236"/>
      <c r="AY152" s="236"/>
      <c r="AZ152" s="236"/>
      <c r="BA152" s="184"/>
      <c r="BB152" s="350"/>
      <c r="BC152" s="350"/>
      <c r="BD152" s="65"/>
    </row>
    <row r="153" spans="1:56" ht="12.75" customHeight="1" x14ac:dyDescent="0.2">
      <c r="A153" s="348"/>
      <c r="B153" s="349"/>
      <c r="C153" s="349"/>
      <c r="D153" s="182"/>
      <c r="E153" s="250"/>
      <c r="F153" s="250"/>
      <c r="G153" s="250"/>
      <c r="H153" s="250"/>
      <c r="I153" s="236"/>
      <c r="J153" s="236"/>
      <c r="K153" s="236"/>
      <c r="L153" s="236"/>
      <c r="M153" s="251"/>
      <c r="N153" s="251"/>
      <c r="O153" s="251"/>
      <c r="P153" s="251"/>
      <c r="Q153" s="251"/>
      <c r="R153" s="238"/>
      <c r="S153" s="238"/>
      <c r="T153" s="238"/>
      <c r="U153" s="238"/>
      <c r="V153" s="238"/>
      <c r="W153" s="238"/>
      <c r="X153" s="238"/>
      <c r="Y153" s="238"/>
      <c r="Z153" s="238"/>
      <c r="AA153" s="238"/>
      <c r="AB153" s="238"/>
      <c r="AC153" s="44"/>
      <c r="AD153" s="238"/>
      <c r="AE153" s="44"/>
      <c r="AF153" s="44"/>
      <c r="AG153" s="238"/>
      <c r="AH153" s="238"/>
      <c r="AI153" s="238"/>
      <c r="AJ153" s="238"/>
      <c r="AK153" s="238"/>
      <c r="AL153" s="238"/>
      <c r="AM153" s="238"/>
      <c r="AN153" s="238"/>
      <c r="AO153" s="44"/>
      <c r="AP153" s="44"/>
      <c r="AQ153" s="44"/>
      <c r="AR153" s="236"/>
      <c r="AS153" s="236"/>
      <c r="AT153" s="236"/>
      <c r="AU153" s="236"/>
      <c r="AV153" s="236"/>
      <c r="AW153" s="236"/>
      <c r="AX153" s="236"/>
      <c r="AY153" s="236"/>
      <c r="AZ153" s="236"/>
      <c r="BA153" s="184"/>
      <c r="BB153" s="350"/>
      <c r="BC153" s="350"/>
      <c r="BD153" s="65"/>
    </row>
    <row r="154" spans="1:56" ht="12.75" customHeight="1" x14ac:dyDescent="0.2">
      <c r="A154" s="348"/>
      <c r="B154" s="349"/>
      <c r="C154" s="349"/>
      <c r="D154" s="182"/>
      <c r="E154" s="250"/>
      <c r="F154" s="250"/>
      <c r="G154" s="250"/>
      <c r="H154" s="250"/>
      <c r="I154" s="236"/>
      <c r="J154" s="236"/>
      <c r="K154" s="236"/>
      <c r="L154" s="236"/>
      <c r="M154" s="251"/>
      <c r="N154" s="251"/>
      <c r="O154" s="251"/>
      <c r="P154" s="251"/>
      <c r="Q154" s="251"/>
      <c r="R154" s="238"/>
      <c r="S154" s="238"/>
      <c r="T154" s="238"/>
      <c r="U154" s="238"/>
      <c r="V154" s="238"/>
      <c r="W154" s="238"/>
      <c r="X154" s="238"/>
      <c r="Y154" s="238"/>
      <c r="Z154" s="238"/>
      <c r="AA154" s="238"/>
      <c r="AB154" s="238"/>
      <c r="AC154" s="44"/>
      <c r="AD154" s="238"/>
      <c r="AE154" s="44"/>
      <c r="AF154" s="238"/>
      <c r="AG154" s="238"/>
      <c r="AH154" s="238"/>
      <c r="AI154" s="238"/>
      <c r="AJ154" s="238"/>
      <c r="AK154" s="238"/>
      <c r="AL154" s="238"/>
      <c r="AM154" s="244"/>
      <c r="AN154" s="238"/>
      <c r="AO154" s="44"/>
      <c r="AP154" s="44"/>
      <c r="AQ154" s="44"/>
      <c r="AR154" s="236"/>
      <c r="AS154" s="236"/>
      <c r="AT154" s="236"/>
      <c r="AU154" s="236"/>
      <c r="AV154" s="236"/>
      <c r="AW154" s="236"/>
      <c r="AX154" s="236"/>
      <c r="AY154" s="236"/>
      <c r="AZ154" s="236"/>
      <c r="BA154" s="184"/>
      <c r="BB154" s="350"/>
      <c r="BC154" s="350"/>
      <c r="BD154" s="65"/>
    </row>
    <row r="155" spans="1:56" ht="12.75" customHeight="1" x14ac:dyDescent="0.2">
      <c r="A155" s="348"/>
      <c r="B155" s="349"/>
      <c r="C155" s="349"/>
      <c r="D155" s="182"/>
      <c r="E155" s="250"/>
      <c r="F155" s="250"/>
      <c r="G155" s="250"/>
      <c r="H155" s="250"/>
      <c r="I155" s="236"/>
      <c r="J155" s="236"/>
      <c r="K155" s="236"/>
      <c r="L155" s="236"/>
      <c r="M155" s="251"/>
      <c r="N155" s="251"/>
      <c r="O155" s="251"/>
      <c r="P155" s="251"/>
      <c r="Q155" s="251"/>
      <c r="R155" s="238"/>
      <c r="S155" s="238"/>
      <c r="T155" s="238"/>
      <c r="U155" s="238"/>
      <c r="V155" s="238"/>
      <c r="W155" s="238"/>
      <c r="X155" s="238"/>
      <c r="Y155" s="238"/>
      <c r="Z155" s="238"/>
      <c r="AA155" s="238"/>
      <c r="AB155" s="238"/>
      <c r="AC155" s="44"/>
      <c r="AD155" s="238"/>
      <c r="AE155" s="44"/>
      <c r="AF155" s="44"/>
      <c r="AG155" s="238"/>
      <c r="AH155" s="238"/>
      <c r="AI155" s="238"/>
      <c r="AJ155" s="238"/>
      <c r="AK155" s="238"/>
      <c r="AL155" s="238"/>
      <c r="AM155" s="238"/>
      <c r="AN155" s="238"/>
      <c r="AO155" s="44"/>
      <c r="AP155" s="44"/>
      <c r="AQ155" s="44"/>
      <c r="AR155" s="236"/>
      <c r="AS155" s="236"/>
      <c r="AT155" s="236"/>
      <c r="AU155" s="236"/>
      <c r="AV155" s="236"/>
      <c r="AW155" s="236"/>
      <c r="AX155" s="236"/>
      <c r="AY155" s="236"/>
      <c r="AZ155" s="236"/>
      <c r="BA155" s="184"/>
      <c r="BB155" s="350"/>
      <c r="BC155" s="350"/>
      <c r="BD155" s="65"/>
    </row>
    <row r="156" spans="1:56" ht="12.75" customHeight="1" x14ac:dyDescent="0.2">
      <c r="A156" s="348"/>
      <c r="B156" s="349"/>
      <c r="C156" s="349"/>
      <c r="D156" s="182"/>
      <c r="E156" s="250"/>
      <c r="F156" s="250"/>
      <c r="G156" s="250"/>
      <c r="H156" s="250"/>
      <c r="I156" s="236"/>
      <c r="J156" s="236"/>
      <c r="K156" s="236"/>
      <c r="L156" s="236"/>
      <c r="M156" s="251"/>
      <c r="N156" s="251"/>
      <c r="O156" s="251"/>
      <c r="P156" s="251"/>
      <c r="Q156" s="251"/>
      <c r="R156" s="238"/>
      <c r="S156" s="238"/>
      <c r="T156" s="238"/>
      <c r="U156" s="238"/>
      <c r="V156" s="238"/>
      <c r="W156" s="238"/>
      <c r="X156" s="238"/>
      <c r="Y156" s="238"/>
      <c r="Z156" s="238"/>
      <c r="AA156" s="238"/>
      <c r="AB156" s="238"/>
      <c r="AC156" s="44"/>
      <c r="AD156" s="238"/>
      <c r="AE156" s="44"/>
      <c r="AF156" s="238"/>
      <c r="AG156" s="238"/>
      <c r="AH156" s="238"/>
      <c r="AI156" s="238"/>
      <c r="AJ156" s="238"/>
      <c r="AK156" s="238"/>
      <c r="AL156" s="238"/>
      <c r="AM156" s="244"/>
      <c r="AN156" s="238"/>
      <c r="AO156" s="44"/>
      <c r="AP156" s="44"/>
      <c r="AQ156" s="44"/>
      <c r="AR156" s="236"/>
      <c r="AS156" s="236"/>
      <c r="AT156" s="236"/>
      <c r="AU156" s="236"/>
      <c r="AV156" s="236"/>
      <c r="AW156" s="236"/>
      <c r="AX156" s="236"/>
      <c r="AY156" s="236"/>
      <c r="AZ156" s="236"/>
      <c r="BA156" s="184"/>
      <c r="BB156" s="350"/>
      <c r="BC156" s="350"/>
      <c r="BD156" s="65"/>
    </row>
    <row r="157" spans="1:56" ht="12.75" customHeight="1" x14ac:dyDescent="0.2">
      <c r="A157" s="348"/>
      <c r="B157" s="349"/>
      <c r="C157" s="349"/>
      <c r="D157" s="182"/>
      <c r="E157" s="250"/>
      <c r="F157" s="250"/>
      <c r="G157" s="250"/>
      <c r="H157" s="250"/>
      <c r="I157" s="236"/>
      <c r="J157" s="236"/>
      <c r="K157" s="236"/>
      <c r="L157" s="236"/>
      <c r="M157" s="251"/>
      <c r="N157" s="251"/>
      <c r="O157" s="251"/>
      <c r="P157" s="251"/>
      <c r="Q157" s="251"/>
      <c r="R157" s="238"/>
      <c r="S157" s="238"/>
      <c r="T157" s="238"/>
      <c r="U157" s="238"/>
      <c r="V157" s="238"/>
      <c r="W157" s="238"/>
      <c r="X157" s="238"/>
      <c r="Y157" s="238"/>
      <c r="Z157" s="238"/>
      <c r="AA157" s="238"/>
      <c r="AB157" s="238"/>
      <c r="AC157" s="44"/>
      <c r="AD157" s="238"/>
      <c r="AE157" s="44"/>
      <c r="AF157" s="44"/>
      <c r="AG157" s="238"/>
      <c r="AH157" s="238"/>
      <c r="AI157" s="238"/>
      <c r="AJ157" s="238"/>
      <c r="AK157" s="238"/>
      <c r="AL157" s="238"/>
      <c r="AM157" s="238"/>
      <c r="AN157" s="238"/>
      <c r="AO157" s="44"/>
      <c r="AP157" s="44"/>
      <c r="AQ157" s="44"/>
      <c r="AR157" s="236"/>
      <c r="AS157" s="236"/>
      <c r="AT157" s="236"/>
      <c r="AU157" s="236"/>
      <c r="AV157" s="236"/>
      <c r="AW157" s="236"/>
      <c r="AX157" s="236"/>
      <c r="AY157" s="236"/>
      <c r="AZ157" s="236"/>
      <c r="BA157" s="184"/>
      <c r="BB157" s="350"/>
      <c r="BC157" s="350"/>
      <c r="BD157" s="65"/>
    </row>
    <row r="158" spans="1:56" ht="12.75" customHeight="1" x14ac:dyDescent="0.2">
      <c r="A158" s="348"/>
      <c r="B158" s="349"/>
      <c r="C158" s="349"/>
      <c r="D158" s="182"/>
      <c r="E158" s="44"/>
      <c r="F158" s="44"/>
      <c r="G158" s="44"/>
      <c r="H158" s="44"/>
      <c r="I158" s="44"/>
      <c r="J158" s="44"/>
      <c r="K158" s="44"/>
      <c r="L158" s="44"/>
      <c r="M158" s="238"/>
      <c r="N158" s="238"/>
      <c r="O158" s="238"/>
      <c r="P158" s="238"/>
      <c r="Q158" s="238"/>
      <c r="R158" s="238"/>
      <c r="S158" s="238"/>
      <c r="T158" s="238"/>
      <c r="U158" s="44"/>
      <c r="V158" s="44"/>
      <c r="W158" s="44"/>
      <c r="X158" s="44"/>
      <c r="Y158" s="44"/>
      <c r="Z158" s="44"/>
      <c r="AA158" s="44"/>
      <c r="AB158" s="44"/>
      <c r="AC158" s="44"/>
      <c r="AD158" s="247"/>
      <c r="AE158" s="44"/>
      <c r="AF158" s="44"/>
      <c r="AG158" s="238"/>
      <c r="AH158" s="44"/>
      <c r="AI158" s="238"/>
      <c r="AJ158" s="44"/>
      <c r="AK158" s="44"/>
      <c r="AL158" s="44"/>
      <c r="AM158" s="44"/>
      <c r="AN158" s="44"/>
      <c r="AO158" s="44"/>
      <c r="AP158" s="44"/>
      <c r="AQ158" s="44"/>
      <c r="AR158" s="44"/>
      <c r="AS158" s="44"/>
      <c r="AT158" s="44"/>
      <c r="AU158" s="44"/>
      <c r="AV158" s="44"/>
      <c r="AW158" s="44"/>
      <c r="AX158" s="44"/>
      <c r="AY158" s="44"/>
      <c r="AZ158" s="44"/>
      <c r="BA158" s="184"/>
      <c r="BB158" s="350"/>
      <c r="BC158" s="350"/>
      <c r="BD158" s="65"/>
    </row>
    <row r="159" spans="1:56" ht="12.75" customHeight="1" x14ac:dyDescent="0.2">
      <c r="A159" s="348"/>
      <c r="B159" s="349"/>
      <c r="C159" s="349"/>
      <c r="D159" s="182"/>
      <c r="E159" s="44"/>
      <c r="F159" s="44"/>
      <c r="G159" s="44"/>
      <c r="H159" s="44"/>
      <c r="I159" s="44"/>
      <c r="J159" s="44"/>
      <c r="K159" s="44"/>
      <c r="L159" s="44"/>
      <c r="M159" s="238"/>
      <c r="N159" s="238"/>
      <c r="O159" s="238"/>
      <c r="P159" s="238"/>
      <c r="Q159" s="238"/>
      <c r="R159" s="238"/>
      <c r="S159" s="238"/>
      <c r="T159" s="238"/>
      <c r="U159" s="44"/>
      <c r="V159" s="44"/>
      <c r="W159" s="44"/>
      <c r="X159" s="44"/>
      <c r="Y159" s="44"/>
      <c r="Z159" s="44"/>
      <c r="AA159" s="44"/>
      <c r="AB159" s="44"/>
      <c r="AC159" s="44"/>
      <c r="AD159" s="238"/>
      <c r="AE159" s="44"/>
      <c r="AF159" s="44"/>
      <c r="AG159" s="238"/>
      <c r="AH159" s="44"/>
      <c r="AI159" s="238"/>
      <c r="AJ159" s="44"/>
      <c r="AK159" s="44"/>
      <c r="AL159" s="44"/>
      <c r="AM159" s="44"/>
      <c r="AN159" s="44"/>
      <c r="AO159" s="44"/>
      <c r="AP159" s="44"/>
      <c r="AQ159" s="44"/>
      <c r="AR159" s="44"/>
      <c r="AS159" s="44"/>
      <c r="AT159" s="44"/>
      <c r="AU159" s="44"/>
      <c r="AV159" s="44"/>
      <c r="AW159" s="44"/>
      <c r="AX159" s="44"/>
      <c r="AY159" s="44"/>
      <c r="AZ159" s="44"/>
      <c r="BA159" s="184"/>
      <c r="BB159" s="350"/>
      <c r="BC159" s="350"/>
      <c r="BD159" s="65"/>
    </row>
    <row r="160" spans="1:56" ht="12.75" customHeight="1" x14ac:dyDescent="0.2">
      <c r="A160" s="348"/>
      <c r="B160" s="349"/>
      <c r="C160" s="349"/>
      <c r="D160" s="182"/>
      <c r="E160" s="250"/>
      <c r="F160" s="250"/>
      <c r="G160" s="250"/>
      <c r="H160" s="250"/>
      <c r="I160" s="236"/>
      <c r="J160" s="236"/>
      <c r="K160" s="236"/>
      <c r="L160" s="236"/>
      <c r="M160" s="251"/>
      <c r="N160" s="238"/>
      <c r="O160" s="238"/>
      <c r="P160" s="238"/>
      <c r="Q160" s="238"/>
      <c r="R160" s="238"/>
      <c r="S160" s="238"/>
      <c r="T160" s="238"/>
      <c r="U160" s="238"/>
      <c r="V160" s="238"/>
      <c r="W160" s="238"/>
      <c r="X160" s="238"/>
      <c r="Y160" s="238"/>
      <c r="Z160" s="238"/>
      <c r="AA160" s="238"/>
      <c r="AB160" s="238"/>
      <c r="AC160" s="44"/>
      <c r="AD160" s="238"/>
      <c r="AE160" s="44"/>
      <c r="AF160" s="238"/>
      <c r="AG160" s="238"/>
      <c r="AH160" s="238"/>
      <c r="AI160" s="238"/>
      <c r="AJ160" s="238"/>
      <c r="AK160" s="238"/>
      <c r="AL160" s="238"/>
      <c r="AM160" s="244"/>
      <c r="AN160" s="238"/>
      <c r="AO160" s="44"/>
      <c r="AP160" s="44"/>
      <c r="AQ160" s="44"/>
      <c r="AR160" s="236"/>
      <c r="AS160" s="236"/>
      <c r="AT160" s="236"/>
      <c r="AU160" s="236"/>
      <c r="AV160" s="236"/>
      <c r="AW160" s="236"/>
      <c r="AX160" s="236"/>
      <c r="AY160" s="236"/>
      <c r="AZ160" s="236"/>
      <c r="BA160" s="184"/>
      <c r="BB160" s="350"/>
      <c r="BC160" s="350"/>
      <c r="BD160" s="65"/>
    </row>
    <row r="161" spans="1:56" ht="12.75" customHeight="1" x14ac:dyDescent="0.2">
      <c r="A161" s="348"/>
      <c r="B161" s="349"/>
      <c r="C161" s="349"/>
      <c r="D161" s="182"/>
      <c r="E161" s="250"/>
      <c r="F161" s="250"/>
      <c r="G161" s="250"/>
      <c r="H161" s="250"/>
      <c r="I161" s="236"/>
      <c r="J161" s="236"/>
      <c r="K161" s="236"/>
      <c r="L161" s="236"/>
      <c r="M161" s="251"/>
      <c r="N161" s="238"/>
      <c r="O161" s="238"/>
      <c r="P161" s="238"/>
      <c r="Q161" s="238"/>
      <c r="R161" s="238"/>
      <c r="S161" s="238"/>
      <c r="T161" s="238"/>
      <c r="U161" s="238"/>
      <c r="V161" s="238"/>
      <c r="W161" s="238"/>
      <c r="X161" s="238"/>
      <c r="Y161" s="238"/>
      <c r="Z161" s="238"/>
      <c r="AA161" s="238"/>
      <c r="AB161" s="238"/>
      <c r="AC161" s="44"/>
      <c r="AD161" s="238"/>
      <c r="AE161" s="44"/>
      <c r="AF161" s="44"/>
      <c r="AG161" s="238"/>
      <c r="AH161" s="238"/>
      <c r="AI161" s="238"/>
      <c r="AJ161" s="238"/>
      <c r="AK161" s="238"/>
      <c r="AL161" s="238"/>
      <c r="AM161" s="238"/>
      <c r="AN161" s="238"/>
      <c r="AO161" s="44"/>
      <c r="AP161" s="44"/>
      <c r="AQ161" s="44"/>
      <c r="AR161" s="236"/>
      <c r="AS161" s="236"/>
      <c r="AT161" s="236"/>
      <c r="AU161" s="236"/>
      <c r="AV161" s="236"/>
      <c r="AW161" s="236"/>
      <c r="AX161" s="236"/>
      <c r="AY161" s="236"/>
      <c r="AZ161" s="236"/>
      <c r="BA161" s="184"/>
      <c r="BB161" s="350"/>
      <c r="BC161" s="350"/>
      <c r="BD161" s="65"/>
    </row>
    <row r="162" spans="1:56" ht="12.75" customHeight="1" x14ac:dyDescent="0.2">
      <c r="A162" s="348"/>
      <c r="B162" s="349"/>
      <c r="C162" s="349"/>
      <c r="D162" s="182"/>
      <c r="E162" s="250"/>
      <c r="F162" s="250"/>
      <c r="G162" s="250"/>
      <c r="H162" s="250"/>
      <c r="I162" s="236"/>
      <c r="J162" s="236"/>
      <c r="K162" s="236"/>
      <c r="L162" s="236"/>
      <c r="M162" s="251"/>
      <c r="N162" s="238"/>
      <c r="O162" s="238"/>
      <c r="P162" s="238"/>
      <c r="Q162" s="238"/>
      <c r="R162" s="238"/>
      <c r="S162" s="238"/>
      <c r="T162" s="238"/>
      <c r="U162" s="238"/>
      <c r="V162" s="238"/>
      <c r="W162" s="238"/>
      <c r="X162" s="238"/>
      <c r="Y162" s="238"/>
      <c r="Z162" s="238"/>
      <c r="AA162" s="238"/>
      <c r="AB162" s="238"/>
      <c r="AC162" s="44"/>
      <c r="AD162" s="238"/>
      <c r="AE162" s="44"/>
      <c r="AF162" s="44"/>
      <c r="AG162" s="238"/>
      <c r="AH162" s="238"/>
      <c r="AI162" s="238"/>
      <c r="AJ162" s="238"/>
      <c r="AK162" s="238"/>
      <c r="AL162" s="238"/>
      <c r="AM162" s="244"/>
      <c r="AN162" s="238"/>
      <c r="AO162" s="44"/>
      <c r="AP162" s="44"/>
      <c r="AQ162" s="44"/>
      <c r="AR162" s="236"/>
      <c r="AS162" s="236"/>
      <c r="AT162" s="236"/>
      <c r="AU162" s="236"/>
      <c r="AV162" s="236"/>
      <c r="AW162" s="236"/>
      <c r="AX162" s="236"/>
      <c r="AY162" s="236"/>
      <c r="AZ162" s="236"/>
      <c r="BA162" s="184"/>
      <c r="BB162" s="350"/>
      <c r="BC162" s="350"/>
      <c r="BD162" s="65"/>
    </row>
    <row r="163" spans="1:56" x14ac:dyDescent="0.2">
      <c r="A163" s="348"/>
      <c r="B163" s="349"/>
      <c r="C163" s="349"/>
      <c r="D163" s="182"/>
      <c r="E163" s="250"/>
      <c r="F163" s="250"/>
      <c r="G163" s="250"/>
      <c r="H163" s="250"/>
      <c r="I163" s="236"/>
      <c r="J163" s="236"/>
      <c r="K163" s="236"/>
      <c r="L163" s="236"/>
      <c r="M163" s="251"/>
      <c r="N163" s="238"/>
      <c r="O163" s="238"/>
      <c r="P163" s="238"/>
      <c r="Q163" s="238"/>
      <c r="R163" s="238"/>
      <c r="S163" s="238"/>
      <c r="T163" s="238"/>
      <c r="U163" s="238"/>
      <c r="V163" s="238"/>
      <c r="W163" s="238"/>
      <c r="X163" s="238"/>
      <c r="Y163" s="238"/>
      <c r="Z163" s="238"/>
      <c r="AA163" s="238"/>
      <c r="AB163" s="238"/>
      <c r="AC163" s="44"/>
      <c r="AD163" s="238"/>
      <c r="AE163" s="44"/>
      <c r="AF163" s="44"/>
      <c r="AG163" s="238"/>
      <c r="AH163" s="238"/>
      <c r="AI163" s="238"/>
      <c r="AJ163" s="238"/>
      <c r="AK163" s="238"/>
      <c r="AL163" s="238"/>
      <c r="AM163" s="238"/>
      <c r="AN163" s="238"/>
      <c r="AO163" s="44"/>
      <c r="AP163" s="44"/>
      <c r="AQ163" s="44"/>
      <c r="AR163" s="236"/>
      <c r="AS163" s="236"/>
      <c r="AT163" s="236"/>
      <c r="AU163" s="236"/>
      <c r="AV163" s="236"/>
      <c r="AW163" s="236"/>
      <c r="AX163" s="236"/>
      <c r="AY163" s="236"/>
      <c r="AZ163" s="236"/>
      <c r="BA163" s="184"/>
      <c r="BB163" s="350"/>
      <c r="BC163" s="350"/>
      <c r="BD163" s="65"/>
    </row>
    <row r="164" spans="1:56" ht="12.75" customHeight="1" x14ac:dyDescent="0.2">
      <c r="A164" s="348"/>
      <c r="B164" s="349"/>
      <c r="C164" s="349"/>
      <c r="D164" s="182"/>
      <c r="E164" s="250"/>
      <c r="F164" s="250"/>
      <c r="G164" s="250"/>
      <c r="H164" s="250"/>
      <c r="I164" s="236"/>
      <c r="J164" s="236"/>
      <c r="K164" s="236"/>
      <c r="L164" s="236"/>
      <c r="M164" s="251"/>
      <c r="N164" s="238"/>
      <c r="O164" s="238"/>
      <c r="P164" s="238"/>
      <c r="Q164" s="238"/>
      <c r="R164" s="238"/>
      <c r="S164" s="238"/>
      <c r="T164" s="238"/>
      <c r="U164" s="238"/>
      <c r="V164" s="238"/>
      <c r="W164" s="238"/>
      <c r="X164" s="238"/>
      <c r="Y164" s="238"/>
      <c r="Z164" s="238"/>
      <c r="AA164" s="238"/>
      <c r="AB164" s="238"/>
      <c r="AC164" s="44"/>
      <c r="AD164" s="238"/>
      <c r="AE164" s="44"/>
      <c r="AF164" s="44"/>
      <c r="AG164" s="238"/>
      <c r="AH164" s="238"/>
      <c r="AI164" s="238"/>
      <c r="AJ164" s="238"/>
      <c r="AK164" s="238"/>
      <c r="AL164" s="238"/>
      <c r="AM164" s="244"/>
      <c r="AN164" s="238"/>
      <c r="AO164" s="44"/>
      <c r="AP164" s="44"/>
      <c r="AQ164" s="44"/>
      <c r="AR164" s="236"/>
      <c r="AS164" s="236"/>
      <c r="AT164" s="236"/>
      <c r="AU164" s="236"/>
      <c r="AV164" s="236"/>
      <c r="AW164" s="236"/>
      <c r="AX164" s="236"/>
      <c r="AY164" s="236"/>
      <c r="AZ164" s="236"/>
      <c r="BA164" s="184"/>
      <c r="BB164" s="350"/>
      <c r="BC164" s="350"/>
      <c r="BD164" s="65"/>
    </row>
    <row r="165" spans="1:56" ht="12.75" customHeight="1" x14ac:dyDescent="0.2">
      <c r="A165" s="348"/>
      <c r="B165" s="349"/>
      <c r="C165" s="349"/>
      <c r="D165" s="182"/>
      <c r="E165" s="250"/>
      <c r="F165" s="250"/>
      <c r="G165" s="250"/>
      <c r="H165" s="250"/>
      <c r="I165" s="236"/>
      <c r="J165" s="236"/>
      <c r="K165" s="236"/>
      <c r="L165" s="236"/>
      <c r="M165" s="251"/>
      <c r="N165" s="238"/>
      <c r="O165" s="238"/>
      <c r="P165" s="238"/>
      <c r="Q165" s="238"/>
      <c r="R165" s="238"/>
      <c r="S165" s="238"/>
      <c r="T165" s="238"/>
      <c r="U165" s="238"/>
      <c r="V165" s="238"/>
      <c r="W165" s="238"/>
      <c r="X165" s="238"/>
      <c r="Y165" s="238"/>
      <c r="Z165" s="238"/>
      <c r="AA165" s="238"/>
      <c r="AB165" s="238"/>
      <c r="AC165" s="44"/>
      <c r="AD165" s="238"/>
      <c r="AE165" s="44"/>
      <c r="AF165" s="44"/>
      <c r="AG165" s="238"/>
      <c r="AH165" s="238"/>
      <c r="AI165" s="238"/>
      <c r="AJ165" s="238"/>
      <c r="AK165" s="238"/>
      <c r="AL165" s="238"/>
      <c r="AM165" s="238"/>
      <c r="AN165" s="238"/>
      <c r="AO165" s="44"/>
      <c r="AP165" s="44"/>
      <c r="AQ165" s="44"/>
      <c r="AR165" s="236"/>
      <c r="AS165" s="236"/>
      <c r="AT165" s="236"/>
      <c r="AU165" s="236"/>
      <c r="AV165" s="236"/>
      <c r="AW165" s="236"/>
      <c r="AX165" s="236"/>
      <c r="AY165" s="236"/>
      <c r="AZ165" s="236"/>
      <c r="BA165" s="184"/>
      <c r="BB165" s="350"/>
      <c r="BC165" s="350"/>
      <c r="BD165" s="65"/>
    </row>
    <row r="166" spans="1:56" ht="12.75" customHeight="1" x14ac:dyDescent="0.2">
      <c r="A166" s="348"/>
      <c r="B166" s="349"/>
      <c r="C166" s="349"/>
      <c r="D166" s="182"/>
      <c r="E166" s="250"/>
      <c r="F166" s="250"/>
      <c r="G166" s="250"/>
      <c r="H166" s="250"/>
      <c r="I166" s="236"/>
      <c r="J166" s="236"/>
      <c r="K166" s="236"/>
      <c r="L166" s="236"/>
      <c r="M166" s="251"/>
      <c r="N166" s="238"/>
      <c r="O166" s="238"/>
      <c r="P166" s="238"/>
      <c r="Q166" s="238"/>
      <c r="R166" s="238"/>
      <c r="S166" s="238"/>
      <c r="T166" s="238"/>
      <c r="U166" s="238"/>
      <c r="V166" s="238"/>
      <c r="W166" s="238"/>
      <c r="X166" s="238"/>
      <c r="Y166" s="238"/>
      <c r="Z166" s="238"/>
      <c r="AA166" s="238"/>
      <c r="AB166" s="238"/>
      <c r="AC166" s="44"/>
      <c r="AD166" s="238"/>
      <c r="AE166" s="44"/>
      <c r="AF166" s="238"/>
      <c r="AG166" s="238"/>
      <c r="AH166" s="238"/>
      <c r="AI166" s="238"/>
      <c r="AJ166" s="238"/>
      <c r="AK166" s="238"/>
      <c r="AL166" s="238"/>
      <c r="AM166" s="244"/>
      <c r="AN166" s="238"/>
      <c r="AO166" s="44"/>
      <c r="AP166" s="44"/>
      <c r="AQ166" s="44"/>
      <c r="AR166" s="236"/>
      <c r="AS166" s="236"/>
      <c r="AT166" s="236"/>
      <c r="AU166" s="236"/>
      <c r="AV166" s="236"/>
      <c r="AW166" s="236"/>
      <c r="AX166" s="236"/>
      <c r="AY166" s="236"/>
      <c r="AZ166" s="236"/>
      <c r="BA166" s="184"/>
      <c r="BB166" s="350"/>
      <c r="BC166" s="350"/>
      <c r="BD166" s="65"/>
    </row>
    <row r="167" spans="1:56" ht="12.75" customHeight="1" x14ac:dyDescent="0.2">
      <c r="A167" s="348"/>
      <c r="B167" s="349"/>
      <c r="C167" s="349"/>
      <c r="D167" s="182"/>
      <c r="E167" s="250"/>
      <c r="F167" s="250"/>
      <c r="G167" s="250"/>
      <c r="H167" s="250"/>
      <c r="I167" s="236"/>
      <c r="J167" s="236"/>
      <c r="K167" s="236"/>
      <c r="L167" s="236"/>
      <c r="M167" s="251"/>
      <c r="N167" s="238"/>
      <c r="O167" s="238"/>
      <c r="P167" s="238"/>
      <c r="Q167" s="238"/>
      <c r="R167" s="238"/>
      <c r="S167" s="238"/>
      <c r="T167" s="238"/>
      <c r="U167" s="238"/>
      <c r="V167" s="238"/>
      <c r="W167" s="238"/>
      <c r="X167" s="238"/>
      <c r="Y167" s="238"/>
      <c r="Z167" s="238"/>
      <c r="AA167" s="238"/>
      <c r="AB167" s="238"/>
      <c r="AC167" s="44"/>
      <c r="AD167" s="238"/>
      <c r="AE167" s="44"/>
      <c r="AF167" s="44"/>
      <c r="AG167" s="238"/>
      <c r="AH167" s="238"/>
      <c r="AI167" s="238"/>
      <c r="AJ167" s="238"/>
      <c r="AK167" s="238"/>
      <c r="AL167" s="238"/>
      <c r="AM167" s="238"/>
      <c r="AN167" s="238"/>
      <c r="AO167" s="44"/>
      <c r="AP167" s="44"/>
      <c r="AQ167" s="44"/>
      <c r="AR167" s="236"/>
      <c r="AS167" s="236"/>
      <c r="AT167" s="236"/>
      <c r="AU167" s="236"/>
      <c r="AV167" s="236"/>
      <c r="AW167" s="236"/>
      <c r="AX167" s="236"/>
      <c r="AY167" s="236"/>
      <c r="AZ167" s="236"/>
      <c r="BA167" s="184"/>
      <c r="BB167" s="350"/>
      <c r="BC167" s="350"/>
      <c r="BD167" s="65"/>
    </row>
    <row r="168" spans="1:56" ht="12.75" customHeight="1" x14ac:dyDescent="0.2">
      <c r="A168" s="348"/>
      <c r="B168" s="349"/>
      <c r="C168" s="349"/>
      <c r="D168" s="182"/>
      <c r="E168" s="250"/>
      <c r="F168" s="250"/>
      <c r="G168" s="250"/>
      <c r="H168" s="250"/>
      <c r="I168" s="236"/>
      <c r="J168" s="236"/>
      <c r="K168" s="236"/>
      <c r="L168" s="236"/>
      <c r="M168" s="251"/>
      <c r="N168" s="238"/>
      <c r="O168" s="238"/>
      <c r="P168" s="238"/>
      <c r="Q168" s="238"/>
      <c r="R168" s="238"/>
      <c r="S168" s="238"/>
      <c r="T168" s="238"/>
      <c r="U168" s="238"/>
      <c r="V168" s="238"/>
      <c r="W168" s="238"/>
      <c r="X168" s="238"/>
      <c r="Y168" s="238"/>
      <c r="Z168" s="238"/>
      <c r="AA168" s="238"/>
      <c r="AB168" s="238"/>
      <c r="AC168" s="44"/>
      <c r="AD168" s="238"/>
      <c r="AE168" s="44"/>
      <c r="AF168" s="238"/>
      <c r="AG168" s="238"/>
      <c r="AH168" s="238"/>
      <c r="AI168" s="238"/>
      <c r="AJ168" s="238"/>
      <c r="AK168" s="238"/>
      <c r="AL168" s="238"/>
      <c r="AM168" s="244"/>
      <c r="AN168" s="238"/>
      <c r="AO168" s="44"/>
      <c r="AP168" s="44"/>
      <c r="AQ168" s="44"/>
      <c r="AR168" s="236"/>
      <c r="AS168" s="236"/>
      <c r="AT168" s="236"/>
      <c r="AU168" s="236"/>
      <c r="AV168" s="236"/>
      <c r="AW168" s="236"/>
      <c r="AX168" s="236"/>
      <c r="AY168" s="236"/>
      <c r="AZ168" s="236"/>
      <c r="BA168" s="184"/>
      <c r="BB168" s="350"/>
      <c r="BC168" s="350"/>
      <c r="BD168" s="65"/>
    </row>
    <row r="169" spans="1:56" ht="12.75" customHeight="1" x14ac:dyDescent="0.2">
      <c r="A169" s="348"/>
      <c r="B169" s="349"/>
      <c r="C169" s="349"/>
      <c r="D169" s="182"/>
      <c r="E169" s="250"/>
      <c r="F169" s="250"/>
      <c r="G169" s="250"/>
      <c r="H169" s="250"/>
      <c r="I169" s="236"/>
      <c r="J169" s="236"/>
      <c r="K169" s="236"/>
      <c r="L169" s="236"/>
      <c r="M169" s="251"/>
      <c r="N169" s="238"/>
      <c r="O169" s="238"/>
      <c r="P169" s="238"/>
      <c r="Q169" s="238"/>
      <c r="R169" s="238"/>
      <c r="S169" s="238"/>
      <c r="T169" s="238"/>
      <c r="U169" s="238"/>
      <c r="V169" s="238"/>
      <c r="W169" s="238"/>
      <c r="X169" s="238"/>
      <c r="Y169" s="238"/>
      <c r="Z169" s="238"/>
      <c r="AA169" s="238"/>
      <c r="AB169" s="238"/>
      <c r="AC169" s="44"/>
      <c r="AD169" s="238"/>
      <c r="AE169" s="44"/>
      <c r="AF169" s="44"/>
      <c r="AG169" s="238"/>
      <c r="AH169" s="238"/>
      <c r="AI169" s="238"/>
      <c r="AJ169" s="238"/>
      <c r="AK169" s="238"/>
      <c r="AL169" s="238"/>
      <c r="AM169" s="238"/>
      <c r="AN169" s="238"/>
      <c r="AO169" s="44"/>
      <c r="AP169" s="44"/>
      <c r="AQ169" s="44"/>
      <c r="AR169" s="236"/>
      <c r="AS169" s="236"/>
      <c r="AT169" s="236"/>
      <c r="AU169" s="236"/>
      <c r="AV169" s="236"/>
      <c r="AW169" s="236"/>
      <c r="AX169" s="236"/>
      <c r="AY169" s="236"/>
      <c r="AZ169" s="236"/>
      <c r="BA169" s="184"/>
      <c r="BB169" s="350"/>
      <c r="BC169" s="350"/>
      <c r="BD169" s="65"/>
    </row>
    <row r="170" spans="1:56" ht="12.75" customHeight="1" x14ac:dyDescent="0.2">
      <c r="A170" s="185"/>
      <c r="B170" s="236"/>
      <c r="C170" s="349"/>
      <c r="D170" s="182"/>
      <c r="E170" s="250"/>
      <c r="F170" s="250"/>
      <c r="G170" s="250"/>
      <c r="H170" s="250"/>
      <c r="I170" s="236"/>
      <c r="J170" s="236"/>
      <c r="K170" s="236"/>
      <c r="L170" s="236"/>
      <c r="M170" s="251"/>
      <c r="N170" s="251"/>
      <c r="O170" s="251"/>
      <c r="P170" s="251"/>
      <c r="Q170" s="251"/>
      <c r="R170" s="251"/>
      <c r="S170" s="251"/>
      <c r="T170" s="251"/>
      <c r="U170" s="251"/>
      <c r="V170" s="251"/>
      <c r="W170" s="251"/>
      <c r="X170" s="251"/>
      <c r="Y170" s="251"/>
      <c r="Z170" s="251"/>
      <c r="AA170" s="251"/>
      <c r="AB170" s="251"/>
      <c r="AC170" s="236"/>
      <c r="AD170" s="238"/>
      <c r="AE170" s="236"/>
      <c r="AF170" s="236"/>
      <c r="AG170" s="251"/>
      <c r="AH170" s="251"/>
      <c r="AI170" s="251"/>
      <c r="AJ170" s="251"/>
      <c r="AK170" s="238"/>
      <c r="AL170" s="238"/>
      <c r="AM170" s="244"/>
      <c r="AN170" s="238"/>
      <c r="AO170" s="44"/>
      <c r="AP170" s="44"/>
      <c r="AQ170" s="44"/>
      <c r="AR170" s="236"/>
      <c r="AS170" s="236"/>
      <c r="AT170" s="236"/>
      <c r="AU170" s="236"/>
      <c r="AV170" s="236"/>
      <c r="AW170" s="236"/>
      <c r="AX170" s="236"/>
      <c r="AY170" s="236"/>
      <c r="AZ170" s="236"/>
      <c r="BA170" s="184"/>
      <c r="BB170" s="350"/>
      <c r="BC170" s="350"/>
      <c r="BD170" s="65"/>
    </row>
    <row r="171" spans="1:56" ht="12.75" customHeight="1" x14ac:dyDescent="0.2">
      <c r="A171" s="185"/>
      <c r="B171" s="236"/>
      <c r="C171" s="349"/>
      <c r="D171" s="182"/>
      <c r="E171" s="250"/>
      <c r="F171" s="250"/>
      <c r="G171" s="250"/>
      <c r="H171" s="250"/>
      <c r="I171" s="236"/>
      <c r="J171" s="236"/>
      <c r="K171" s="236"/>
      <c r="L171" s="236"/>
      <c r="M171" s="251"/>
      <c r="N171" s="251"/>
      <c r="O171" s="251"/>
      <c r="P171" s="251"/>
      <c r="Q171" s="251"/>
      <c r="R171" s="251"/>
      <c r="S171" s="251"/>
      <c r="T171" s="251"/>
      <c r="U171" s="251"/>
      <c r="V171" s="251"/>
      <c r="W171" s="251"/>
      <c r="X171" s="251"/>
      <c r="Y171" s="251"/>
      <c r="Z171" s="251"/>
      <c r="AA171" s="251"/>
      <c r="AB171" s="251"/>
      <c r="AC171" s="236"/>
      <c r="AD171" s="251"/>
      <c r="AE171" s="236"/>
      <c r="AF171" s="236"/>
      <c r="AG171" s="251"/>
      <c r="AH171" s="251"/>
      <c r="AI171" s="251"/>
      <c r="AJ171" s="251"/>
      <c r="AK171" s="238"/>
      <c r="AL171" s="238"/>
      <c r="AM171" s="238"/>
      <c r="AN171" s="238"/>
      <c r="AO171" s="44"/>
      <c r="AP171" s="44"/>
      <c r="AQ171" s="44"/>
      <c r="AR171" s="236"/>
      <c r="AS171" s="236"/>
      <c r="AT171" s="236"/>
      <c r="AU171" s="236"/>
      <c r="AV171" s="236"/>
      <c r="AW171" s="236"/>
      <c r="AX171" s="236"/>
      <c r="AY171" s="236"/>
      <c r="AZ171" s="236"/>
      <c r="BA171" s="184"/>
      <c r="BB171" s="350"/>
      <c r="BC171" s="350"/>
      <c r="BD171" s="65"/>
    </row>
    <row r="172" spans="1:56" ht="12.75" customHeight="1" x14ac:dyDescent="0.2">
      <c r="A172" s="185"/>
      <c r="B172" s="236"/>
      <c r="C172" s="349"/>
      <c r="D172" s="182"/>
      <c r="E172" s="250"/>
      <c r="F172" s="250"/>
      <c r="G172" s="250"/>
      <c r="H172" s="250"/>
      <c r="I172" s="236"/>
      <c r="J172" s="236"/>
      <c r="K172" s="236"/>
      <c r="L172" s="236"/>
      <c r="M172" s="251"/>
      <c r="N172" s="251"/>
      <c r="O172" s="251"/>
      <c r="P172" s="251"/>
      <c r="Q172" s="251"/>
      <c r="R172" s="251"/>
      <c r="S172" s="251"/>
      <c r="T172" s="251"/>
      <c r="U172" s="251"/>
      <c r="V172" s="251"/>
      <c r="W172" s="251"/>
      <c r="X172" s="251"/>
      <c r="Y172" s="251"/>
      <c r="Z172" s="251"/>
      <c r="AA172" s="251"/>
      <c r="AB172" s="251"/>
      <c r="AC172" s="236"/>
      <c r="AD172" s="251"/>
      <c r="AE172" s="236"/>
      <c r="AF172" s="238"/>
      <c r="AG172" s="251"/>
      <c r="AH172" s="251"/>
      <c r="AI172" s="251"/>
      <c r="AJ172" s="251"/>
      <c r="AK172" s="238"/>
      <c r="AL172" s="238"/>
      <c r="AM172" s="244"/>
      <c r="AN172" s="238"/>
      <c r="AO172" s="44"/>
      <c r="AP172" s="44"/>
      <c r="AQ172" s="44"/>
      <c r="AR172" s="236"/>
      <c r="AS172" s="236"/>
      <c r="AT172" s="236"/>
      <c r="AU172" s="236"/>
      <c r="AV172" s="236"/>
      <c r="AW172" s="236"/>
      <c r="AX172" s="236"/>
      <c r="AY172" s="236"/>
      <c r="AZ172" s="236"/>
      <c r="BA172" s="184"/>
      <c r="BB172" s="350"/>
      <c r="BC172" s="350"/>
      <c r="BD172" s="65"/>
    </row>
    <row r="173" spans="1:56" ht="12.75" customHeight="1" x14ac:dyDescent="0.2">
      <c r="A173" s="185"/>
      <c r="B173" s="236"/>
      <c r="C173" s="349"/>
      <c r="D173" s="182"/>
      <c r="E173" s="250"/>
      <c r="F173" s="250"/>
      <c r="G173" s="250"/>
      <c r="H173" s="250"/>
      <c r="I173" s="236"/>
      <c r="J173" s="236"/>
      <c r="K173" s="236"/>
      <c r="L173" s="236"/>
      <c r="M173" s="251"/>
      <c r="N173" s="251"/>
      <c r="O173" s="251"/>
      <c r="P173" s="251"/>
      <c r="Q173" s="251"/>
      <c r="R173" s="251"/>
      <c r="S173" s="251"/>
      <c r="T173" s="251"/>
      <c r="U173" s="251"/>
      <c r="V173" s="251"/>
      <c r="W173" s="251"/>
      <c r="X173" s="251"/>
      <c r="Y173" s="251"/>
      <c r="Z173" s="251"/>
      <c r="AA173" s="251"/>
      <c r="AB173" s="251"/>
      <c r="AC173" s="236"/>
      <c r="AD173" s="251"/>
      <c r="AE173" s="236"/>
      <c r="AF173" s="236"/>
      <c r="AG173" s="251"/>
      <c r="AH173" s="251"/>
      <c r="AI173" s="251"/>
      <c r="AJ173" s="251"/>
      <c r="AK173" s="238"/>
      <c r="AL173" s="238"/>
      <c r="AM173" s="238"/>
      <c r="AN173" s="238"/>
      <c r="AO173" s="44"/>
      <c r="AP173" s="44"/>
      <c r="AQ173" s="44"/>
      <c r="AR173" s="236"/>
      <c r="AS173" s="236"/>
      <c r="AT173" s="236"/>
      <c r="AU173" s="236"/>
      <c r="AV173" s="236"/>
      <c r="AW173" s="236"/>
      <c r="AX173" s="236"/>
      <c r="AY173" s="236"/>
      <c r="AZ173" s="236"/>
      <c r="BA173" s="184"/>
      <c r="BB173" s="350"/>
      <c r="BC173" s="350"/>
      <c r="BD173" s="65"/>
    </row>
    <row r="174" spans="1:56" ht="12.75" customHeight="1" x14ac:dyDescent="0.2">
      <c r="A174" s="185"/>
      <c r="B174" s="236"/>
      <c r="C174" s="349"/>
      <c r="D174" s="182"/>
      <c r="E174" s="250"/>
      <c r="F174" s="250"/>
      <c r="G174" s="250"/>
      <c r="H174" s="250"/>
      <c r="I174" s="236"/>
      <c r="J174" s="236"/>
      <c r="K174" s="236"/>
      <c r="L174" s="236"/>
      <c r="M174" s="251"/>
      <c r="N174" s="251"/>
      <c r="O174" s="251"/>
      <c r="P174" s="251"/>
      <c r="Q174" s="251"/>
      <c r="R174" s="251"/>
      <c r="S174" s="251"/>
      <c r="T174" s="251"/>
      <c r="U174" s="251"/>
      <c r="V174" s="251"/>
      <c r="W174" s="251"/>
      <c r="X174" s="251"/>
      <c r="Y174" s="251"/>
      <c r="Z174" s="251"/>
      <c r="AA174" s="251"/>
      <c r="AB174" s="251"/>
      <c r="AC174" s="236"/>
      <c r="AD174" s="251"/>
      <c r="AE174" s="236"/>
      <c r="AF174" s="238"/>
      <c r="AG174" s="251"/>
      <c r="AH174" s="251"/>
      <c r="AI174" s="251"/>
      <c r="AJ174" s="251"/>
      <c r="AK174" s="238"/>
      <c r="AL174" s="238"/>
      <c r="AM174" s="244"/>
      <c r="AN174" s="238"/>
      <c r="AO174" s="44"/>
      <c r="AP174" s="44"/>
      <c r="AQ174" s="44"/>
      <c r="AR174" s="236"/>
      <c r="AS174" s="236"/>
      <c r="AT174" s="236"/>
      <c r="AU174" s="236"/>
      <c r="AV174" s="236"/>
      <c r="AW174" s="236"/>
      <c r="AX174" s="236"/>
      <c r="AY174" s="236"/>
      <c r="AZ174" s="236"/>
      <c r="BA174" s="184"/>
      <c r="BB174" s="350"/>
      <c r="BC174" s="350"/>
      <c r="BD174" s="65"/>
    </row>
    <row r="175" spans="1:56" ht="12.75" customHeight="1" x14ac:dyDescent="0.2">
      <c r="A175" s="185"/>
      <c r="B175" s="236"/>
      <c r="C175" s="349"/>
      <c r="D175" s="182"/>
      <c r="E175" s="250"/>
      <c r="F175" s="250"/>
      <c r="G175" s="250"/>
      <c r="H175" s="250"/>
      <c r="I175" s="236"/>
      <c r="J175" s="236"/>
      <c r="K175" s="236"/>
      <c r="L175" s="236"/>
      <c r="M175" s="251"/>
      <c r="N175" s="251"/>
      <c r="O175" s="251"/>
      <c r="P175" s="251"/>
      <c r="Q175" s="251"/>
      <c r="R175" s="251"/>
      <c r="S175" s="251"/>
      <c r="T175" s="251"/>
      <c r="U175" s="251"/>
      <c r="V175" s="251"/>
      <c r="W175" s="251"/>
      <c r="X175" s="251"/>
      <c r="Y175" s="251"/>
      <c r="Z175" s="251"/>
      <c r="AA175" s="251"/>
      <c r="AB175" s="251"/>
      <c r="AC175" s="236"/>
      <c r="AD175" s="251"/>
      <c r="AE175" s="236"/>
      <c r="AF175" s="236"/>
      <c r="AG175" s="251"/>
      <c r="AH175" s="251"/>
      <c r="AI175" s="251"/>
      <c r="AJ175" s="251"/>
      <c r="AK175" s="238"/>
      <c r="AL175" s="238"/>
      <c r="AM175" s="238"/>
      <c r="AN175" s="238"/>
      <c r="AO175" s="44"/>
      <c r="AP175" s="44"/>
      <c r="AQ175" s="44"/>
      <c r="AR175" s="236"/>
      <c r="AS175" s="236"/>
      <c r="AT175" s="236"/>
      <c r="AU175" s="236"/>
      <c r="AV175" s="236"/>
      <c r="AW175" s="236"/>
      <c r="AX175" s="236"/>
      <c r="AY175" s="236"/>
      <c r="AZ175" s="236"/>
      <c r="BA175" s="184"/>
      <c r="BB175" s="350"/>
      <c r="BC175" s="350"/>
      <c r="BD175" s="65"/>
    </row>
    <row r="176" spans="1:56" ht="12.75" customHeight="1" x14ac:dyDescent="0.2">
      <c r="A176" s="348"/>
      <c r="B176" s="349"/>
      <c r="C176" s="349"/>
      <c r="D176" s="182"/>
      <c r="E176" s="250"/>
      <c r="F176" s="250"/>
      <c r="G176" s="250"/>
      <c r="H176" s="250"/>
      <c r="I176" s="236"/>
      <c r="J176" s="236"/>
      <c r="K176" s="236"/>
      <c r="L176" s="236"/>
      <c r="M176" s="251"/>
      <c r="N176" s="251"/>
      <c r="O176" s="251"/>
      <c r="P176" s="251"/>
      <c r="Q176" s="251"/>
      <c r="R176" s="251"/>
      <c r="S176" s="251"/>
      <c r="T176" s="251"/>
      <c r="U176" s="251"/>
      <c r="V176" s="251"/>
      <c r="W176" s="251"/>
      <c r="X176" s="251"/>
      <c r="Y176" s="251"/>
      <c r="Z176" s="251"/>
      <c r="AA176" s="251"/>
      <c r="AB176" s="251"/>
      <c r="AC176" s="236"/>
      <c r="AD176" s="238"/>
      <c r="AE176" s="236"/>
      <c r="AF176" s="236"/>
      <c r="AG176" s="238"/>
      <c r="AH176" s="238"/>
      <c r="AI176" s="238"/>
      <c r="AJ176" s="238"/>
      <c r="AK176" s="251"/>
      <c r="AL176" s="251"/>
      <c r="AM176" s="251"/>
      <c r="AN176" s="251"/>
      <c r="AO176" s="236"/>
      <c r="AP176" s="236"/>
      <c r="AQ176" s="236"/>
      <c r="AR176" s="236"/>
      <c r="AS176" s="236"/>
      <c r="AT176" s="236"/>
      <c r="AU176" s="236"/>
      <c r="AV176" s="236"/>
      <c r="AW176" s="236"/>
      <c r="AX176" s="236"/>
      <c r="AY176" s="236"/>
      <c r="AZ176" s="236"/>
      <c r="BA176" s="184"/>
      <c r="BB176" s="350"/>
      <c r="BC176" s="350"/>
      <c r="BD176" s="65"/>
    </row>
    <row r="177" spans="1:56" ht="12.75" customHeight="1" x14ac:dyDescent="0.2">
      <c r="A177" s="348"/>
      <c r="B177" s="349"/>
      <c r="C177" s="349"/>
      <c r="D177" s="182"/>
      <c r="E177" s="250"/>
      <c r="F177" s="250"/>
      <c r="G177" s="250"/>
      <c r="H177" s="250"/>
      <c r="I177" s="236"/>
      <c r="J177" s="236"/>
      <c r="K177" s="236"/>
      <c r="L177" s="236"/>
      <c r="M177" s="251"/>
      <c r="N177" s="251"/>
      <c r="O177" s="251"/>
      <c r="P177" s="251"/>
      <c r="Q177" s="251"/>
      <c r="R177" s="251"/>
      <c r="S177" s="251"/>
      <c r="T177" s="251"/>
      <c r="U177" s="251"/>
      <c r="V177" s="251"/>
      <c r="W177" s="251"/>
      <c r="X177" s="251"/>
      <c r="Y177" s="251"/>
      <c r="Z177" s="251"/>
      <c r="AA177" s="251"/>
      <c r="AB177" s="251"/>
      <c r="AC177" s="236"/>
      <c r="AD177" s="251"/>
      <c r="AE177" s="236"/>
      <c r="AF177" s="236"/>
      <c r="AG177" s="238"/>
      <c r="AH177" s="238"/>
      <c r="AI177" s="238"/>
      <c r="AJ177" s="238"/>
      <c r="AK177" s="251"/>
      <c r="AL177" s="251"/>
      <c r="AM177" s="251"/>
      <c r="AN177" s="251"/>
      <c r="AO177" s="236"/>
      <c r="AP177" s="236"/>
      <c r="AQ177" s="236"/>
      <c r="AR177" s="236"/>
      <c r="AS177" s="236"/>
      <c r="AT177" s="236"/>
      <c r="AU177" s="236"/>
      <c r="AV177" s="236"/>
      <c r="AW177" s="236"/>
      <c r="AX177" s="236"/>
      <c r="AY177" s="236"/>
      <c r="AZ177" s="236"/>
      <c r="BA177" s="184"/>
      <c r="BB177" s="350"/>
      <c r="BC177" s="350"/>
      <c r="BD177" s="65"/>
    </row>
    <row r="178" spans="1:56" ht="12.75" customHeight="1" x14ac:dyDescent="0.2">
      <c r="A178" s="348"/>
      <c r="B178" s="349"/>
      <c r="C178" s="349"/>
      <c r="D178" s="182"/>
      <c r="E178" s="250"/>
      <c r="F178" s="250"/>
      <c r="G178" s="250"/>
      <c r="H178" s="250"/>
      <c r="I178" s="236"/>
      <c r="J178" s="236"/>
      <c r="K178" s="236"/>
      <c r="L178" s="236"/>
      <c r="M178" s="251"/>
      <c r="N178" s="251"/>
      <c r="O178" s="251"/>
      <c r="P178" s="251"/>
      <c r="Q178" s="251"/>
      <c r="R178" s="251"/>
      <c r="S178" s="251"/>
      <c r="T178" s="251"/>
      <c r="U178" s="251"/>
      <c r="V178" s="251"/>
      <c r="W178" s="251"/>
      <c r="X178" s="251"/>
      <c r="Y178" s="251"/>
      <c r="Z178" s="251"/>
      <c r="AA178" s="251"/>
      <c r="AB178" s="251"/>
      <c r="AC178" s="236"/>
      <c r="AD178" s="251"/>
      <c r="AE178" s="247"/>
      <c r="AF178" s="236"/>
      <c r="AG178" s="238"/>
      <c r="AH178" s="238"/>
      <c r="AI178" s="238"/>
      <c r="AJ178" s="238"/>
      <c r="AK178" s="251"/>
      <c r="AL178" s="251"/>
      <c r="AM178" s="251"/>
      <c r="AN178" s="251"/>
      <c r="AO178" s="236"/>
      <c r="AP178" s="236"/>
      <c r="AQ178" s="236"/>
      <c r="AR178" s="236"/>
      <c r="AS178" s="236"/>
      <c r="AT178" s="236"/>
      <c r="AU178" s="236"/>
      <c r="AV178" s="236"/>
      <c r="AW178" s="236"/>
      <c r="AX178" s="236"/>
      <c r="AY178" s="236"/>
      <c r="AZ178" s="236"/>
      <c r="BA178" s="184"/>
      <c r="BB178" s="350"/>
      <c r="BC178" s="350"/>
      <c r="BD178" s="65"/>
    </row>
    <row r="179" spans="1:56" x14ac:dyDescent="0.2">
      <c r="A179" s="348"/>
      <c r="B179" s="349"/>
      <c r="C179" s="349"/>
      <c r="D179" s="182"/>
      <c r="E179" s="250"/>
      <c r="F179" s="250"/>
      <c r="G179" s="250"/>
      <c r="H179" s="250"/>
      <c r="I179" s="236"/>
      <c r="J179" s="236"/>
      <c r="K179" s="236"/>
      <c r="L179" s="236"/>
      <c r="M179" s="251"/>
      <c r="N179" s="251"/>
      <c r="O179" s="251"/>
      <c r="P179" s="251"/>
      <c r="Q179" s="251"/>
      <c r="R179" s="251"/>
      <c r="S179" s="251"/>
      <c r="T179" s="251"/>
      <c r="U179" s="251"/>
      <c r="V179" s="251"/>
      <c r="W179" s="251"/>
      <c r="X179" s="251"/>
      <c r="Y179" s="251"/>
      <c r="Z179" s="251"/>
      <c r="AA179" s="251"/>
      <c r="AB179" s="251"/>
      <c r="AC179" s="236"/>
      <c r="AD179" s="251"/>
      <c r="AE179" s="236"/>
      <c r="AF179" s="236"/>
      <c r="AG179" s="238"/>
      <c r="AH179" s="238"/>
      <c r="AI179" s="238"/>
      <c r="AJ179" s="238"/>
      <c r="AK179" s="251"/>
      <c r="AL179" s="251"/>
      <c r="AM179" s="251"/>
      <c r="AN179" s="251"/>
      <c r="AO179" s="236"/>
      <c r="AP179" s="236"/>
      <c r="AQ179" s="236"/>
      <c r="AR179" s="236"/>
      <c r="AS179" s="236"/>
      <c r="AT179" s="236"/>
      <c r="AU179" s="236"/>
      <c r="AV179" s="236"/>
      <c r="AW179" s="236"/>
      <c r="AX179" s="236"/>
      <c r="AY179" s="236"/>
      <c r="AZ179" s="236"/>
      <c r="BA179" s="184"/>
      <c r="BB179" s="350"/>
      <c r="BC179" s="350"/>
      <c r="BD179" s="65"/>
    </row>
    <row r="180" spans="1:56" ht="12.75" customHeight="1" x14ac:dyDescent="0.2">
      <c r="A180" s="348"/>
      <c r="B180" s="349"/>
      <c r="C180" s="349"/>
      <c r="D180" s="182"/>
      <c r="E180" s="250"/>
      <c r="F180" s="250"/>
      <c r="G180" s="250"/>
      <c r="H180" s="250"/>
      <c r="I180" s="236"/>
      <c r="J180" s="236"/>
      <c r="K180" s="236"/>
      <c r="L180" s="236"/>
      <c r="M180" s="251"/>
      <c r="N180" s="251"/>
      <c r="O180" s="251"/>
      <c r="P180" s="251"/>
      <c r="Q180" s="251"/>
      <c r="R180" s="251"/>
      <c r="S180" s="251"/>
      <c r="T180" s="251"/>
      <c r="U180" s="251"/>
      <c r="V180" s="251"/>
      <c r="W180" s="251"/>
      <c r="X180" s="251"/>
      <c r="Y180" s="251"/>
      <c r="Z180" s="251"/>
      <c r="AA180" s="251"/>
      <c r="AB180" s="249"/>
      <c r="AC180" s="238"/>
      <c r="AD180" s="254"/>
      <c r="AE180" s="236"/>
      <c r="AF180" s="236"/>
      <c r="AG180" s="238"/>
      <c r="AH180" s="238"/>
      <c r="AI180" s="238"/>
      <c r="AJ180" s="244"/>
      <c r="AK180" s="251"/>
      <c r="AL180" s="251"/>
      <c r="AM180" s="251"/>
      <c r="AN180" s="251"/>
      <c r="AO180" s="236"/>
      <c r="AP180" s="236"/>
      <c r="AQ180" s="236"/>
      <c r="AR180" s="236"/>
      <c r="AS180" s="236"/>
      <c r="AT180" s="236"/>
      <c r="AU180" s="236"/>
      <c r="AV180" s="236"/>
      <c r="AW180" s="236"/>
      <c r="AX180" s="236"/>
      <c r="AY180" s="236"/>
      <c r="AZ180" s="236"/>
      <c r="BA180" s="184"/>
      <c r="BB180" s="350"/>
      <c r="BC180" s="350"/>
      <c r="BD180" s="65"/>
    </row>
    <row r="181" spans="1:56" ht="12.75" customHeight="1" x14ac:dyDescent="0.2">
      <c r="A181" s="348"/>
      <c r="B181" s="349"/>
      <c r="C181" s="349"/>
      <c r="D181" s="182"/>
      <c r="E181" s="250"/>
      <c r="F181" s="250"/>
      <c r="G181" s="250"/>
      <c r="H181" s="250"/>
      <c r="I181" s="236"/>
      <c r="J181" s="236"/>
      <c r="K181" s="236"/>
      <c r="L181" s="236"/>
      <c r="M181" s="251"/>
      <c r="N181" s="251"/>
      <c r="O181" s="251"/>
      <c r="P181" s="251"/>
      <c r="Q181" s="251"/>
      <c r="R181" s="251"/>
      <c r="S181" s="251"/>
      <c r="T181" s="251"/>
      <c r="U181" s="251"/>
      <c r="V181" s="251"/>
      <c r="W181" s="251"/>
      <c r="X181" s="251"/>
      <c r="Y181" s="251"/>
      <c r="Z181" s="251"/>
      <c r="AA181" s="251"/>
      <c r="AB181" s="249"/>
      <c r="AC181" s="236"/>
      <c r="AD181" s="254"/>
      <c r="AE181" s="236"/>
      <c r="AF181" s="236"/>
      <c r="AG181" s="238"/>
      <c r="AH181" s="238"/>
      <c r="AI181" s="238"/>
      <c r="AJ181" s="238"/>
      <c r="AK181" s="251"/>
      <c r="AL181" s="251"/>
      <c r="AM181" s="251"/>
      <c r="AN181" s="251"/>
      <c r="AO181" s="236"/>
      <c r="AP181" s="236"/>
      <c r="AQ181" s="236"/>
      <c r="AR181" s="236"/>
      <c r="AS181" s="236"/>
      <c r="AT181" s="236"/>
      <c r="AU181" s="236"/>
      <c r="AV181" s="236"/>
      <c r="AW181" s="236"/>
      <c r="AX181" s="236"/>
      <c r="AY181" s="236"/>
      <c r="AZ181" s="236"/>
      <c r="BA181" s="184"/>
      <c r="BB181" s="184"/>
      <c r="BC181" s="184"/>
      <c r="BD181" s="65"/>
    </row>
    <row r="182" spans="1:56" ht="12.75" customHeight="1" x14ac:dyDescent="0.2">
      <c r="A182" s="348"/>
      <c r="B182" s="349"/>
      <c r="C182" s="349"/>
      <c r="D182" s="182"/>
      <c r="E182" s="250"/>
      <c r="F182" s="250"/>
      <c r="G182" s="250"/>
      <c r="H182" s="250"/>
      <c r="I182" s="236"/>
      <c r="J182" s="236"/>
      <c r="K182" s="236"/>
      <c r="L182" s="236"/>
      <c r="M182" s="251"/>
      <c r="N182" s="251"/>
      <c r="O182" s="251"/>
      <c r="P182" s="251"/>
      <c r="Q182" s="251"/>
      <c r="R182" s="251"/>
      <c r="S182" s="251"/>
      <c r="T182" s="251"/>
      <c r="U182" s="251"/>
      <c r="V182" s="251"/>
      <c r="W182" s="251"/>
      <c r="X182" s="251"/>
      <c r="Y182" s="251"/>
      <c r="Z182" s="251"/>
      <c r="AA182" s="251"/>
      <c r="AB182" s="249"/>
      <c r="AC182" s="238"/>
      <c r="AD182" s="254"/>
      <c r="AE182" s="236"/>
      <c r="AF182" s="236"/>
      <c r="AG182" s="238"/>
      <c r="AH182" s="238"/>
      <c r="AI182" s="238"/>
      <c r="AJ182" s="238"/>
      <c r="AK182" s="251"/>
      <c r="AL182" s="251"/>
      <c r="AM182" s="251"/>
      <c r="AN182" s="251"/>
      <c r="AO182" s="236"/>
      <c r="AP182" s="236"/>
      <c r="AQ182" s="236"/>
      <c r="AR182" s="236"/>
      <c r="AS182" s="236"/>
      <c r="AT182" s="236"/>
      <c r="AU182" s="236"/>
      <c r="AV182" s="236"/>
      <c r="AW182" s="236"/>
      <c r="AX182" s="236"/>
      <c r="AY182" s="236"/>
      <c r="AZ182" s="236"/>
      <c r="BA182" s="184"/>
      <c r="BB182" s="350"/>
      <c r="BC182" s="350"/>
      <c r="BD182" s="65"/>
    </row>
    <row r="183" spans="1:56" ht="12.75" customHeight="1" x14ac:dyDescent="0.2">
      <c r="A183" s="348"/>
      <c r="B183" s="349"/>
      <c r="C183" s="349"/>
      <c r="D183" s="182"/>
      <c r="E183" s="250"/>
      <c r="F183" s="250"/>
      <c r="G183" s="250"/>
      <c r="H183" s="250"/>
      <c r="I183" s="236"/>
      <c r="J183" s="236"/>
      <c r="K183" s="236"/>
      <c r="L183" s="236"/>
      <c r="M183" s="251"/>
      <c r="N183" s="251"/>
      <c r="O183" s="251"/>
      <c r="P183" s="251"/>
      <c r="Q183" s="251"/>
      <c r="R183" s="251"/>
      <c r="S183" s="251"/>
      <c r="T183" s="251"/>
      <c r="U183" s="251"/>
      <c r="V183" s="251"/>
      <c r="W183" s="251"/>
      <c r="X183" s="251"/>
      <c r="Y183" s="251"/>
      <c r="Z183" s="251"/>
      <c r="AA183" s="251"/>
      <c r="AB183" s="249"/>
      <c r="AC183" s="236"/>
      <c r="AD183" s="254"/>
      <c r="AE183" s="236"/>
      <c r="AF183" s="236"/>
      <c r="AG183" s="238"/>
      <c r="AH183" s="238"/>
      <c r="AI183" s="238"/>
      <c r="AJ183" s="238"/>
      <c r="AK183" s="251"/>
      <c r="AL183" s="251"/>
      <c r="AM183" s="251"/>
      <c r="AN183" s="251"/>
      <c r="AO183" s="236"/>
      <c r="AP183" s="236"/>
      <c r="AQ183" s="236"/>
      <c r="AR183" s="236"/>
      <c r="AS183" s="236"/>
      <c r="AT183" s="236"/>
      <c r="AU183" s="236"/>
      <c r="AV183" s="236"/>
      <c r="AW183" s="236"/>
      <c r="AX183" s="236"/>
      <c r="AY183" s="236"/>
      <c r="AZ183" s="236"/>
      <c r="BA183" s="184"/>
      <c r="BB183" s="350"/>
      <c r="BC183" s="350"/>
      <c r="BD183" s="65"/>
    </row>
    <row r="184" spans="1:56" ht="12.75" customHeight="1" x14ac:dyDescent="0.2">
      <c r="A184" s="348"/>
      <c r="B184" s="349"/>
      <c r="C184" s="349"/>
      <c r="D184" s="182"/>
      <c r="E184" s="250"/>
      <c r="F184" s="250"/>
      <c r="G184" s="250"/>
      <c r="H184" s="250"/>
      <c r="I184" s="236"/>
      <c r="J184" s="236"/>
      <c r="K184" s="236"/>
      <c r="L184" s="236"/>
      <c r="M184" s="251"/>
      <c r="N184" s="251"/>
      <c r="O184" s="251"/>
      <c r="P184" s="251"/>
      <c r="Q184" s="251"/>
      <c r="R184" s="251"/>
      <c r="S184" s="251"/>
      <c r="T184" s="251"/>
      <c r="U184" s="251"/>
      <c r="V184" s="251"/>
      <c r="W184" s="251"/>
      <c r="X184" s="251"/>
      <c r="Y184" s="251"/>
      <c r="Z184" s="251"/>
      <c r="AA184" s="251"/>
      <c r="AB184" s="251"/>
      <c r="AC184" s="236"/>
      <c r="AD184" s="238"/>
      <c r="AE184" s="236"/>
      <c r="AF184" s="236"/>
      <c r="AG184" s="238"/>
      <c r="AH184" s="238"/>
      <c r="AI184" s="238"/>
      <c r="AJ184" s="238"/>
      <c r="AK184" s="251"/>
      <c r="AL184" s="251"/>
      <c r="AM184" s="251"/>
      <c r="AN184" s="251"/>
      <c r="AO184" s="236"/>
      <c r="AP184" s="236"/>
      <c r="AQ184" s="236"/>
      <c r="AR184" s="236"/>
      <c r="AS184" s="236"/>
      <c r="AT184" s="236"/>
      <c r="AU184" s="236"/>
      <c r="AV184" s="236"/>
      <c r="AW184" s="236"/>
      <c r="AX184" s="236"/>
      <c r="AY184" s="236"/>
      <c r="AZ184" s="236"/>
      <c r="BA184" s="184"/>
      <c r="BB184" s="350"/>
      <c r="BC184" s="350"/>
      <c r="BD184" s="65"/>
    </row>
    <row r="185" spans="1:56" ht="12.75" customHeight="1" x14ac:dyDescent="0.2">
      <c r="A185" s="348"/>
      <c r="B185" s="349"/>
      <c r="C185" s="349"/>
      <c r="D185" s="182"/>
      <c r="E185" s="250"/>
      <c r="F185" s="250"/>
      <c r="G185" s="250"/>
      <c r="H185" s="250"/>
      <c r="I185" s="236"/>
      <c r="J185" s="236"/>
      <c r="K185" s="236"/>
      <c r="L185" s="236"/>
      <c r="M185" s="251"/>
      <c r="N185" s="251"/>
      <c r="O185" s="251"/>
      <c r="P185" s="251"/>
      <c r="Q185" s="251"/>
      <c r="R185" s="251"/>
      <c r="S185" s="251"/>
      <c r="T185" s="251"/>
      <c r="U185" s="251"/>
      <c r="V185" s="251"/>
      <c r="W185" s="251"/>
      <c r="X185" s="251"/>
      <c r="Y185" s="251"/>
      <c r="Z185" s="251"/>
      <c r="AA185" s="251"/>
      <c r="AB185" s="251"/>
      <c r="AC185" s="236"/>
      <c r="AD185" s="251"/>
      <c r="AE185" s="236"/>
      <c r="AF185" s="236"/>
      <c r="AG185" s="238"/>
      <c r="AH185" s="238"/>
      <c r="AI185" s="238"/>
      <c r="AJ185" s="238"/>
      <c r="AK185" s="251"/>
      <c r="AL185" s="251"/>
      <c r="AM185" s="251"/>
      <c r="AN185" s="251"/>
      <c r="AO185" s="236"/>
      <c r="AP185" s="236"/>
      <c r="AQ185" s="236"/>
      <c r="AR185" s="236"/>
      <c r="AS185" s="236"/>
      <c r="AT185" s="236"/>
      <c r="AU185" s="236"/>
      <c r="AV185" s="236"/>
      <c r="AW185" s="236"/>
      <c r="AX185" s="236"/>
      <c r="AY185" s="236"/>
      <c r="AZ185" s="236"/>
      <c r="BA185" s="184"/>
      <c r="BB185" s="350"/>
      <c r="BC185" s="350"/>
      <c r="BD185" s="65"/>
    </row>
    <row r="186" spans="1:56" ht="12.75" customHeight="1" x14ac:dyDescent="0.2">
      <c r="A186" s="348"/>
      <c r="B186" s="349"/>
      <c r="C186" s="349"/>
      <c r="D186" s="182"/>
      <c r="E186" s="250"/>
      <c r="F186" s="250"/>
      <c r="G186" s="250"/>
      <c r="H186" s="250"/>
      <c r="I186" s="236"/>
      <c r="J186" s="236"/>
      <c r="K186" s="236"/>
      <c r="L186" s="236"/>
      <c r="M186" s="251"/>
      <c r="N186" s="251"/>
      <c r="O186" s="251"/>
      <c r="P186" s="251"/>
      <c r="Q186" s="251"/>
      <c r="R186" s="251"/>
      <c r="S186" s="251"/>
      <c r="T186" s="251"/>
      <c r="U186" s="251"/>
      <c r="V186" s="251"/>
      <c r="W186" s="251"/>
      <c r="X186" s="251"/>
      <c r="Y186" s="251"/>
      <c r="Z186" s="251"/>
      <c r="AA186" s="251"/>
      <c r="AB186" s="251"/>
      <c r="AC186" s="249"/>
      <c r="AD186" s="251"/>
      <c r="AE186" s="238"/>
      <c r="AF186" s="236"/>
      <c r="AG186" s="238"/>
      <c r="AH186" s="238"/>
      <c r="AI186" s="238"/>
      <c r="AJ186" s="238"/>
      <c r="AK186" s="251"/>
      <c r="AL186" s="251"/>
      <c r="AM186" s="251"/>
      <c r="AN186" s="251"/>
      <c r="AO186" s="236"/>
      <c r="AP186" s="236"/>
      <c r="AQ186" s="236"/>
      <c r="AR186" s="236"/>
      <c r="AS186" s="236"/>
      <c r="AT186" s="236"/>
      <c r="AU186" s="236"/>
      <c r="AV186" s="236"/>
      <c r="AW186" s="236"/>
      <c r="AX186" s="236"/>
      <c r="AY186" s="236"/>
      <c r="AZ186" s="236"/>
      <c r="BA186" s="184"/>
      <c r="BB186" s="350"/>
      <c r="BC186" s="350"/>
      <c r="BD186" s="65"/>
    </row>
    <row r="187" spans="1:56" ht="12.75" customHeight="1" x14ac:dyDescent="0.2">
      <c r="A187" s="348"/>
      <c r="B187" s="349"/>
      <c r="C187" s="349"/>
      <c r="D187" s="182"/>
      <c r="E187" s="250"/>
      <c r="F187" s="250"/>
      <c r="G187" s="250"/>
      <c r="H187" s="250"/>
      <c r="I187" s="236"/>
      <c r="J187" s="236"/>
      <c r="K187" s="236"/>
      <c r="L187" s="236"/>
      <c r="M187" s="251"/>
      <c r="N187" s="251"/>
      <c r="O187" s="251"/>
      <c r="P187" s="251"/>
      <c r="Q187" s="251"/>
      <c r="R187" s="251"/>
      <c r="S187" s="251"/>
      <c r="T187" s="251"/>
      <c r="U187" s="251"/>
      <c r="V187" s="251"/>
      <c r="W187" s="251"/>
      <c r="X187" s="251"/>
      <c r="Y187" s="251"/>
      <c r="Z187" s="251"/>
      <c r="AA187" s="251"/>
      <c r="AB187" s="251"/>
      <c r="AC187" s="249"/>
      <c r="AD187" s="251"/>
      <c r="AE187" s="236"/>
      <c r="AF187" s="236"/>
      <c r="AG187" s="251"/>
      <c r="AH187" s="251"/>
      <c r="AI187" s="251"/>
      <c r="AJ187" s="251"/>
      <c r="AK187" s="251"/>
      <c r="AL187" s="251"/>
      <c r="AM187" s="251"/>
      <c r="AN187" s="251"/>
      <c r="AO187" s="236"/>
      <c r="AP187" s="236"/>
      <c r="AQ187" s="236"/>
      <c r="AR187" s="236"/>
      <c r="AS187" s="236"/>
      <c r="AT187" s="236"/>
      <c r="AU187" s="236"/>
      <c r="AV187" s="236"/>
      <c r="AW187" s="236"/>
      <c r="AX187" s="236"/>
      <c r="AY187" s="236"/>
      <c r="AZ187" s="236"/>
      <c r="BA187" s="184"/>
      <c r="BB187" s="350"/>
      <c r="BC187" s="350"/>
      <c r="BD187" s="65"/>
    </row>
    <row r="188" spans="1:56" x14ac:dyDescent="0.2">
      <c r="A188" s="348"/>
      <c r="B188" s="349"/>
      <c r="C188" s="349"/>
      <c r="D188" s="182"/>
      <c r="E188" s="250"/>
      <c r="F188" s="250"/>
      <c r="G188" s="250"/>
      <c r="H188" s="250"/>
      <c r="I188" s="236"/>
      <c r="J188" s="236"/>
      <c r="K188" s="236"/>
      <c r="L188" s="236"/>
      <c r="M188" s="251"/>
      <c r="N188" s="251"/>
      <c r="O188" s="251"/>
      <c r="P188" s="251"/>
      <c r="Q188" s="251"/>
      <c r="R188" s="251"/>
      <c r="S188" s="251"/>
      <c r="T188" s="251"/>
      <c r="U188" s="251"/>
      <c r="V188" s="251"/>
      <c r="W188" s="249"/>
      <c r="X188" s="238"/>
      <c r="Y188" s="238"/>
      <c r="Z188" s="251"/>
      <c r="AA188" s="251"/>
      <c r="AB188" s="251"/>
      <c r="AC188" s="249"/>
      <c r="AD188" s="251"/>
      <c r="AE188" s="238"/>
      <c r="AF188" s="236"/>
      <c r="AG188" s="251"/>
      <c r="AH188" s="251"/>
      <c r="AI188" s="254"/>
      <c r="AJ188" s="251"/>
      <c r="AK188" s="244"/>
      <c r="AL188" s="238"/>
      <c r="AM188" s="238"/>
      <c r="AN188" s="238"/>
      <c r="AO188" s="44"/>
      <c r="AP188" s="44"/>
      <c r="AQ188" s="44"/>
      <c r="AR188" s="236"/>
      <c r="AS188" s="236"/>
      <c r="AT188" s="236"/>
      <c r="AU188" s="236"/>
      <c r="AV188" s="236"/>
      <c r="AW188" s="236"/>
      <c r="AX188" s="236"/>
      <c r="AY188" s="236"/>
      <c r="AZ188" s="236"/>
      <c r="BA188" s="184"/>
      <c r="BB188" s="350"/>
      <c r="BC188" s="350"/>
      <c r="BD188" s="65"/>
    </row>
    <row r="189" spans="1:56" ht="12.75" customHeight="1" x14ac:dyDescent="0.2">
      <c r="A189" s="348"/>
      <c r="B189" s="349"/>
      <c r="C189" s="349"/>
      <c r="D189" s="182"/>
      <c r="E189" s="250"/>
      <c r="F189" s="250"/>
      <c r="G189" s="250"/>
      <c r="H189" s="250"/>
      <c r="I189" s="236"/>
      <c r="J189" s="236"/>
      <c r="K189" s="236"/>
      <c r="L189" s="236"/>
      <c r="M189" s="251"/>
      <c r="N189" s="251"/>
      <c r="O189" s="251"/>
      <c r="P189" s="251"/>
      <c r="Q189" s="251"/>
      <c r="R189" s="251"/>
      <c r="S189" s="251"/>
      <c r="T189" s="251"/>
      <c r="U189" s="251"/>
      <c r="V189" s="251"/>
      <c r="W189" s="249"/>
      <c r="X189" s="236"/>
      <c r="Y189" s="236"/>
      <c r="Z189" s="251"/>
      <c r="AA189" s="251"/>
      <c r="AB189" s="251"/>
      <c r="AC189" s="249"/>
      <c r="AD189" s="251"/>
      <c r="AE189" s="236"/>
      <c r="AF189" s="236"/>
      <c r="AG189" s="251"/>
      <c r="AH189" s="251"/>
      <c r="AI189" s="251"/>
      <c r="AJ189" s="251"/>
      <c r="AK189" s="238"/>
      <c r="AL189" s="238"/>
      <c r="AM189" s="238"/>
      <c r="AN189" s="238"/>
      <c r="AO189" s="44"/>
      <c r="AP189" s="44"/>
      <c r="AQ189" s="44"/>
      <c r="AR189" s="236"/>
      <c r="AS189" s="236"/>
      <c r="AT189" s="236"/>
      <c r="AU189" s="236"/>
      <c r="AV189" s="236"/>
      <c r="AW189" s="236"/>
      <c r="AX189" s="236"/>
      <c r="AY189" s="236"/>
      <c r="AZ189" s="236"/>
      <c r="BA189" s="184"/>
      <c r="BB189" s="350"/>
      <c r="BC189" s="350"/>
      <c r="BD189" s="65"/>
    </row>
    <row r="190" spans="1:56" ht="12.75" customHeight="1" x14ac:dyDescent="0.2">
      <c r="A190" s="348"/>
      <c r="B190" s="349"/>
      <c r="C190" s="349"/>
      <c r="D190" s="182"/>
      <c r="E190" s="253"/>
      <c r="F190" s="253"/>
      <c r="G190" s="253"/>
      <c r="H190" s="253"/>
      <c r="I190" s="249"/>
      <c r="J190" s="249"/>
      <c r="K190" s="249"/>
      <c r="L190" s="249"/>
      <c r="M190" s="254"/>
      <c r="N190" s="254"/>
      <c r="O190" s="254"/>
      <c r="P190" s="254"/>
      <c r="Q190" s="254"/>
      <c r="R190" s="254"/>
      <c r="S190" s="254"/>
      <c r="T190" s="254"/>
      <c r="U190" s="254"/>
      <c r="V190" s="254"/>
      <c r="W190" s="249"/>
      <c r="X190" s="238"/>
      <c r="Y190" s="238"/>
      <c r="Z190" s="238"/>
      <c r="AA190" s="238"/>
      <c r="AB190" s="238"/>
      <c r="AC190" s="249"/>
      <c r="AD190" s="238"/>
      <c r="AE190" s="238"/>
      <c r="AF190" s="44"/>
      <c r="AG190" s="238"/>
      <c r="AH190" s="238"/>
      <c r="AI190" s="238"/>
      <c r="AJ190" s="238"/>
      <c r="AK190" s="244"/>
      <c r="AL190" s="238"/>
      <c r="AM190" s="238"/>
      <c r="AN190" s="238"/>
      <c r="AO190" s="44"/>
      <c r="AP190" s="44"/>
      <c r="AQ190" s="44"/>
      <c r="AR190" s="44"/>
      <c r="AS190" s="44"/>
      <c r="AT190" s="44"/>
      <c r="AU190" s="44"/>
      <c r="AV190" s="44"/>
      <c r="AW190" s="44"/>
      <c r="AX190" s="44"/>
      <c r="AY190" s="44"/>
      <c r="AZ190" s="44"/>
      <c r="BA190" s="184"/>
      <c r="BB190" s="350"/>
      <c r="BC190" s="350"/>
      <c r="BD190" s="65"/>
    </row>
    <row r="191" spans="1:56" ht="12.75" customHeight="1" x14ac:dyDescent="0.2">
      <c r="A191" s="348"/>
      <c r="B191" s="349"/>
      <c r="C191" s="349"/>
      <c r="D191" s="182"/>
      <c r="E191" s="253"/>
      <c r="F191" s="253"/>
      <c r="G191" s="253"/>
      <c r="H191" s="253"/>
      <c r="I191" s="249"/>
      <c r="J191" s="249"/>
      <c r="K191" s="249"/>
      <c r="L191" s="249"/>
      <c r="M191" s="254"/>
      <c r="N191" s="254"/>
      <c r="O191" s="254"/>
      <c r="P191" s="254"/>
      <c r="Q191" s="254"/>
      <c r="R191" s="254"/>
      <c r="S191" s="254"/>
      <c r="T191" s="254"/>
      <c r="U191" s="254"/>
      <c r="V191" s="254"/>
      <c r="W191" s="44"/>
      <c r="X191" s="44"/>
      <c r="Y191" s="44"/>
      <c r="Z191" s="238"/>
      <c r="AA191" s="238"/>
      <c r="AB191" s="238"/>
      <c r="AC191" s="44"/>
      <c r="AD191" s="238"/>
      <c r="AE191" s="44"/>
      <c r="AF191" s="44"/>
      <c r="AG191" s="238"/>
      <c r="AH191" s="238"/>
      <c r="AI191" s="238"/>
      <c r="AJ191" s="238"/>
      <c r="AK191" s="238"/>
      <c r="AL191" s="238"/>
      <c r="AM191" s="238"/>
      <c r="AN191" s="238"/>
      <c r="AO191" s="44"/>
      <c r="AP191" s="44"/>
      <c r="AQ191" s="44"/>
      <c r="AR191" s="44"/>
      <c r="AS191" s="44"/>
      <c r="AT191" s="44"/>
      <c r="AU191" s="44"/>
      <c r="AV191" s="44"/>
      <c r="AW191" s="44"/>
      <c r="AX191" s="44"/>
      <c r="AY191" s="44"/>
      <c r="AZ191" s="44"/>
      <c r="BA191" s="184"/>
      <c r="BB191" s="350"/>
      <c r="BC191" s="350"/>
      <c r="BD191" s="65"/>
    </row>
    <row r="192" spans="1:56" ht="12.75" customHeight="1" x14ac:dyDescent="0.2">
      <c r="A192" s="358"/>
      <c r="B192" s="359"/>
      <c r="C192" s="359"/>
      <c r="D192" s="256"/>
      <c r="E192" s="251"/>
      <c r="F192" s="251"/>
      <c r="G192" s="251"/>
      <c r="H192" s="251"/>
      <c r="I192" s="251"/>
      <c r="J192" s="251"/>
      <c r="K192" s="251"/>
      <c r="L192" s="251"/>
      <c r="M192" s="251"/>
      <c r="N192" s="251"/>
      <c r="O192" s="251"/>
      <c r="P192" s="251"/>
      <c r="Q192" s="251"/>
      <c r="R192" s="251"/>
      <c r="S192" s="251"/>
      <c r="T192" s="251"/>
      <c r="U192" s="251"/>
      <c r="V192" s="251"/>
      <c r="W192" s="238"/>
      <c r="X192" s="238"/>
      <c r="Y192" s="251"/>
      <c r="Z192" s="251"/>
      <c r="AA192" s="251"/>
      <c r="AB192" s="251"/>
      <c r="AC192" s="238"/>
      <c r="AD192" s="251"/>
      <c r="AE192" s="251"/>
      <c r="AF192" s="251"/>
      <c r="AG192" s="251"/>
      <c r="AH192" s="251"/>
      <c r="AI192" s="251"/>
      <c r="AJ192" s="251"/>
      <c r="AK192" s="238"/>
      <c r="AL192" s="244"/>
      <c r="AM192" s="238"/>
      <c r="AN192" s="238"/>
      <c r="AO192" s="238"/>
      <c r="AP192" s="238"/>
      <c r="AQ192" s="238"/>
      <c r="AR192" s="251"/>
      <c r="AS192" s="251"/>
      <c r="AT192" s="251"/>
      <c r="AU192" s="251"/>
      <c r="AV192" s="251"/>
      <c r="AW192" s="251"/>
      <c r="AX192" s="251"/>
      <c r="AY192" s="251"/>
      <c r="AZ192" s="251"/>
      <c r="BA192" s="187"/>
      <c r="BB192" s="366"/>
      <c r="BC192" s="366"/>
      <c r="BD192" s="65"/>
    </row>
    <row r="193" spans="1:56" ht="12.75" customHeight="1" x14ac:dyDescent="0.2">
      <c r="A193" s="358"/>
      <c r="B193" s="359"/>
      <c r="C193" s="359"/>
      <c r="D193" s="256"/>
      <c r="E193" s="251"/>
      <c r="F193" s="251"/>
      <c r="G193" s="251"/>
      <c r="H193" s="251"/>
      <c r="I193" s="251"/>
      <c r="J193" s="251"/>
      <c r="K193" s="251"/>
      <c r="L193" s="251"/>
      <c r="M193" s="251"/>
      <c r="N193" s="251"/>
      <c r="O193" s="251"/>
      <c r="P193" s="251"/>
      <c r="Q193" s="251"/>
      <c r="R193" s="251"/>
      <c r="S193" s="251"/>
      <c r="T193" s="251"/>
      <c r="U193" s="251"/>
      <c r="V193" s="251"/>
      <c r="W193" s="251"/>
      <c r="X193" s="251"/>
      <c r="Y193" s="251"/>
      <c r="Z193" s="251"/>
      <c r="AA193" s="251"/>
      <c r="AB193" s="251"/>
      <c r="AC193" s="251"/>
      <c r="AD193" s="251"/>
      <c r="AE193" s="238"/>
      <c r="AF193" s="251"/>
      <c r="AG193" s="251"/>
      <c r="AH193" s="251"/>
      <c r="AI193" s="251"/>
      <c r="AJ193" s="251"/>
      <c r="AK193" s="238"/>
      <c r="AL193" s="238"/>
      <c r="AM193" s="238"/>
      <c r="AN193" s="238"/>
      <c r="AO193" s="238"/>
      <c r="AP193" s="238"/>
      <c r="AQ193" s="238"/>
      <c r="AR193" s="251"/>
      <c r="AS193" s="251"/>
      <c r="AT193" s="251"/>
      <c r="AU193" s="251"/>
      <c r="AV193" s="251"/>
      <c r="AW193" s="251"/>
      <c r="AX193" s="251"/>
      <c r="AY193" s="251"/>
      <c r="AZ193" s="251"/>
      <c r="BA193" s="187"/>
      <c r="BB193" s="366"/>
      <c r="BC193" s="366"/>
      <c r="BD193" s="65"/>
    </row>
    <row r="194" spans="1:56" ht="12.75" customHeight="1" x14ac:dyDescent="0.2">
      <c r="A194" s="358"/>
      <c r="B194" s="359"/>
      <c r="C194" s="359"/>
      <c r="D194" s="256"/>
      <c r="E194" s="251"/>
      <c r="F194" s="251"/>
      <c r="G194" s="251"/>
      <c r="H194" s="251"/>
      <c r="I194" s="251"/>
      <c r="J194" s="251"/>
      <c r="K194" s="251"/>
      <c r="L194" s="251"/>
      <c r="M194" s="251"/>
      <c r="N194" s="251"/>
      <c r="O194" s="251"/>
      <c r="P194" s="251"/>
      <c r="Q194" s="251"/>
      <c r="R194" s="251"/>
      <c r="S194" s="251"/>
      <c r="T194" s="251"/>
      <c r="U194" s="251"/>
      <c r="V194" s="251"/>
      <c r="W194" s="251"/>
      <c r="X194" s="238"/>
      <c r="Y194" s="251"/>
      <c r="Z194" s="251"/>
      <c r="AA194" s="251"/>
      <c r="AB194" s="251"/>
      <c r="AC194" s="251"/>
      <c r="AD194" s="251"/>
      <c r="AE194" s="238"/>
      <c r="AF194" s="251"/>
      <c r="AG194" s="251"/>
      <c r="AH194" s="251"/>
      <c r="AI194" s="251"/>
      <c r="AJ194" s="251"/>
      <c r="AK194" s="238"/>
      <c r="AL194" s="238"/>
      <c r="AM194" s="238"/>
      <c r="AN194" s="238"/>
      <c r="AO194" s="238"/>
      <c r="AP194" s="238"/>
      <c r="AQ194" s="238"/>
      <c r="AR194" s="251"/>
      <c r="AS194" s="251"/>
      <c r="AT194" s="251"/>
      <c r="AU194" s="251"/>
      <c r="AV194" s="251"/>
      <c r="AW194" s="251"/>
      <c r="AX194" s="251"/>
      <c r="AY194" s="251"/>
      <c r="AZ194" s="251"/>
      <c r="BA194" s="187"/>
      <c r="BB194" s="366"/>
      <c r="BC194" s="366"/>
      <c r="BD194" s="65"/>
    </row>
    <row r="195" spans="1:56" ht="12.75" customHeight="1" x14ac:dyDescent="0.2">
      <c r="A195" s="358"/>
      <c r="B195" s="359"/>
      <c r="C195" s="359"/>
      <c r="D195" s="256"/>
      <c r="E195" s="251"/>
      <c r="F195" s="251"/>
      <c r="G195" s="251"/>
      <c r="H195" s="251"/>
      <c r="I195" s="251"/>
      <c r="J195" s="251"/>
      <c r="K195" s="251"/>
      <c r="L195" s="251"/>
      <c r="M195" s="251"/>
      <c r="N195" s="251"/>
      <c r="O195" s="251"/>
      <c r="P195" s="251"/>
      <c r="Q195" s="251"/>
      <c r="R195" s="251"/>
      <c r="S195" s="251"/>
      <c r="T195" s="251"/>
      <c r="U195" s="251"/>
      <c r="V195" s="251"/>
      <c r="W195" s="251"/>
      <c r="X195" s="251"/>
      <c r="Y195" s="251"/>
      <c r="Z195" s="251"/>
      <c r="AA195" s="251"/>
      <c r="AB195" s="251"/>
      <c r="AC195" s="251"/>
      <c r="AD195" s="251"/>
      <c r="AE195" s="238"/>
      <c r="AF195" s="251"/>
      <c r="AG195" s="251"/>
      <c r="AH195" s="251"/>
      <c r="AI195" s="251"/>
      <c r="AJ195" s="251"/>
      <c r="AK195" s="238"/>
      <c r="AL195" s="238"/>
      <c r="AM195" s="238"/>
      <c r="AN195" s="238"/>
      <c r="AO195" s="238"/>
      <c r="AP195" s="238"/>
      <c r="AQ195" s="238"/>
      <c r="AR195" s="251"/>
      <c r="AS195" s="251"/>
      <c r="AT195" s="251"/>
      <c r="AU195" s="251"/>
      <c r="AV195" s="251"/>
      <c r="AW195" s="251"/>
      <c r="AX195" s="251"/>
      <c r="AY195" s="251"/>
      <c r="AZ195" s="251"/>
      <c r="BA195" s="187"/>
      <c r="BB195" s="366"/>
      <c r="BC195" s="366"/>
      <c r="BD195" s="65"/>
    </row>
    <row r="196" spans="1:56" x14ac:dyDescent="0.2">
      <c r="A196" s="351"/>
      <c r="B196" s="349"/>
      <c r="C196" s="349"/>
      <c r="D196" s="182"/>
      <c r="E196" s="44"/>
      <c r="F196" s="44"/>
      <c r="G196" s="44"/>
      <c r="H196" s="44"/>
      <c r="I196" s="44"/>
      <c r="J196" s="44"/>
      <c r="K196" s="44"/>
      <c r="L196" s="44"/>
      <c r="M196" s="238"/>
      <c r="N196" s="238"/>
      <c r="O196" s="238"/>
      <c r="P196" s="238"/>
      <c r="Q196" s="238"/>
      <c r="R196" s="238"/>
      <c r="S196" s="238"/>
      <c r="T196" s="238"/>
      <c r="U196" s="44"/>
      <c r="V196" s="238"/>
      <c r="W196" s="44"/>
      <c r="X196" s="44"/>
      <c r="Y196" s="44"/>
      <c r="Z196" s="44"/>
      <c r="AA196" s="44"/>
      <c r="AB196" s="44"/>
      <c r="AC196" s="44"/>
      <c r="AD196" s="238"/>
      <c r="AE196" s="44"/>
      <c r="AF196" s="44"/>
      <c r="AG196" s="238"/>
      <c r="AH196" s="44"/>
      <c r="AI196" s="238"/>
      <c r="AJ196" s="44"/>
      <c r="AK196" s="44"/>
      <c r="AL196" s="44"/>
      <c r="AM196" s="44"/>
      <c r="AN196" s="44"/>
      <c r="AO196" s="44"/>
      <c r="AP196" s="44"/>
      <c r="AQ196" s="44"/>
      <c r="AR196" s="44"/>
      <c r="AS196" s="44"/>
      <c r="AT196" s="44"/>
      <c r="AU196" s="44"/>
      <c r="AV196" s="44"/>
      <c r="AW196" s="44"/>
      <c r="AX196" s="44"/>
      <c r="AY196" s="44"/>
      <c r="AZ196" s="44"/>
      <c r="BA196" s="184"/>
      <c r="BB196" s="350"/>
      <c r="BC196" s="350"/>
      <c r="BD196" s="65"/>
    </row>
    <row r="197" spans="1:56" x14ac:dyDescent="0.2">
      <c r="A197" s="351"/>
      <c r="B197" s="349"/>
      <c r="C197" s="349"/>
      <c r="D197" s="182"/>
      <c r="E197" s="44"/>
      <c r="F197" s="44"/>
      <c r="G197" s="44"/>
      <c r="H197" s="44"/>
      <c r="I197" s="44"/>
      <c r="J197" s="44"/>
      <c r="K197" s="44"/>
      <c r="L197" s="44"/>
      <c r="M197" s="238"/>
      <c r="N197" s="238"/>
      <c r="O197" s="238"/>
      <c r="P197" s="238"/>
      <c r="Q197" s="238"/>
      <c r="R197" s="238"/>
      <c r="S197" s="238"/>
      <c r="T197" s="238"/>
      <c r="U197" s="44"/>
      <c r="V197" s="44"/>
      <c r="W197" s="44"/>
      <c r="X197" s="44"/>
      <c r="Y197" s="44"/>
      <c r="Z197" s="44"/>
      <c r="AA197" s="44"/>
      <c r="AB197" s="44"/>
      <c r="AC197" s="44"/>
      <c r="AD197" s="238"/>
      <c r="AE197" s="44"/>
      <c r="AF197" s="44"/>
      <c r="AG197" s="238"/>
      <c r="AH197" s="44"/>
      <c r="AI197" s="238"/>
      <c r="AJ197" s="44"/>
      <c r="AK197" s="44"/>
      <c r="AL197" s="44"/>
      <c r="AM197" s="44"/>
      <c r="AN197" s="44"/>
      <c r="AO197" s="44"/>
      <c r="AP197" s="44"/>
      <c r="AQ197" s="44"/>
      <c r="AR197" s="44"/>
      <c r="AS197" s="44"/>
      <c r="AT197" s="44"/>
      <c r="AU197" s="44"/>
      <c r="AV197" s="44"/>
      <c r="AW197" s="44"/>
      <c r="AX197" s="44"/>
      <c r="AY197" s="44"/>
      <c r="AZ197" s="44"/>
      <c r="BA197" s="184"/>
      <c r="BB197" s="350"/>
      <c r="BC197" s="350"/>
      <c r="BD197" s="65"/>
    </row>
    <row r="198" spans="1:56" x14ac:dyDescent="0.2">
      <c r="A198" s="348"/>
      <c r="B198" s="349"/>
      <c r="C198" s="349"/>
      <c r="D198" s="182"/>
      <c r="E198" s="44"/>
      <c r="F198" s="44"/>
      <c r="G198" s="44"/>
      <c r="H198" s="44"/>
      <c r="I198" s="44"/>
      <c r="J198" s="44"/>
      <c r="K198" s="44"/>
      <c r="L198" s="44"/>
      <c r="M198" s="238"/>
      <c r="N198" s="238"/>
      <c r="O198" s="238"/>
      <c r="P198" s="238"/>
      <c r="Q198" s="238"/>
      <c r="R198" s="238"/>
      <c r="S198" s="238"/>
      <c r="T198" s="238"/>
      <c r="U198" s="44"/>
      <c r="V198" s="44"/>
      <c r="W198" s="44"/>
      <c r="X198" s="44"/>
      <c r="Y198" s="44"/>
      <c r="Z198" s="44"/>
      <c r="AA198" s="44"/>
      <c r="AB198" s="44"/>
      <c r="AC198" s="44"/>
      <c r="AD198" s="238"/>
      <c r="AE198" s="44"/>
      <c r="AF198" s="44"/>
      <c r="AG198" s="238"/>
      <c r="AH198" s="44"/>
      <c r="AI198" s="238"/>
      <c r="AJ198" s="44"/>
      <c r="AK198" s="44"/>
      <c r="AL198" s="44"/>
      <c r="AM198" s="44"/>
      <c r="AN198" s="44"/>
      <c r="AO198" s="44"/>
      <c r="AP198" s="44"/>
      <c r="AQ198" s="44"/>
      <c r="AR198" s="44"/>
      <c r="AS198" s="44"/>
      <c r="AT198" s="44"/>
      <c r="AU198" s="44"/>
      <c r="AV198" s="44"/>
      <c r="AW198" s="44"/>
      <c r="AX198" s="44"/>
      <c r="AY198" s="44"/>
      <c r="AZ198" s="44"/>
      <c r="BA198" s="184"/>
      <c r="BB198" s="350"/>
      <c r="BC198" s="350"/>
      <c r="BD198" s="65"/>
    </row>
    <row r="199" spans="1:56" x14ac:dyDescent="0.2">
      <c r="A199" s="348"/>
      <c r="B199" s="349"/>
      <c r="C199" s="349"/>
      <c r="D199" s="182"/>
      <c r="E199" s="44"/>
      <c r="F199" s="44"/>
      <c r="G199" s="44"/>
      <c r="H199" s="44"/>
      <c r="I199" s="44"/>
      <c r="J199" s="44"/>
      <c r="K199" s="44"/>
      <c r="L199" s="44"/>
      <c r="M199" s="238"/>
      <c r="N199" s="238"/>
      <c r="O199" s="238"/>
      <c r="P199" s="238"/>
      <c r="Q199" s="238"/>
      <c r="R199" s="238"/>
      <c r="S199" s="238"/>
      <c r="T199" s="238"/>
      <c r="U199" s="44"/>
      <c r="V199" s="44"/>
      <c r="W199" s="44"/>
      <c r="X199" s="44"/>
      <c r="Y199" s="44"/>
      <c r="Z199" s="44"/>
      <c r="AA199" s="44"/>
      <c r="AB199" s="44"/>
      <c r="AC199" s="44"/>
      <c r="AD199" s="238"/>
      <c r="AE199" s="44"/>
      <c r="AF199" s="44"/>
      <c r="AG199" s="238"/>
      <c r="AH199" s="44"/>
      <c r="AI199" s="238"/>
      <c r="AJ199" s="44"/>
      <c r="AK199" s="44"/>
      <c r="AL199" s="44"/>
      <c r="AM199" s="44"/>
      <c r="AN199" s="44"/>
      <c r="AO199" s="44"/>
      <c r="AP199" s="44"/>
      <c r="AQ199" s="44"/>
      <c r="AR199" s="44"/>
      <c r="AS199" s="44"/>
      <c r="AT199" s="44"/>
      <c r="AU199" s="44"/>
      <c r="AV199" s="44"/>
      <c r="AW199" s="44"/>
      <c r="AX199" s="44"/>
      <c r="AY199" s="44"/>
      <c r="AZ199" s="44"/>
      <c r="BA199" s="184"/>
      <c r="BB199" s="350"/>
      <c r="BC199" s="350"/>
      <c r="BD199" s="65"/>
    </row>
    <row r="200" spans="1:56" x14ac:dyDescent="0.2">
      <c r="A200" s="348"/>
      <c r="B200" s="349"/>
      <c r="C200" s="349"/>
      <c r="D200" s="182"/>
      <c r="E200" s="44"/>
      <c r="F200" s="44"/>
      <c r="G200" s="44"/>
      <c r="H200" s="44"/>
      <c r="I200" s="44"/>
      <c r="J200" s="44"/>
      <c r="K200" s="44"/>
      <c r="L200" s="44"/>
      <c r="M200" s="238"/>
      <c r="N200" s="238"/>
      <c r="O200" s="238"/>
      <c r="P200" s="238"/>
      <c r="Q200" s="238"/>
      <c r="R200" s="238"/>
      <c r="S200" s="238"/>
      <c r="T200" s="238"/>
      <c r="U200" s="44"/>
      <c r="V200" s="44"/>
      <c r="W200" s="44"/>
      <c r="X200" s="44"/>
      <c r="Y200" s="44"/>
      <c r="Z200" s="44"/>
      <c r="AA200" s="44"/>
      <c r="AB200" s="44"/>
      <c r="AC200" s="44"/>
      <c r="AD200" s="238"/>
      <c r="AE200" s="44"/>
      <c r="AF200" s="44"/>
      <c r="AG200" s="238"/>
      <c r="AH200" s="44"/>
      <c r="AI200" s="238"/>
      <c r="AJ200" s="44"/>
      <c r="AK200" s="44"/>
      <c r="AL200" s="44"/>
      <c r="AM200" s="44"/>
      <c r="AN200" s="44"/>
      <c r="AO200" s="44"/>
      <c r="AP200" s="44"/>
      <c r="AQ200" s="44"/>
      <c r="AR200" s="44"/>
      <c r="AS200" s="44"/>
      <c r="AT200" s="44"/>
      <c r="AU200" s="44"/>
      <c r="AV200" s="44"/>
      <c r="AW200" s="44"/>
      <c r="AX200" s="44"/>
      <c r="AY200" s="44"/>
      <c r="AZ200" s="44"/>
      <c r="BA200" s="184"/>
      <c r="BB200" s="350"/>
      <c r="BC200" s="350"/>
      <c r="BD200" s="65"/>
    </row>
    <row r="201" spans="1:56" x14ac:dyDescent="0.2">
      <c r="A201" s="348"/>
      <c r="B201" s="349"/>
      <c r="C201" s="349"/>
      <c r="D201" s="182"/>
      <c r="E201" s="44"/>
      <c r="F201" s="44"/>
      <c r="G201" s="44"/>
      <c r="H201" s="44"/>
      <c r="I201" s="44"/>
      <c r="J201" s="44"/>
      <c r="K201" s="44"/>
      <c r="L201" s="44"/>
      <c r="M201" s="238"/>
      <c r="N201" s="238"/>
      <c r="O201" s="238"/>
      <c r="P201" s="238"/>
      <c r="Q201" s="238"/>
      <c r="R201" s="238"/>
      <c r="S201" s="238"/>
      <c r="T201" s="238"/>
      <c r="U201" s="44"/>
      <c r="V201" s="44"/>
      <c r="W201" s="44"/>
      <c r="X201" s="44"/>
      <c r="Y201" s="44"/>
      <c r="Z201" s="44"/>
      <c r="AA201" s="44"/>
      <c r="AB201" s="44"/>
      <c r="AC201" s="44"/>
      <c r="AD201" s="238"/>
      <c r="AE201" s="44"/>
      <c r="AF201" s="44"/>
      <c r="AG201" s="238"/>
      <c r="AH201" s="44"/>
      <c r="AI201" s="238"/>
      <c r="AJ201" s="44"/>
      <c r="AK201" s="44"/>
      <c r="AL201" s="44"/>
      <c r="AM201" s="44"/>
      <c r="AN201" s="44"/>
      <c r="AO201" s="44"/>
      <c r="AP201" s="44"/>
      <c r="AQ201" s="44"/>
      <c r="AR201" s="44"/>
      <c r="AS201" s="44"/>
      <c r="AT201" s="44"/>
      <c r="AU201" s="44"/>
      <c r="AV201" s="44"/>
      <c r="AW201" s="44"/>
      <c r="AX201" s="44"/>
      <c r="AY201" s="44"/>
      <c r="AZ201" s="44"/>
      <c r="BA201" s="184"/>
      <c r="BB201" s="350"/>
      <c r="BC201" s="350"/>
      <c r="BD201" s="65"/>
    </row>
    <row r="202" spans="1:56" x14ac:dyDescent="0.2">
      <c r="A202" s="348"/>
      <c r="B202" s="349"/>
      <c r="C202" s="349"/>
      <c r="D202" s="182"/>
      <c r="E202" s="44"/>
      <c r="F202" s="44"/>
      <c r="G202" s="44"/>
      <c r="H202" s="44"/>
      <c r="I202" s="44"/>
      <c r="J202" s="44"/>
      <c r="K202" s="44"/>
      <c r="L202" s="44"/>
      <c r="M202" s="238"/>
      <c r="N202" s="238"/>
      <c r="O202" s="238"/>
      <c r="P202" s="238"/>
      <c r="Q202" s="238"/>
      <c r="R202" s="238"/>
      <c r="S202" s="238"/>
      <c r="T202" s="238"/>
      <c r="U202" s="44"/>
      <c r="V202" s="44"/>
      <c r="W202" s="44"/>
      <c r="X202" s="44"/>
      <c r="Y202" s="44"/>
      <c r="Z202" s="44"/>
      <c r="AA202" s="44"/>
      <c r="AB202" s="44"/>
      <c r="AC202" s="44"/>
      <c r="AD202" s="238"/>
      <c r="AE202" s="44"/>
      <c r="AF202" s="44"/>
      <c r="AG202" s="238"/>
      <c r="AH202" s="44"/>
      <c r="AI202" s="238"/>
      <c r="AJ202" s="44"/>
      <c r="AK202" s="44"/>
      <c r="AL202" s="44"/>
      <c r="AM202" s="44"/>
      <c r="AN202" s="44"/>
      <c r="AO202" s="44"/>
      <c r="AP202" s="44"/>
      <c r="AQ202" s="44"/>
      <c r="AR202" s="44"/>
      <c r="AS202" s="44"/>
      <c r="AT202" s="44"/>
      <c r="AU202" s="44"/>
      <c r="AV202" s="44"/>
      <c r="AW202" s="44"/>
      <c r="AX202" s="44"/>
      <c r="AY202" s="44"/>
      <c r="AZ202" s="44"/>
      <c r="BA202" s="184"/>
      <c r="BB202" s="350"/>
      <c r="BC202" s="350"/>
      <c r="BD202" s="65"/>
    </row>
    <row r="203" spans="1:56" x14ac:dyDescent="0.2">
      <c r="A203" s="348"/>
      <c r="B203" s="349"/>
      <c r="C203" s="349"/>
      <c r="D203" s="182"/>
      <c r="E203" s="44"/>
      <c r="F203" s="44"/>
      <c r="G203" s="44"/>
      <c r="H203" s="44"/>
      <c r="I203" s="44"/>
      <c r="J203" s="44"/>
      <c r="K203" s="44"/>
      <c r="L203" s="44"/>
      <c r="M203" s="238"/>
      <c r="N203" s="238"/>
      <c r="O203" s="238"/>
      <c r="P203" s="238"/>
      <c r="Q203" s="238"/>
      <c r="R203" s="238"/>
      <c r="S203" s="238"/>
      <c r="T203" s="238"/>
      <c r="U203" s="44"/>
      <c r="V203" s="44"/>
      <c r="W203" s="44"/>
      <c r="X203" s="44"/>
      <c r="Y203" s="44"/>
      <c r="Z203" s="44"/>
      <c r="AA203" s="44"/>
      <c r="AB203" s="44"/>
      <c r="AC203" s="44"/>
      <c r="AD203" s="238"/>
      <c r="AE203" s="44"/>
      <c r="AF203" s="44"/>
      <c r="AG203" s="238"/>
      <c r="AH203" s="44"/>
      <c r="AI203" s="238"/>
      <c r="AJ203" s="44"/>
      <c r="AK203" s="44"/>
      <c r="AL203" s="44"/>
      <c r="AM203" s="44"/>
      <c r="AN203" s="44"/>
      <c r="AO203" s="44"/>
      <c r="AP203" s="44"/>
      <c r="AQ203" s="44"/>
      <c r="AR203" s="44"/>
      <c r="AS203" s="44"/>
      <c r="AT203" s="44"/>
      <c r="AU203" s="44"/>
      <c r="AV203" s="44"/>
      <c r="AW203" s="44"/>
      <c r="AX203" s="44"/>
      <c r="AY203" s="44"/>
      <c r="AZ203" s="44"/>
      <c r="BA203" s="184"/>
      <c r="BB203" s="350"/>
      <c r="BC203" s="350"/>
      <c r="BD203" s="65"/>
    </row>
    <row r="204" spans="1:56" x14ac:dyDescent="0.2">
      <c r="A204" s="362"/>
      <c r="B204" s="367"/>
      <c r="C204" s="349"/>
      <c r="D204" s="182"/>
      <c r="E204" s="44"/>
      <c r="F204" s="44"/>
      <c r="G204" s="44"/>
      <c r="H204" s="44"/>
      <c r="I204" s="44"/>
      <c r="J204" s="44"/>
      <c r="K204" s="44"/>
      <c r="L204" s="44"/>
      <c r="M204" s="238"/>
      <c r="N204" s="238"/>
      <c r="O204" s="238"/>
      <c r="P204" s="238"/>
      <c r="Q204" s="238"/>
      <c r="R204" s="238"/>
      <c r="S204" s="238"/>
      <c r="T204" s="238"/>
      <c r="U204" s="44"/>
      <c r="V204" s="44"/>
      <c r="W204" s="44"/>
      <c r="X204" s="44"/>
      <c r="Y204" s="44"/>
      <c r="Z204" s="44"/>
      <c r="AA204" s="44"/>
      <c r="AB204" s="44"/>
      <c r="AC204" s="44"/>
      <c r="AD204" s="238"/>
      <c r="AE204" s="44"/>
      <c r="AF204" s="44"/>
      <c r="AG204" s="238"/>
      <c r="AH204" s="44"/>
      <c r="AI204" s="238"/>
      <c r="AJ204" s="44"/>
      <c r="AK204" s="44"/>
      <c r="AL204" s="44"/>
      <c r="AM204" s="44"/>
      <c r="AN204" s="44"/>
      <c r="AO204" s="44"/>
      <c r="AP204" s="44"/>
      <c r="AQ204" s="44"/>
      <c r="AR204" s="44"/>
      <c r="AS204" s="44"/>
      <c r="AT204" s="44"/>
      <c r="AU204" s="44"/>
      <c r="AV204" s="44"/>
      <c r="AW204" s="44"/>
      <c r="AX204" s="44"/>
      <c r="AY204" s="44"/>
      <c r="AZ204" s="44"/>
      <c r="BA204" s="184"/>
      <c r="BB204" s="350"/>
      <c r="BC204" s="350"/>
      <c r="BD204" s="65"/>
    </row>
    <row r="205" spans="1:56" x14ac:dyDescent="0.2">
      <c r="A205" s="362"/>
      <c r="B205" s="367"/>
      <c r="C205" s="349"/>
      <c r="D205" s="182"/>
      <c r="E205" s="44"/>
      <c r="F205" s="44"/>
      <c r="G205" s="44"/>
      <c r="H205" s="44"/>
      <c r="I205" s="44"/>
      <c r="J205" s="44"/>
      <c r="K205" s="44"/>
      <c r="L205" s="44"/>
      <c r="M205" s="238"/>
      <c r="N205" s="238"/>
      <c r="O205" s="238"/>
      <c r="P205" s="238"/>
      <c r="Q205" s="238"/>
      <c r="R205" s="238"/>
      <c r="S205" s="238"/>
      <c r="T205" s="238"/>
      <c r="U205" s="44"/>
      <c r="V205" s="44"/>
      <c r="W205" s="44"/>
      <c r="X205" s="44"/>
      <c r="Y205" s="44"/>
      <c r="Z205" s="44"/>
      <c r="AA205" s="44"/>
      <c r="AB205" s="44"/>
      <c r="AC205" s="44"/>
      <c r="AD205" s="238"/>
      <c r="AE205" s="44"/>
      <c r="AF205" s="44"/>
      <c r="AG205" s="238"/>
      <c r="AH205" s="44"/>
      <c r="AI205" s="238"/>
      <c r="AJ205" s="44"/>
      <c r="AK205" s="44"/>
      <c r="AL205" s="44"/>
      <c r="AM205" s="44"/>
      <c r="AN205" s="44"/>
      <c r="AO205" s="44"/>
      <c r="AP205" s="44"/>
      <c r="AQ205" s="44"/>
      <c r="AR205" s="44"/>
      <c r="AS205" s="44"/>
      <c r="AT205" s="44"/>
      <c r="AU205" s="44"/>
      <c r="AV205" s="44"/>
      <c r="AW205" s="44"/>
      <c r="AX205" s="44"/>
      <c r="AY205" s="44"/>
      <c r="AZ205" s="44"/>
      <c r="BA205" s="184"/>
      <c r="BB205" s="350"/>
      <c r="BC205" s="350"/>
      <c r="BD205" s="65"/>
    </row>
    <row r="206" spans="1:56" x14ac:dyDescent="0.2">
      <c r="A206" s="368"/>
      <c r="B206" s="369"/>
      <c r="C206" s="349"/>
      <c r="D206" s="257"/>
      <c r="E206" s="258"/>
      <c r="F206" s="258"/>
      <c r="G206" s="258"/>
      <c r="H206" s="258"/>
      <c r="I206" s="258"/>
      <c r="J206" s="258"/>
      <c r="K206" s="258"/>
      <c r="L206" s="258"/>
      <c r="M206" s="258"/>
      <c r="N206" s="258"/>
      <c r="O206" s="258"/>
      <c r="P206" s="258"/>
      <c r="Q206" s="258"/>
      <c r="R206" s="258"/>
      <c r="S206" s="258"/>
      <c r="T206" s="258"/>
      <c r="U206" s="258"/>
      <c r="V206" s="258"/>
      <c r="W206" s="258"/>
      <c r="X206" s="258"/>
      <c r="Y206" s="258"/>
      <c r="Z206" s="258"/>
      <c r="AA206" s="258"/>
      <c r="AB206" s="258"/>
      <c r="AC206" s="258"/>
      <c r="AD206" s="238"/>
      <c r="AE206" s="258"/>
      <c r="AF206" s="258"/>
      <c r="AG206" s="238"/>
      <c r="AH206" s="258"/>
      <c r="AI206" s="238"/>
      <c r="AJ206" s="258"/>
      <c r="AK206" s="258"/>
      <c r="AL206" s="258"/>
      <c r="AM206" s="258"/>
      <c r="AN206" s="258"/>
      <c r="AO206" s="258"/>
      <c r="AP206" s="258"/>
      <c r="AQ206" s="258"/>
      <c r="AR206" s="258"/>
      <c r="AS206" s="258"/>
      <c r="AT206" s="258"/>
      <c r="AU206" s="258"/>
      <c r="AV206" s="258"/>
      <c r="AW206" s="258"/>
      <c r="AX206" s="258"/>
      <c r="AY206" s="258"/>
      <c r="AZ206" s="258"/>
      <c r="BA206" s="193"/>
      <c r="BB206" s="355"/>
      <c r="BC206" s="355"/>
      <c r="BD206" s="65"/>
    </row>
    <row r="207" spans="1:56" x14ac:dyDescent="0.2">
      <c r="A207" s="368"/>
      <c r="B207" s="369"/>
      <c r="C207" s="349"/>
      <c r="D207" s="257"/>
      <c r="E207" s="258"/>
      <c r="F207" s="258"/>
      <c r="G207" s="258"/>
      <c r="H207" s="258"/>
      <c r="I207" s="258"/>
      <c r="J207" s="258"/>
      <c r="K207" s="258"/>
      <c r="L207" s="258"/>
      <c r="M207" s="258"/>
      <c r="N207" s="258"/>
      <c r="O207" s="258"/>
      <c r="P207" s="258"/>
      <c r="Q207" s="258"/>
      <c r="R207" s="258"/>
      <c r="S207" s="258"/>
      <c r="T207" s="258"/>
      <c r="U207" s="258"/>
      <c r="V207" s="258"/>
      <c r="W207" s="258"/>
      <c r="X207" s="258"/>
      <c r="Y207" s="258"/>
      <c r="Z207" s="258"/>
      <c r="AA207" s="258"/>
      <c r="AB207" s="258"/>
      <c r="AC207" s="258"/>
      <c r="AD207" s="238"/>
      <c r="AE207" s="258"/>
      <c r="AF207" s="258"/>
      <c r="AG207" s="238"/>
      <c r="AH207" s="258"/>
      <c r="AI207" s="238"/>
      <c r="AJ207" s="258"/>
      <c r="AK207" s="258"/>
      <c r="AL207" s="258"/>
      <c r="AM207" s="258"/>
      <c r="AN207" s="258"/>
      <c r="AO207" s="258"/>
      <c r="AP207" s="258"/>
      <c r="AQ207" s="258"/>
      <c r="AR207" s="258"/>
      <c r="AS207" s="258"/>
      <c r="AT207" s="258"/>
      <c r="AU207" s="258"/>
      <c r="AV207" s="258"/>
      <c r="AW207" s="258"/>
      <c r="AX207" s="258"/>
      <c r="AY207" s="258"/>
      <c r="AZ207" s="258"/>
      <c r="BA207" s="193"/>
      <c r="BB207" s="355"/>
      <c r="BC207" s="355"/>
      <c r="BD207" s="65"/>
    </row>
    <row r="208" spans="1:56" x14ac:dyDescent="0.2">
      <c r="A208" s="351"/>
      <c r="B208" s="349"/>
      <c r="C208" s="349"/>
      <c r="D208" s="182"/>
      <c r="E208" s="237"/>
      <c r="F208" s="237"/>
      <c r="G208" s="237"/>
      <c r="H208" s="237"/>
      <c r="I208" s="238"/>
      <c r="J208" s="238"/>
      <c r="K208" s="238"/>
      <c r="L208" s="238"/>
      <c r="M208" s="238"/>
      <c r="N208" s="238"/>
      <c r="O208" s="238"/>
      <c r="P208" s="238"/>
      <c r="Q208" s="44"/>
      <c r="R208" s="44"/>
      <c r="S208" s="44"/>
      <c r="T208" s="44"/>
      <c r="U208" s="44"/>
      <c r="V208" s="44"/>
      <c r="W208" s="44"/>
      <c r="X208" s="44"/>
      <c r="Y208" s="44"/>
      <c r="Z208" s="44"/>
      <c r="AA208" s="44"/>
      <c r="AB208" s="44"/>
      <c r="AC208" s="44"/>
      <c r="AD208" s="238"/>
      <c r="AE208" s="44"/>
      <c r="AF208" s="44"/>
      <c r="AG208" s="238"/>
      <c r="AH208" s="44"/>
      <c r="AI208" s="238"/>
      <c r="AJ208" s="44"/>
      <c r="AK208" s="238"/>
      <c r="AL208" s="238"/>
      <c r="AM208" s="238"/>
      <c r="AN208" s="238"/>
      <c r="AO208" s="238"/>
      <c r="AP208" s="238"/>
      <c r="AQ208" s="238"/>
      <c r="AR208" s="238"/>
      <c r="AS208" s="44"/>
      <c r="AT208" s="44"/>
      <c r="AU208" s="44"/>
      <c r="AV208" s="44"/>
      <c r="AW208" s="44"/>
      <c r="AX208" s="44"/>
      <c r="AY208" s="44"/>
      <c r="AZ208" s="44"/>
      <c r="BA208" s="184"/>
      <c r="BB208" s="350"/>
      <c r="BC208" s="350"/>
      <c r="BD208" s="65"/>
    </row>
    <row r="209" spans="1:56" x14ac:dyDescent="0.2">
      <c r="A209" s="351"/>
      <c r="B209" s="349"/>
      <c r="C209" s="349"/>
      <c r="D209" s="182"/>
      <c r="E209" s="237"/>
      <c r="F209" s="237"/>
      <c r="G209" s="237"/>
      <c r="H209" s="237"/>
      <c r="I209" s="238"/>
      <c r="J209" s="238"/>
      <c r="K209" s="238"/>
      <c r="L209" s="238"/>
      <c r="M209" s="238"/>
      <c r="N209" s="238"/>
      <c r="O209" s="238"/>
      <c r="P209" s="238"/>
      <c r="Q209" s="44"/>
      <c r="R209" s="44"/>
      <c r="S209" s="44"/>
      <c r="T209" s="44"/>
      <c r="U209" s="44"/>
      <c r="V209" s="44"/>
      <c r="W209" s="44"/>
      <c r="X209" s="44"/>
      <c r="Y209" s="44"/>
      <c r="Z209" s="44"/>
      <c r="AA209" s="44"/>
      <c r="AB209" s="44"/>
      <c r="AC209" s="44"/>
      <c r="AD209" s="238"/>
      <c r="AE209" s="44"/>
      <c r="AF209" s="44"/>
      <c r="AG209" s="238"/>
      <c r="AH209" s="44"/>
      <c r="AI209" s="238"/>
      <c r="AJ209" s="44"/>
      <c r="AK209" s="238"/>
      <c r="AL209" s="238"/>
      <c r="AM209" s="238"/>
      <c r="AN209" s="238"/>
      <c r="AO209" s="238"/>
      <c r="AP209" s="238"/>
      <c r="AQ209" s="238"/>
      <c r="AR209" s="238"/>
      <c r="AS209" s="44"/>
      <c r="AT209" s="44"/>
      <c r="AU209" s="44"/>
      <c r="AV209" s="44"/>
      <c r="AW209" s="44"/>
      <c r="AX209" s="44"/>
      <c r="AY209" s="44"/>
      <c r="AZ209" s="44"/>
      <c r="BA209" s="184"/>
      <c r="BB209" s="350"/>
      <c r="BC209" s="350"/>
      <c r="BD209" s="65"/>
    </row>
    <row r="210" spans="1:56" x14ac:dyDescent="0.2">
      <c r="A210" s="348"/>
      <c r="B210" s="349"/>
      <c r="C210" s="349"/>
      <c r="D210" s="259"/>
      <c r="E210" s="237"/>
      <c r="F210" s="237"/>
      <c r="G210" s="237"/>
      <c r="H210" s="238"/>
      <c r="I210" s="238"/>
      <c r="J210" s="238"/>
      <c r="K210" s="238"/>
      <c r="L210" s="238"/>
      <c r="M210" s="238"/>
      <c r="N210" s="238"/>
      <c r="O210" s="238"/>
      <c r="P210" s="238"/>
      <c r="Q210" s="44"/>
      <c r="R210" s="44"/>
      <c r="S210" s="44"/>
      <c r="T210" s="44"/>
      <c r="U210" s="44"/>
      <c r="V210" s="44"/>
      <c r="W210" s="44"/>
      <c r="X210" s="44"/>
      <c r="Y210" s="44"/>
      <c r="Z210" s="44"/>
      <c r="AA210" s="44"/>
      <c r="AB210" s="44"/>
      <c r="AC210" s="44"/>
      <c r="AD210" s="238"/>
      <c r="AE210" s="44"/>
      <c r="AF210" s="44"/>
      <c r="AG210" s="238"/>
      <c r="AH210" s="44"/>
      <c r="AI210" s="238"/>
      <c r="AJ210" s="44"/>
      <c r="AK210" s="260"/>
      <c r="AL210" s="238"/>
      <c r="AM210" s="238"/>
      <c r="AN210" s="238"/>
      <c r="AO210" s="238"/>
      <c r="AP210" s="238"/>
      <c r="AQ210" s="238"/>
      <c r="AR210" s="238"/>
      <c r="AS210" s="44"/>
      <c r="AT210" s="44"/>
      <c r="AU210" s="44"/>
      <c r="AV210" s="44"/>
      <c r="AW210" s="44"/>
      <c r="AX210" s="44"/>
      <c r="AY210" s="44"/>
      <c r="AZ210" s="44"/>
      <c r="BA210" s="184"/>
      <c r="BB210" s="350"/>
      <c r="BC210" s="350"/>
      <c r="BD210" s="65"/>
    </row>
    <row r="211" spans="1:56" x14ac:dyDescent="0.2">
      <c r="A211" s="348"/>
      <c r="B211" s="349"/>
      <c r="C211" s="349"/>
      <c r="D211" s="259"/>
      <c r="E211" s="237"/>
      <c r="F211" s="237"/>
      <c r="G211" s="237"/>
      <c r="H211" s="237"/>
      <c r="I211" s="238"/>
      <c r="J211" s="238"/>
      <c r="K211" s="238"/>
      <c r="L211" s="238"/>
      <c r="M211" s="238"/>
      <c r="N211" s="238"/>
      <c r="O211" s="238"/>
      <c r="P211" s="238"/>
      <c r="Q211" s="44"/>
      <c r="R211" s="44"/>
      <c r="S211" s="44"/>
      <c r="T211" s="44"/>
      <c r="U211" s="44"/>
      <c r="V211" s="44"/>
      <c r="W211" s="44"/>
      <c r="X211" s="44"/>
      <c r="Y211" s="44"/>
      <c r="Z211" s="44"/>
      <c r="AA211" s="44"/>
      <c r="AB211" s="44"/>
      <c r="AC211" s="44"/>
      <c r="AD211" s="238"/>
      <c r="AE211" s="44"/>
      <c r="AF211" s="44"/>
      <c r="AG211" s="238"/>
      <c r="AH211" s="44"/>
      <c r="AI211" s="238"/>
      <c r="AJ211" s="44"/>
      <c r="AK211" s="238"/>
      <c r="AL211" s="238"/>
      <c r="AM211" s="238"/>
      <c r="AN211" s="238"/>
      <c r="AO211" s="238"/>
      <c r="AP211" s="238"/>
      <c r="AQ211" s="238"/>
      <c r="AR211" s="238"/>
      <c r="AS211" s="44"/>
      <c r="AT211" s="44"/>
      <c r="AU211" s="44"/>
      <c r="AV211" s="44"/>
      <c r="AW211" s="44"/>
      <c r="AX211" s="44"/>
      <c r="AY211" s="44"/>
      <c r="AZ211" s="44"/>
      <c r="BA211" s="184"/>
      <c r="BB211" s="350"/>
      <c r="BC211" s="350"/>
      <c r="BD211" s="65"/>
    </row>
    <row r="212" spans="1:56" x14ac:dyDescent="0.2">
      <c r="A212" s="348"/>
      <c r="B212" s="349"/>
      <c r="C212" s="349"/>
      <c r="D212" s="259"/>
      <c r="E212" s="238"/>
      <c r="F212" s="237"/>
      <c r="G212" s="237"/>
      <c r="H212" s="237"/>
      <c r="I212" s="238"/>
      <c r="J212" s="238"/>
      <c r="K212" s="238"/>
      <c r="L212" s="238"/>
      <c r="M212" s="238"/>
      <c r="N212" s="238"/>
      <c r="O212" s="238"/>
      <c r="P212" s="238"/>
      <c r="Q212" s="44"/>
      <c r="R212" s="44"/>
      <c r="S212" s="44"/>
      <c r="T212" s="44"/>
      <c r="U212" s="44"/>
      <c r="V212" s="44"/>
      <c r="W212" s="44"/>
      <c r="X212" s="44"/>
      <c r="Y212" s="44"/>
      <c r="Z212" s="44"/>
      <c r="AA212" s="44"/>
      <c r="AB212" s="44"/>
      <c r="AC212" s="44"/>
      <c r="AD212" s="238"/>
      <c r="AE212" s="44"/>
      <c r="AF212" s="44"/>
      <c r="AG212" s="238"/>
      <c r="AH212" s="44"/>
      <c r="AI212" s="238"/>
      <c r="AJ212" s="44"/>
      <c r="AK212" s="238"/>
      <c r="AL212" s="238"/>
      <c r="AM212" s="238"/>
      <c r="AN212" s="238"/>
      <c r="AO212" s="238"/>
      <c r="AP212" s="238"/>
      <c r="AQ212" s="238"/>
      <c r="AR212" s="238"/>
      <c r="AS212" s="44"/>
      <c r="AT212" s="44"/>
      <c r="AU212" s="44"/>
      <c r="AV212" s="44"/>
      <c r="AW212" s="44"/>
      <c r="AX212" s="44"/>
      <c r="AY212" s="44"/>
      <c r="AZ212" s="44"/>
      <c r="BA212" s="184"/>
      <c r="BB212" s="350"/>
      <c r="BC212" s="350"/>
      <c r="BD212" s="65"/>
    </row>
    <row r="213" spans="1:56" x14ac:dyDescent="0.2">
      <c r="A213" s="348"/>
      <c r="B213" s="349"/>
      <c r="C213" s="349"/>
      <c r="D213" s="259"/>
      <c r="E213" s="237"/>
      <c r="F213" s="237"/>
      <c r="G213" s="237"/>
      <c r="H213" s="237"/>
      <c r="I213" s="238"/>
      <c r="J213" s="238"/>
      <c r="K213" s="238"/>
      <c r="L213" s="238"/>
      <c r="M213" s="238"/>
      <c r="N213" s="238"/>
      <c r="O213" s="238"/>
      <c r="P213" s="238"/>
      <c r="Q213" s="44"/>
      <c r="R213" s="44"/>
      <c r="S213" s="44"/>
      <c r="T213" s="44"/>
      <c r="U213" s="44"/>
      <c r="V213" s="44"/>
      <c r="W213" s="44"/>
      <c r="X213" s="44"/>
      <c r="Y213" s="44"/>
      <c r="Z213" s="44"/>
      <c r="AA213" s="44"/>
      <c r="AB213" s="44"/>
      <c r="AC213" s="44"/>
      <c r="AD213" s="238"/>
      <c r="AE213" s="44"/>
      <c r="AF213" s="44"/>
      <c r="AG213" s="238"/>
      <c r="AH213" s="44"/>
      <c r="AI213" s="238"/>
      <c r="AJ213" s="44"/>
      <c r="AK213" s="238"/>
      <c r="AL213" s="238"/>
      <c r="AM213" s="238"/>
      <c r="AN213" s="238"/>
      <c r="AO213" s="238"/>
      <c r="AP213" s="238"/>
      <c r="AQ213" s="238"/>
      <c r="AR213" s="238"/>
      <c r="AS213" s="44"/>
      <c r="AT213" s="44"/>
      <c r="AU213" s="44"/>
      <c r="AV213" s="44"/>
      <c r="AW213" s="44"/>
      <c r="AX213" s="44"/>
      <c r="AY213" s="44"/>
      <c r="AZ213" s="44"/>
      <c r="BA213" s="184"/>
      <c r="BB213" s="350"/>
      <c r="BC213" s="350"/>
      <c r="BD213" s="65"/>
    </row>
    <row r="214" spans="1:56" x14ac:dyDescent="0.2">
      <c r="A214" s="348"/>
      <c r="B214" s="349"/>
      <c r="C214" s="349"/>
      <c r="D214" s="259"/>
      <c r="E214" s="237"/>
      <c r="F214" s="237"/>
      <c r="G214" s="237"/>
      <c r="H214" s="237"/>
      <c r="I214" s="238"/>
      <c r="J214" s="238"/>
      <c r="K214" s="237"/>
      <c r="L214" s="238"/>
      <c r="M214" s="238"/>
      <c r="N214" s="238"/>
      <c r="O214" s="238"/>
      <c r="P214" s="238"/>
      <c r="Q214" s="44"/>
      <c r="R214" s="44"/>
      <c r="S214" s="44"/>
      <c r="T214" s="44"/>
      <c r="U214" s="44"/>
      <c r="V214" s="44"/>
      <c r="W214" s="44"/>
      <c r="X214" s="44"/>
      <c r="Y214" s="44"/>
      <c r="Z214" s="44"/>
      <c r="AA214" s="44"/>
      <c r="AB214" s="44"/>
      <c r="AC214" s="44"/>
      <c r="AD214" s="238"/>
      <c r="AE214" s="44"/>
      <c r="AF214" s="44"/>
      <c r="AG214" s="238"/>
      <c r="AH214" s="44"/>
      <c r="AI214" s="238"/>
      <c r="AJ214" s="44"/>
      <c r="AK214" s="238"/>
      <c r="AL214" s="247"/>
      <c r="AM214" s="238"/>
      <c r="AN214" s="238"/>
      <c r="AO214" s="238"/>
      <c r="AP214" s="238"/>
      <c r="AQ214" s="238"/>
      <c r="AR214" s="238"/>
      <c r="AS214" s="44"/>
      <c r="AT214" s="44"/>
      <c r="AU214" s="44"/>
      <c r="AV214" s="44"/>
      <c r="AW214" s="44"/>
      <c r="AX214" s="44"/>
      <c r="AY214" s="44"/>
      <c r="AZ214" s="44"/>
      <c r="BA214" s="184"/>
      <c r="BB214" s="350"/>
      <c r="BC214" s="350"/>
      <c r="BD214" s="65"/>
    </row>
    <row r="215" spans="1:56" x14ac:dyDescent="0.2">
      <c r="A215" s="348"/>
      <c r="B215" s="349"/>
      <c r="C215" s="349"/>
      <c r="D215" s="259"/>
      <c r="E215" s="237"/>
      <c r="F215" s="237"/>
      <c r="G215" s="237"/>
      <c r="H215" s="237"/>
      <c r="I215" s="238"/>
      <c r="J215" s="238"/>
      <c r="K215" s="238"/>
      <c r="L215" s="238"/>
      <c r="M215" s="238"/>
      <c r="N215" s="238"/>
      <c r="O215" s="238"/>
      <c r="P215" s="238"/>
      <c r="Q215" s="44"/>
      <c r="R215" s="44"/>
      <c r="S215" s="44"/>
      <c r="T215" s="44"/>
      <c r="U215" s="44"/>
      <c r="V215" s="44"/>
      <c r="W215" s="44"/>
      <c r="X215" s="44"/>
      <c r="Y215" s="44"/>
      <c r="Z215" s="44"/>
      <c r="AA215" s="44"/>
      <c r="AB215" s="44"/>
      <c r="AC215" s="44"/>
      <c r="AD215" s="238"/>
      <c r="AE215" s="44"/>
      <c r="AF215" s="44"/>
      <c r="AG215" s="238"/>
      <c r="AH215" s="44"/>
      <c r="AI215" s="238"/>
      <c r="AJ215" s="44"/>
      <c r="AK215" s="238"/>
      <c r="AL215" s="44"/>
      <c r="AM215" s="238"/>
      <c r="AN215" s="238"/>
      <c r="AO215" s="238"/>
      <c r="AP215" s="238"/>
      <c r="AQ215" s="238"/>
      <c r="AR215" s="238"/>
      <c r="AS215" s="44"/>
      <c r="AT215" s="44"/>
      <c r="AU215" s="44"/>
      <c r="AV215" s="44"/>
      <c r="AW215" s="44"/>
      <c r="AX215" s="44"/>
      <c r="AY215" s="44"/>
      <c r="AZ215" s="44"/>
      <c r="BA215" s="184"/>
      <c r="BB215" s="350"/>
      <c r="BC215" s="350"/>
      <c r="BD215" s="65"/>
    </row>
    <row r="216" spans="1:56" x14ac:dyDescent="0.2">
      <c r="A216" s="348"/>
      <c r="B216" s="349"/>
      <c r="C216" s="349"/>
      <c r="D216" s="259"/>
      <c r="E216" s="237"/>
      <c r="F216" s="237"/>
      <c r="G216" s="237"/>
      <c r="H216" s="237"/>
      <c r="I216" s="238"/>
      <c r="J216" s="238"/>
      <c r="K216" s="237"/>
      <c r="L216" s="238"/>
      <c r="M216" s="238"/>
      <c r="N216" s="238"/>
      <c r="O216" s="238"/>
      <c r="P216" s="238"/>
      <c r="Q216" s="44"/>
      <c r="R216" s="44"/>
      <c r="S216" s="44"/>
      <c r="T216" s="44"/>
      <c r="U216" s="44"/>
      <c r="V216" s="44"/>
      <c r="W216" s="44"/>
      <c r="X216" s="44"/>
      <c r="Y216" s="44"/>
      <c r="Z216" s="44"/>
      <c r="AA216" s="44"/>
      <c r="AB216" s="44"/>
      <c r="AC216" s="44"/>
      <c r="AD216" s="238"/>
      <c r="AE216" s="44"/>
      <c r="AF216" s="238"/>
      <c r="AG216" s="238"/>
      <c r="AH216" s="238"/>
      <c r="AI216" s="238"/>
      <c r="AJ216" s="44"/>
      <c r="AK216" s="238"/>
      <c r="AL216" s="44"/>
      <c r="AM216" s="238"/>
      <c r="AN216" s="238"/>
      <c r="AO216" s="238"/>
      <c r="AP216" s="238"/>
      <c r="AQ216" s="238"/>
      <c r="AR216" s="238"/>
      <c r="AS216" s="44"/>
      <c r="AT216" s="44"/>
      <c r="AU216" s="44"/>
      <c r="AV216" s="44"/>
      <c r="AW216" s="44"/>
      <c r="AX216" s="44"/>
      <c r="AY216" s="44"/>
      <c r="AZ216" s="44"/>
      <c r="BA216" s="184"/>
      <c r="BB216" s="350"/>
      <c r="BC216" s="350"/>
      <c r="BD216" s="65"/>
    </row>
    <row r="217" spans="1:56" x14ac:dyDescent="0.2">
      <c r="A217" s="348"/>
      <c r="B217" s="349"/>
      <c r="C217" s="349"/>
      <c r="D217" s="259"/>
      <c r="E217" s="237"/>
      <c r="F217" s="237"/>
      <c r="G217" s="237"/>
      <c r="H217" s="237"/>
      <c r="I217" s="238"/>
      <c r="J217" s="238"/>
      <c r="K217" s="238"/>
      <c r="L217" s="238"/>
      <c r="M217" s="238"/>
      <c r="N217" s="238"/>
      <c r="O217" s="238"/>
      <c r="P217" s="238"/>
      <c r="Q217" s="44"/>
      <c r="R217" s="44"/>
      <c r="S217" s="44"/>
      <c r="T217" s="44"/>
      <c r="U217" s="44"/>
      <c r="V217" s="44"/>
      <c r="W217" s="44"/>
      <c r="X217" s="44"/>
      <c r="Y217" s="44"/>
      <c r="Z217" s="44"/>
      <c r="AA217" s="44"/>
      <c r="AB217" s="44"/>
      <c r="AC217" s="44"/>
      <c r="AD217" s="238"/>
      <c r="AE217" s="44"/>
      <c r="AF217" s="44"/>
      <c r="AG217" s="238"/>
      <c r="AH217" s="44"/>
      <c r="AI217" s="238"/>
      <c r="AJ217" s="44"/>
      <c r="AK217" s="238"/>
      <c r="AL217" s="44"/>
      <c r="AM217" s="238"/>
      <c r="AN217" s="238"/>
      <c r="AO217" s="238"/>
      <c r="AP217" s="238"/>
      <c r="AQ217" s="238"/>
      <c r="AR217" s="238"/>
      <c r="AS217" s="44"/>
      <c r="AT217" s="44"/>
      <c r="AU217" s="44"/>
      <c r="AV217" s="44"/>
      <c r="AW217" s="44"/>
      <c r="AX217" s="44"/>
      <c r="AY217" s="44"/>
      <c r="AZ217" s="44"/>
      <c r="BA217" s="184"/>
      <c r="BB217" s="350"/>
      <c r="BC217" s="350"/>
      <c r="BD217" s="65"/>
    </row>
    <row r="218" spans="1:56" x14ac:dyDescent="0.2">
      <c r="A218" s="348"/>
      <c r="B218" s="349"/>
      <c r="C218" s="349"/>
      <c r="D218" s="259"/>
      <c r="E218" s="238"/>
      <c r="F218" s="237"/>
      <c r="G218" s="237"/>
      <c r="H218" s="237"/>
      <c r="I218" s="238"/>
      <c r="J218" s="238"/>
      <c r="K218" s="237"/>
      <c r="L218" s="238"/>
      <c r="M218" s="238"/>
      <c r="N218" s="238"/>
      <c r="O218" s="238"/>
      <c r="P218" s="238"/>
      <c r="Q218" s="44"/>
      <c r="R218" s="44"/>
      <c r="S218" s="44"/>
      <c r="T218" s="44"/>
      <c r="U218" s="44"/>
      <c r="V218" s="44"/>
      <c r="W218" s="44"/>
      <c r="X218" s="44"/>
      <c r="Y218" s="44"/>
      <c r="Z218" s="44"/>
      <c r="AA218" s="44"/>
      <c r="AB218" s="44"/>
      <c r="AC218" s="44"/>
      <c r="AD218" s="238"/>
      <c r="AE218" s="44"/>
      <c r="AF218" s="44"/>
      <c r="AG218" s="238"/>
      <c r="AH218" s="44"/>
      <c r="AI218" s="238"/>
      <c r="AJ218" s="44"/>
      <c r="AK218" s="238"/>
      <c r="AL218" s="44"/>
      <c r="AM218" s="238"/>
      <c r="AN218" s="238"/>
      <c r="AO218" s="238"/>
      <c r="AP218" s="238"/>
      <c r="AQ218" s="238"/>
      <c r="AR218" s="238"/>
      <c r="AS218" s="44"/>
      <c r="AT218" s="44"/>
      <c r="AU218" s="44"/>
      <c r="AV218" s="44"/>
      <c r="AW218" s="44"/>
      <c r="AX218" s="44"/>
      <c r="AY218" s="44"/>
      <c r="AZ218" s="44"/>
      <c r="BA218" s="184"/>
      <c r="BB218" s="350"/>
      <c r="BC218" s="350"/>
      <c r="BD218" s="65"/>
    </row>
    <row r="219" spans="1:56" x14ac:dyDescent="0.2">
      <c r="A219" s="348"/>
      <c r="B219" s="349"/>
      <c r="C219" s="349"/>
      <c r="D219" s="259"/>
      <c r="E219" s="237"/>
      <c r="F219" s="237"/>
      <c r="G219" s="237"/>
      <c r="H219" s="237"/>
      <c r="I219" s="238"/>
      <c r="J219" s="238"/>
      <c r="K219" s="238"/>
      <c r="L219" s="238"/>
      <c r="M219" s="238"/>
      <c r="N219" s="238"/>
      <c r="O219" s="238"/>
      <c r="P219" s="238"/>
      <c r="Q219" s="44"/>
      <c r="R219" s="44"/>
      <c r="S219" s="44"/>
      <c r="T219" s="44"/>
      <c r="U219" s="44"/>
      <c r="V219" s="44"/>
      <c r="W219" s="44"/>
      <c r="X219" s="44"/>
      <c r="Y219" s="44"/>
      <c r="Z219" s="44"/>
      <c r="AA219" s="44"/>
      <c r="AB219" s="44"/>
      <c r="AC219" s="44"/>
      <c r="AD219" s="238"/>
      <c r="AE219" s="44"/>
      <c r="AF219" s="44"/>
      <c r="AG219" s="238"/>
      <c r="AH219" s="44"/>
      <c r="AI219" s="238"/>
      <c r="AJ219" s="44"/>
      <c r="AK219" s="238"/>
      <c r="AL219" s="44"/>
      <c r="AM219" s="238"/>
      <c r="AN219" s="238"/>
      <c r="AO219" s="238"/>
      <c r="AP219" s="238"/>
      <c r="AQ219" s="238"/>
      <c r="AR219" s="238"/>
      <c r="AS219" s="44"/>
      <c r="AT219" s="44"/>
      <c r="AU219" s="44"/>
      <c r="AV219" s="44"/>
      <c r="AW219" s="44"/>
      <c r="AX219" s="44"/>
      <c r="AY219" s="44"/>
      <c r="AZ219" s="44"/>
      <c r="BA219" s="184"/>
      <c r="BB219" s="350"/>
      <c r="BC219" s="350"/>
      <c r="BD219" s="65"/>
    </row>
    <row r="220" spans="1:56" x14ac:dyDescent="0.2">
      <c r="A220" s="348"/>
      <c r="B220" s="349"/>
      <c r="C220" s="349"/>
      <c r="D220" s="259"/>
      <c r="E220" s="238"/>
      <c r="F220" s="237"/>
      <c r="G220" s="237"/>
      <c r="H220" s="237"/>
      <c r="I220" s="238"/>
      <c r="J220" s="238"/>
      <c r="K220" s="237"/>
      <c r="L220" s="238"/>
      <c r="M220" s="238"/>
      <c r="N220" s="238"/>
      <c r="O220" s="238"/>
      <c r="P220" s="238"/>
      <c r="Q220" s="44"/>
      <c r="R220" s="44"/>
      <c r="S220" s="44"/>
      <c r="T220" s="44"/>
      <c r="U220" s="44"/>
      <c r="V220" s="44"/>
      <c r="W220" s="44"/>
      <c r="X220" s="44"/>
      <c r="Y220" s="44"/>
      <c r="Z220" s="44"/>
      <c r="AA220" s="44"/>
      <c r="AB220" s="44"/>
      <c r="AC220" s="44"/>
      <c r="AD220" s="238"/>
      <c r="AE220" s="44"/>
      <c r="AF220" s="44"/>
      <c r="AG220" s="238"/>
      <c r="AH220" s="44"/>
      <c r="AI220" s="238"/>
      <c r="AJ220" s="44"/>
      <c r="AK220" s="238"/>
      <c r="AL220" s="44"/>
      <c r="AM220" s="238"/>
      <c r="AN220" s="238"/>
      <c r="AO220" s="238"/>
      <c r="AP220" s="238"/>
      <c r="AQ220" s="238"/>
      <c r="AR220" s="238"/>
      <c r="AS220" s="44"/>
      <c r="AT220" s="44"/>
      <c r="AU220" s="44"/>
      <c r="AV220" s="44"/>
      <c r="AW220" s="44"/>
      <c r="AX220" s="44"/>
      <c r="AY220" s="44"/>
      <c r="AZ220" s="44"/>
      <c r="BA220" s="184"/>
      <c r="BB220" s="350"/>
      <c r="BC220" s="350"/>
      <c r="BD220" s="65"/>
    </row>
    <row r="221" spans="1:56" x14ac:dyDescent="0.2">
      <c r="A221" s="348"/>
      <c r="B221" s="349"/>
      <c r="C221" s="349"/>
      <c r="D221" s="259"/>
      <c r="E221" s="237"/>
      <c r="F221" s="237"/>
      <c r="G221" s="237"/>
      <c r="H221" s="237"/>
      <c r="I221" s="238"/>
      <c r="J221" s="238"/>
      <c r="K221" s="238"/>
      <c r="L221" s="238"/>
      <c r="M221" s="238"/>
      <c r="N221" s="238"/>
      <c r="O221" s="238"/>
      <c r="P221" s="238"/>
      <c r="Q221" s="44"/>
      <c r="R221" s="44"/>
      <c r="S221" s="44"/>
      <c r="T221" s="44"/>
      <c r="U221" s="44"/>
      <c r="V221" s="44"/>
      <c r="W221" s="44"/>
      <c r="X221" s="44"/>
      <c r="Y221" s="44"/>
      <c r="Z221" s="44"/>
      <c r="AA221" s="44"/>
      <c r="AB221" s="44"/>
      <c r="AC221" s="44"/>
      <c r="AD221" s="238"/>
      <c r="AE221" s="44"/>
      <c r="AF221" s="44"/>
      <c r="AG221" s="238"/>
      <c r="AH221" s="44"/>
      <c r="AI221" s="238"/>
      <c r="AJ221" s="44"/>
      <c r="AK221" s="238"/>
      <c r="AL221" s="44"/>
      <c r="AM221" s="238"/>
      <c r="AN221" s="238"/>
      <c r="AO221" s="238"/>
      <c r="AP221" s="238"/>
      <c r="AQ221" s="238"/>
      <c r="AR221" s="238"/>
      <c r="AS221" s="44"/>
      <c r="AT221" s="44"/>
      <c r="AU221" s="44"/>
      <c r="AV221" s="44"/>
      <c r="AW221" s="44"/>
      <c r="AX221" s="44"/>
      <c r="AY221" s="44"/>
      <c r="AZ221" s="44"/>
      <c r="BA221" s="184"/>
      <c r="BB221" s="350"/>
      <c r="BC221" s="350"/>
      <c r="BD221" s="65"/>
    </row>
    <row r="222" spans="1:56" x14ac:dyDescent="0.2">
      <c r="A222" s="351"/>
      <c r="B222" s="349"/>
      <c r="C222" s="349"/>
      <c r="D222" s="259"/>
      <c r="E222" s="237"/>
      <c r="F222" s="237"/>
      <c r="G222" s="237"/>
      <c r="H222" s="237"/>
      <c r="I222" s="238"/>
      <c r="J222" s="238"/>
      <c r="K222" s="237"/>
      <c r="L222" s="238"/>
      <c r="M222" s="238"/>
      <c r="N222" s="238"/>
      <c r="O222" s="238"/>
      <c r="P222" s="238"/>
      <c r="Q222" s="44"/>
      <c r="R222" s="44"/>
      <c r="S222" s="44"/>
      <c r="T222" s="44"/>
      <c r="U222" s="44"/>
      <c r="V222" s="44"/>
      <c r="W222" s="44"/>
      <c r="X222" s="44"/>
      <c r="Y222" s="44"/>
      <c r="Z222" s="44"/>
      <c r="AA222" s="44"/>
      <c r="AB222" s="44"/>
      <c r="AC222" s="44"/>
      <c r="AD222" s="238"/>
      <c r="AE222" s="44"/>
      <c r="AF222" s="44"/>
      <c r="AG222" s="238"/>
      <c r="AH222" s="44"/>
      <c r="AI222" s="238"/>
      <c r="AJ222" s="44"/>
      <c r="AK222" s="238"/>
      <c r="AL222" s="238"/>
      <c r="AM222" s="238"/>
      <c r="AN222" s="238"/>
      <c r="AO222" s="238"/>
      <c r="AP222" s="238"/>
      <c r="AQ222" s="238"/>
      <c r="AR222" s="238"/>
      <c r="AS222" s="44"/>
      <c r="AT222" s="44"/>
      <c r="AU222" s="44"/>
      <c r="AV222" s="44"/>
      <c r="AW222" s="44"/>
      <c r="AX222" s="44"/>
      <c r="AY222" s="44"/>
      <c r="AZ222" s="44"/>
      <c r="BA222" s="184"/>
      <c r="BB222" s="350"/>
      <c r="BC222" s="350"/>
      <c r="BD222" s="65"/>
    </row>
    <row r="223" spans="1:56" x14ac:dyDescent="0.2">
      <c r="A223" s="351"/>
      <c r="B223" s="349"/>
      <c r="C223" s="349"/>
      <c r="D223" s="259"/>
      <c r="E223" s="237"/>
      <c r="F223" s="237"/>
      <c r="G223" s="237"/>
      <c r="H223" s="237"/>
      <c r="I223" s="238"/>
      <c r="J223" s="238"/>
      <c r="K223" s="238"/>
      <c r="L223" s="238"/>
      <c r="M223" s="238"/>
      <c r="N223" s="238"/>
      <c r="O223" s="238"/>
      <c r="P223" s="238"/>
      <c r="Q223" s="44"/>
      <c r="R223" s="44"/>
      <c r="S223" s="44"/>
      <c r="T223" s="44"/>
      <c r="U223" s="44"/>
      <c r="V223" s="44"/>
      <c r="W223" s="44"/>
      <c r="X223" s="44"/>
      <c r="Y223" s="44"/>
      <c r="Z223" s="44"/>
      <c r="AA223" s="44"/>
      <c r="AB223" s="44"/>
      <c r="AC223" s="44"/>
      <c r="AD223" s="238"/>
      <c r="AE223" s="44"/>
      <c r="AF223" s="44"/>
      <c r="AG223" s="238"/>
      <c r="AH223" s="44"/>
      <c r="AI223" s="238"/>
      <c r="AJ223" s="44"/>
      <c r="AK223" s="238"/>
      <c r="AL223" s="238"/>
      <c r="AM223" s="238"/>
      <c r="AN223" s="238"/>
      <c r="AO223" s="238"/>
      <c r="AP223" s="238"/>
      <c r="AQ223" s="238"/>
      <c r="AR223" s="238"/>
      <c r="AS223" s="44"/>
      <c r="AT223" s="44"/>
      <c r="AU223" s="44"/>
      <c r="AV223" s="44"/>
      <c r="AW223" s="44"/>
      <c r="AX223" s="44"/>
      <c r="AY223" s="44"/>
      <c r="AZ223" s="44"/>
      <c r="BA223" s="184"/>
      <c r="BB223" s="184"/>
      <c r="BC223" s="184"/>
      <c r="BD223" s="65"/>
    </row>
    <row r="224" spans="1:56" x14ac:dyDescent="0.2">
      <c r="A224" s="348"/>
      <c r="B224" s="349"/>
      <c r="C224" s="349"/>
      <c r="D224" s="259"/>
      <c r="E224" s="237"/>
      <c r="F224" s="237"/>
      <c r="G224" s="237"/>
      <c r="H224" s="237"/>
      <c r="I224" s="238"/>
      <c r="J224" s="238"/>
      <c r="K224" s="238"/>
      <c r="L224" s="238"/>
      <c r="M224" s="238"/>
      <c r="N224" s="238"/>
      <c r="O224" s="238"/>
      <c r="P224" s="238"/>
      <c r="Q224" s="44"/>
      <c r="R224" s="44"/>
      <c r="S224" s="237"/>
      <c r="T224" s="44"/>
      <c r="U224" s="44"/>
      <c r="V224" s="44"/>
      <c r="W224" s="44"/>
      <c r="X224" s="44"/>
      <c r="Y224" s="44"/>
      <c r="Z224" s="44"/>
      <c r="AA224" s="44"/>
      <c r="AB224" s="44"/>
      <c r="AC224" s="44"/>
      <c r="AD224" s="238"/>
      <c r="AE224" s="44"/>
      <c r="AF224" s="237"/>
      <c r="AG224" s="238"/>
      <c r="AH224" s="44"/>
      <c r="AI224" s="238"/>
      <c r="AJ224" s="44"/>
      <c r="AK224" s="238"/>
      <c r="AL224" s="238"/>
      <c r="AM224" s="238"/>
      <c r="AN224" s="238"/>
      <c r="AO224" s="238"/>
      <c r="AP224" s="238"/>
      <c r="AQ224" s="238"/>
      <c r="AR224" s="238"/>
      <c r="AS224" s="44"/>
      <c r="AT224" s="44"/>
      <c r="AU224" s="237"/>
      <c r="AV224" s="44"/>
      <c r="AW224" s="44"/>
      <c r="AX224" s="44"/>
      <c r="AY224" s="44"/>
      <c r="AZ224" s="44"/>
      <c r="BA224" s="184"/>
      <c r="BB224" s="350"/>
      <c r="BC224" s="350"/>
      <c r="BD224" s="65"/>
    </row>
    <row r="225" spans="1:56" x14ac:dyDescent="0.2">
      <c r="A225" s="348"/>
      <c r="B225" s="349"/>
      <c r="C225" s="349"/>
      <c r="D225" s="259"/>
      <c r="E225" s="237"/>
      <c r="F225" s="237"/>
      <c r="G225" s="237"/>
      <c r="H225" s="237"/>
      <c r="I225" s="238"/>
      <c r="J225" s="238"/>
      <c r="K225" s="238"/>
      <c r="L225" s="238"/>
      <c r="M225" s="238"/>
      <c r="N225" s="238"/>
      <c r="O225" s="238"/>
      <c r="P225" s="238"/>
      <c r="Q225" s="44"/>
      <c r="R225" s="44"/>
      <c r="S225" s="44"/>
      <c r="T225" s="44"/>
      <c r="U225" s="44"/>
      <c r="V225" s="44"/>
      <c r="W225" s="44"/>
      <c r="X225" s="44"/>
      <c r="Y225" s="44"/>
      <c r="Z225" s="44"/>
      <c r="AA225" s="44"/>
      <c r="AB225" s="44"/>
      <c r="AC225" s="44"/>
      <c r="AD225" s="238"/>
      <c r="AE225" s="44"/>
      <c r="AF225" s="44"/>
      <c r="AG225" s="238"/>
      <c r="AH225" s="44"/>
      <c r="AI225" s="238"/>
      <c r="AJ225" s="44"/>
      <c r="AK225" s="238"/>
      <c r="AL225" s="238"/>
      <c r="AM225" s="238"/>
      <c r="AN225" s="238"/>
      <c r="AO225" s="238"/>
      <c r="AP225" s="238"/>
      <c r="AQ225" s="238"/>
      <c r="AR225" s="238"/>
      <c r="AS225" s="44"/>
      <c r="AT225" s="44"/>
      <c r="AU225" s="44"/>
      <c r="AV225" s="44"/>
      <c r="AW225" s="44"/>
      <c r="AX225" s="44"/>
      <c r="AY225" s="44"/>
      <c r="AZ225" s="44"/>
      <c r="BA225" s="184"/>
      <c r="BB225" s="184"/>
      <c r="BC225" s="184"/>
      <c r="BD225" s="65"/>
    </row>
    <row r="226" spans="1:56" x14ac:dyDescent="0.2">
      <c r="A226" s="348"/>
      <c r="B226" s="349"/>
      <c r="C226" s="349"/>
      <c r="D226" s="259"/>
      <c r="E226" s="237"/>
      <c r="F226" s="237"/>
      <c r="G226" s="237"/>
      <c r="H226" s="237"/>
      <c r="I226" s="238"/>
      <c r="J226" s="238"/>
      <c r="K226" s="238"/>
      <c r="L226" s="238"/>
      <c r="M226" s="238"/>
      <c r="N226" s="238"/>
      <c r="O226" s="238"/>
      <c r="P226" s="238"/>
      <c r="Q226" s="44"/>
      <c r="R226" s="44"/>
      <c r="S226" s="237"/>
      <c r="T226" s="44"/>
      <c r="U226" s="44"/>
      <c r="V226" s="44"/>
      <c r="W226" s="44"/>
      <c r="X226" s="44"/>
      <c r="Y226" s="44"/>
      <c r="Z226" s="44"/>
      <c r="AA226" s="44"/>
      <c r="AB226" s="44"/>
      <c r="AC226" s="44"/>
      <c r="AD226" s="238"/>
      <c r="AE226" s="44"/>
      <c r="AF226" s="237"/>
      <c r="AG226" s="238"/>
      <c r="AH226" s="44"/>
      <c r="AI226" s="238"/>
      <c r="AJ226" s="44"/>
      <c r="AK226" s="238"/>
      <c r="AL226" s="238"/>
      <c r="AM226" s="238"/>
      <c r="AN226" s="238"/>
      <c r="AO226" s="238"/>
      <c r="AP226" s="238"/>
      <c r="AQ226" s="238"/>
      <c r="AR226" s="238"/>
      <c r="AS226" s="44"/>
      <c r="AT226" s="44"/>
      <c r="AU226" s="237"/>
      <c r="AV226" s="44"/>
      <c r="AW226" s="44"/>
      <c r="AX226" s="44"/>
      <c r="AY226" s="44"/>
      <c r="AZ226" s="44"/>
      <c r="BA226" s="184"/>
      <c r="BB226" s="350"/>
      <c r="BC226" s="350"/>
      <c r="BD226" s="65"/>
    </row>
    <row r="227" spans="1:56" x14ac:dyDescent="0.2">
      <c r="A227" s="348"/>
      <c r="B227" s="349"/>
      <c r="C227" s="349"/>
      <c r="D227" s="259"/>
      <c r="E227" s="237"/>
      <c r="F227" s="237"/>
      <c r="G227" s="237"/>
      <c r="H227" s="237"/>
      <c r="I227" s="238"/>
      <c r="J227" s="238"/>
      <c r="K227" s="238"/>
      <c r="L227" s="238"/>
      <c r="M227" s="238"/>
      <c r="N227" s="238"/>
      <c r="O227" s="238"/>
      <c r="P227" s="238"/>
      <c r="Q227" s="44"/>
      <c r="R227" s="44"/>
      <c r="S227" s="44"/>
      <c r="T227" s="44"/>
      <c r="U227" s="44"/>
      <c r="V227" s="44"/>
      <c r="W227" s="44"/>
      <c r="X227" s="44"/>
      <c r="Y227" s="44"/>
      <c r="Z227" s="44"/>
      <c r="AA227" s="44"/>
      <c r="AB227" s="44"/>
      <c r="AC227" s="44"/>
      <c r="AD227" s="238"/>
      <c r="AE227" s="44"/>
      <c r="AF227" s="44"/>
      <c r="AG227" s="238"/>
      <c r="AH227" s="44"/>
      <c r="AI227" s="238"/>
      <c r="AJ227" s="44"/>
      <c r="AK227" s="238"/>
      <c r="AL227" s="238"/>
      <c r="AM227" s="238"/>
      <c r="AN227" s="238"/>
      <c r="AO227" s="238"/>
      <c r="AP227" s="238"/>
      <c r="AQ227" s="238"/>
      <c r="AR227" s="238"/>
      <c r="AS227" s="44"/>
      <c r="AT227" s="44"/>
      <c r="AU227" s="44"/>
      <c r="AV227" s="44"/>
      <c r="AW227" s="44"/>
      <c r="AX227" s="44"/>
      <c r="AY227" s="44"/>
      <c r="AZ227" s="44"/>
      <c r="BA227" s="184"/>
      <c r="BB227" s="184"/>
      <c r="BC227" s="184"/>
      <c r="BD227" s="65"/>
    </row>
    <row r="228" spans="1:56" x14ac:dyDescent="0.2">
      <c r="A228" s="348"/>
      <c r="B228" s="349"/>
      <c r="C228" s="349"/>
      <c r="D228" s="259"/>
      <c r="E228" s="237"/>
      <c r="F228" s="237"/>
      <c r="G228" s="237"/>
      <c r="H228" s="237"/>
      <c r="I228" s="238"/>
      <c r="J228" s="238"/>
      <c r="K228" s="238"/>
      <c r="L228" s="238"/>
      <c r="M228" s="238"/>
      <c r="N228" s="238"/>
      <c r="O228" s="238"/>
      <c r="P228" s="238"/>
      <c r="Q228" s="44"/>
      <c r="R228" s="44"/>
      <c r="S228" s="237"/>
      <c r="T228" s="44"/>
      <c r="U228" s="44"/>
      <c r="V228" s="44"/>
      <c r="W228" s="44"/>
      <c r="X228" s="44"/>
      <c r="Y228" s="44"/>
      <c r="Z228" s="44"/>
      <c r="AA228" s="44"/>
      <c r="AB228" s="44"/>
      <c r="AC228" s="44"/>
      <c r="AD228" s="238"/>
      <c r="AE228" s="44"/>
      <c r="AF228" s="44"/>
      <c r="AG228" s="238"/>
      <c r="AH228" s="44"/>
      <c r="AI228" s="238"/>
      <c r="AJ228" s="44"/>
      <c r="AK228" s="238"/>
      <c r="AL228" s="238"/>
      <c r="AM228" s="238"/>
      <c r="AN228" s="238"/>
      <c r="AO228" s="238"/>
      <c r="AP228" s="238"/>
      <c r="AQ228" s="238"/>
      <c r="AR228" s="238"/>
      <c r="AS228" s="44"/>
      <c r="AT228" s="44"/>
      <c r="AU228" s="237"/>
      <c r="AV228" s="44"/>
      <c r="AW228" s="44"/>
      <c r="AX228" s="44"/>
      <c r="AY228" s="44"/>
      <c r="AZ228" s="44"/>
      <c r="BA228" s="184"/>
      <c r="BB228" s="350"/>
      <c r="BC228" s="350"/>
      <c r="BD228" s="65"/>
    </row>
    <row r="229" spans="1:56" x14ac:dyDescent="0.2">
      <c r="A229" s="348"/>
      <c r="B229" s="349"/>
      <c r="C229" s="349"/>
      <c r="D229" s="259"/>
      <c r="E229" s="237"/>
      <c r="F229" s="237"/>
      <c r="G229" s="237"/>
      <c r="H229" s="237"/>
      <c r="I229" s="238"/>
      <c r="J229" s="238"/>
      <c r="K229" s="238"/>
      <c r="L229" s="238"/>
      <c r="M229" s="238"/>
      <c r="N229" s="238"/>
      <c r="O229" s="238"/>
      <c r="P229" s="238"/>
      <c r="Q229" s="44"/>
      <c r="R229" s="44"/>
      <c r="S229" s="44"/>
      <c r="T229" s="44"/>
      <c r="U229" s="44"/>
      <c r="V229" s="44"/>
      <c r="W229" s="44"/>
      <c r="X229" s="44"/>
      <c r="Y229" s="44"/>
      <c r="Z229" s="44"/>
      <c r="AA229" s="44"/>
      <c r="AB229" s="44"/>
      <c r="AC229" s="44"/>
      <c r="AD229" s="238"/>
      <c r="AE229" s="44"/>
      <c r="AF229" s="44"/>
      <c r="AG229" s="238"/>
      <c r="AH229" s="44"/>
      <c r="AI229" s="238"/>
      <c r="AJ229" s="44"/>
      <c r="AK229" s="238"/>
      <c r="AL229" s="238"/>
      <c r="AM229" s="238"/>
      <c r="AN229" s="238"/>
      <c r="AO229" s="238"/>
      <c r="AP229" s="238"/>
      <c r="AQ229" s="238"/>
      <c r="AR229" s="238"/>
      <c r="AS229" s="44"/>
      <c r="AT229" s="44"/>
      <c r="AU229" s="44"/>
      <c r="AV229" s="44"/>
      <c r="AW229" s="44"/>
      <c r="AX229" s="44"/>
      <c r="AY229" s="44"/>
      <c r="AZ229" s="44"/>
      <c r="BA229" s="184"/>
      <c r="BB229" s="350"/>
      <c r="BC229" s="350"/>
      <c r="BD229" s="65"/>
    </row>
    <row r="230" spans="1:56" x14ac:dyDescent="0.2">
      <c r="A230" s="348"/>
      <c r="B230" s="349"/>
      <c r="C230" s="349"/>
      <c r="D230" s="259"/>
      <c r="E230" s="237"/>
      <c r="F230" s="237"/>
      <c r="G230" s="237"/>
      <c r="H230" s="237"/>
      <c r="I230" s="238"/>
      <c r="J230" s="238"/>
      <c r="K230" s="238"/>
      <c r="L230" s="238"/>
      <c r="M230" s="238"/>
      <c r="N230" s="238"/>
      <c r="O230" s="238"/>
      <c r="P230" s="238"/>
      <c r="Q230" s="44"/>
      <c r="R230" s="44"/>
      <c r="S230" s="237"/>
      <c r="T230" s="44"/>
      <c r="U230" s="44"/>
      <c r="V230" s="44"/>
      <c r="W230" s="44"/>
      <c r="X230" s="44"/>
      <c r="Y230" s="237"/>
      <c r="Z230" s="44"/>
      <c r="AA230" s="44"/>
      <c r="AB230" s="44"/>
      <c r="AC230" s="44"/>
      <c r="AD230" s="238"/>
      <c r="AE230" s="44"/>
      <c r="AF230" s="44"/>
      <c r="AG230" s="238"/>
      <c r="AH230" s="44"/>
      <c r="AI230" s="238"/>
      <c r="AJ230" s="44"/>
      <c r="AK230" s="238"/>
      <c r="AL230" s="238"/>
      <c r="AM230" s="238"/>
      <c r="AN230" s="238"/>
      <c r="AO230" s="238"/>
      <c r="AP230" s="238"/>
      <c r="AQ230" s="238"/>
      <c r="AR230" s="238"/>
      <c r="AS230" s="44"/>
      <c r="AT230" s="44"/>
      <c r="AU230" s="237"/>
      <c r="AV230" s="44"/>
      <c r="AW230" s="44"/>
      <c r="AX230" s="44"/>
      <c r="AY230" s="44"/>
      <c r="AZ230" s="44"/>
      <c r="BA230" s="184"/>
      <c r="BB230" s="350"/>
      <c r="BC230" s="350"/>
      <c r="BD230" s="65"/>
    </row>
    <row r="231" spans="1:56" x14ac:dyDescent="0.2">
      <c r="A231" s="348"/>
      <c r="B231" s="349"/>
      <c r="C231" s="349"/>
      <c r="D231" s="259"/>
      <c r="E231" s="237"/>
      <c r="F231" s="237"/>
      <c r="G231" s="237"/>
      <c r="H231" s="237"/>
      <c r="I231" s="238"/>
      <c r="J231" s="238"/>
      <c r="K231" s="238"/>
      <c r="L231" s="238"/>
      <c r="M231" s="238"/>
      <c r="N231" s="238"/>
      <c r="O231" s="238"/>
      <c r="P231" s="238"/>
      <c r="Q231" s="44"/>
      <c r="R231" s="44"/>
      <c r="S231" s="44"/>
      <c r="T231" s="44"/>
      <c r="U231" s="44"/>
      <c r="V231" s="44"/>
      <c r="W231" s="44"/>
      <c r="X231" s="44"/>
      <c r="Y231" s="44"/>
      <c r="Z231" s="44"/>
      <c r="AA231" s="44"/>
      <c r="AB231" s="44"/>
      <c r="AC231" s="44"/>
      <c r="AD231" s="238"/>
      <c r="AE231" s="44"/>
      <c r="AF231" s="44"/>
      <c r="AG231" s="238"/>
      <c r="AH231" s="44"/>
      <c r="AI231" s="238"/>
      <c r="AJ231" s="44"/>
      <c r="AK231" s="238"/>
      <c r="AL231" s="238"/>
      <c r="AM231" s="238"/>
      <c r="AN231" s="238"/>
      <c r="AO231" s="238"/>
      <c r="AP231" s="238"/>
      <c r="AQ231" s="238"/>
      <c r="AR231" s="238"/>
      <c r="AS231" s="44"/>
      <c r="AT231" s="44"/>
      <c r="AU231" s="44"/>
      <c r="AV231" s="44"/>
      <c r="AW231" s="44"/>
      <c r="AX231" s="44"/>
      <c r="AY231" s="44"/>
      <c r="AZ231" s="44"/>
      <c r="BA231" s="184"/>
      <c r="BB231" s="350"/>
      <c r="BC231" s="350"/>
      <c r="BD231" s="65"/>
    </row>
    <row r="232" spans="1:56" x14ac:dyDescent="0.2">
      <c r="A232" s="348"/>
      <c r="B232" s="349"/>
      <c r="C232" s="349"/>
      <c r="D232" s="259"/>
      <c r="E232" s="237"/>
      <c r="F232" s="237"/>
      <c r="G232" s="237"/>
      <c r="H232" s="237"/>
      <c r="I232" s="238"/>
      <c r="J232" s="238"/>
      <c r="K232" s="238"/>
      <c r="L232" s="238"/>
      <c r="M232" s="238"/>
      <c r="N232" s="238"/>
      <c r="O232" s="238"/>
      <c r="P232" s="237"/>
      <c r="Q232" s="44"/>
      <c r="R232" s="44"/>
      <c r="S232" s="44"/>
      <c r="T232" s="44"/>
      <c r="U232" s="44"/>
      <c r="V232" s="44"/>
      <c r="W232" s="44"/>
      <c r="X232" s="44"/>
      <c r="Y232" s="237"/>
      <c r="Z232" s="44"/>
      <c r="AA232" s="44"/>
      <c r="AB232" s="44"/>
      <c r="AC232" s="44"/>
      <c r="AD232" s="238"/>
      <c r="AE232" s="44"/>
      <c r="AF232" s="44"/>
      <c r="AG232" s="238"/>
      <c r="AH232" s="44"/>
      <c r="AI232" s="238"/>
      <c r="AJ232" s="44"/>
      <c r="AK232" s="238"/>
      <c r="AL232" s="238"/>
      <c r="AM232" s="238"/>
      <c r="AN232" s="238"/>
      <c r="AO232" s="238"/>
      <c r="AP232" s="238"/>
      <c r="AQ232" s="238"/>
      <c r="AR232" s="237"/>
      <c r="AS232" s="44"/>
      <c r="AT232" s="44"/>
      <c r="AU232" s="44"/>
      <c r="AV232" s="44"/>
      <c r="AW232" s="44"/>
      <c r="AX232" s="237"/>
      <c r="AY232" s="44"/>
      <c r="AZ232" s="44"/>
      <c r="BA232" s="184"/>
      <c r="BB232" s="350"/>
      <c r="BC232" s="350"/>
      <c r="BD232" s="65"/>
    </row>
    <row r="233" spans="1:56" x14ac:dyDescent="0.2">
      <c r="A233" s="348"/>
      <c r="B233" s="349"/>
      <c r="C233" s="349"/>
      <c r="D233" s="259"/>
      <c r="E233" s="237"/>
      <c r="F233" s="237"/>
      <c r="G233" s="237"/>
      <c r="H233" s="237"/>
      <c r="I233" s="238"/>
      <c r="J233" s="238"/>
      <c r="K233" s="238"/>
      <c r="L233" s="238"/>
      <c r="M233" s="238"/>
      <c r="N233" s="238"/>
      <c r="O233" s="238"/>
      <c r="P233" s="238"/>
      <c r="Q233" s="44"/>
      <c r="R233" s="44"/>
      <c r="S233" s="44"/>
      <c r="T233" s="44"/>
      <c r="U233" s="44"/>
      <c r="V233" s="44"/>
      <c r="W233" s="44"/>
      <c r="X233" s="44"/>
      <c r="Y233" s="44"/>
      <c r="Z233" s="44"/>
      <c r="AA233" s="44"/>
      <c r="AB233" s="44"/>
      <c r="AC233" s="44"/>
      <c r="AD233" s="238"/>
      <c r="AE233" s="44"/>
      <c r="AF233" s="44"/>
      <c r="AG233" s="238"/>
      <c r="AH233" s="44"/>
      <c r="AI233" s="238"/>
      <c r="AJ233" s="44"/>
      <c r="AK233" s="238"/>
      <c r="AL233" s="238"/>
      <c r="AM233" s="238"/>
      <c r="AN233" s="238"/>
      <c r="AO233" s="238"/>
      <c r="AP233" s="238"/>
      <c r="AQ233" s="238"/>
      <c r="AR233" s="238"/>
      <c r="AS233" s="44"/>
      <c r="AT233" s="44"/>
      <c r="AU233" s="44"/>
      <c r="AV233" s="44"/>
      <c r="AW233" s="44"/>
      <c r="AX233" s="238"/>
      <c r="AY233" s="44"/>
      <c r="AZ233" s="44"/>
      <c r="BA233" s="184"/>
      <c r="BB233" s="350"/>
      <c r="BC233" s="350"/>
      <c r="BD233" s="65"/>
    </row>
    <row r="234" spans="1:56" x14ac:dyDescent="0.2">
      <c r="A234" s="348"/>
      <c r="B234" s="349"/>
      <c r="C234" s="349"/>
      <c r="D234" s="259"/>
      <c r="E234" s="237"/>
      <c r="F234" s="237"/>
      <c r="G234" s="237"/>
      <c r="H234" s="237"/>
      <c r="I234" s="238"/>
      <c r="J234" s="238"/>
      <c r="K234" s="238"/>
      <c r="L234" s="238"/>
      <c r="M234" s="238"/>
      <c r="N234" s="238"/>
      <c r="O234" s="238"/>
      <c r="P234" s="237"/>
      <c r="Q234" s="44"/>
      <c r="R234" s="44"/>
      <c r="S234" s="44"/>
      <c r="T234" s="44"/>
      <c r="U234" s="44"/>
      <c r="V234" s="44"/>
      <c r="W234" s="44"/>
      <c r="X234" s="44"/>
      <c r="Y234" s="237"/>
      <c r="Z234" s="44"/>
      <c r="AA234" s="44"/>
      <c r="AB234" s="44"/>
      <c r="AC234" s="44"/>
      <c r="AD234" s="238"/>
      <c r="AE234" s="44"/>
      <c r="AF234" s="44"/>
      <c r="AG234" s="238"/>
      <c r="AH234" s="44"/>
      <c r="AI234" s="238"/>
      <c r="AJ234" s="44"/>
      <c r="AK234" s="238"/>
      <c r="AL234" s="238"/>
      <c r="AM234" s="238"/>
      <c r="AN234" s="238"/>
      <c r="AO234" s="238"/>
      <c r="AP234" s="238"/>
      <c r="AQ234" s="238"/>
      <c r="AR234" s="237"/>
      <c r="AS234" s="44"/>
      <c r="AT234" s="44"/>
      <c r="AU234" s="44"/>
      <c r="AV234" s="44"/>
      <c r="AW234" s="44"/>
      <c r="AX234" s="237"/>
      <c r="AY234" s="44"/>
      <c r="AZ234" s="44"/>
      <c r="BA234" s="184"/>
      <c r="BB234" s="350"/>
      <c r="BC234" s="350"/>
      <c r="BD234" s="65"/>
    </row>
    <row r="235" spans="1:56" x14ac:dyDescent="0.2">
      <c r="A235" s="348"/>
      <c r="B235" s="349"/>
      <c r="C235" s="349"/>
      <c r="D235" s="259"/>
      <c r="E235" s="237"/>
      <c r="F235" s="237"/>
      <c r="G235" s="237"/>
      <c r="H235" s="237"/>
      <c r="I235" s="238"/>
      <c r="J235" s="238"/>
      <c r="K235" s="238"/>
      <c r="L235" s="238"/>
      <c r="M235" s="238"/>
      <c r="N235" s="238"/>
      <c r="O235" s="238"/>
      <c r="P235" s="238"/>
      <c r="Q235" s="44"/>
      <c r="R235" s="44"/>
      <c r="S235" s="44"/>
      <c r="T235" s="44"/>
      <c r="U235" s="44"/>
      <c r="V235" s="44"/>
      <c r="W235" s="44"/>
      <c r="X235" s="44"/>
      <c r="Y235" s="44"/>
      <c r="Z235" s="44"/>
      <c r="AA235" s="44"/>
      <c r="AB235" s="44"/>
      <c r="AC235" s="44"/>
      <c r="AD235" s="238"/>
      <c r="AE235" s="44"/>
      <c r="AF235" s="44"/>
      <c r="AG235" s="238"/>
      <c r="AH235" s="44"/>
      <c r="AI235" s="238"/>
      <c r="AJ235" s="44"/>
      <c r="AK235" s="238"/>
      <c r="AL235" s="238"/>
      <c r="AM235" s="238"/>
      <c r="AN235" s="238"/>
      <c r="AO235" s="238"/>
      <c r="AP235" s="238"/>
      <c r="AQ235" s="238"/>
      <c r="AR235" s="238"/>
      <c r="AS235" s="44"/>
      <c r="AT235" s="44"/>
      <c r="AU235" s="44"/>
      <c r="AV235" s="44"/>
      <c r="AW235" s="44"/>
      <c r="AX235" s="238"/>
      <c r="AY235" s="44"/>
      <c r="AZ235" s="44"/>
      <c r="BA235" s="184"/>
      <c r="BB235" s="184"/>
      <c r="BC235" s="184"/>
      <c r="BD235" s="65"/>
    </row>
    <row r="236" spans="1:56" x14ac:dyDescent="0.2">
      <c r="A236" s="351"/>
      <c r="B236" s="349"/>
      <c r="C236" s="349"/>
      <c r="D236" s="259"/>
      <c r="E236" s="237"/>
      <c r="F236" s="237"/>
      <c r="G236" s="237"/>
      <c r="H236" s="237"/>
      <c r="I236" s="238"/>
      <c r="J236" s="237"/>
      <c r="K236" s="238"/>
      <c r="L236" s="238"/>
      <c r="M236" s="238"/>
      <c r="N236" s="238"/>
      <c r="O236" s="238"/>
      <c r="P236" s="238"/>
      <c r="Q236" s="44"/>
      <c r="R236" s="44"/>
      <c r="S236" s="44"/>
      <c r="T236" s="44"/>
      <c r="U236" s="44"/>
      <c r="V236" s="44"/>
      <c r="W236" s="44"/>
      <c r="X236" s="237"/>
      <c r="Y236" s="44"/>
      <c r="Z236" s="44"/>
      <c r="AA236" s="44"/>
      <c r="AB236" s="44"/>
      <c r="AC236" s="44"/>
      <c r="AD236" s="238"/>
      <c r="AE236" s="44"/>
      <c r="AF236" s="44"/>
      <c r="AG236" s="238"/>
      <c r="AH236" s="44"/>
      <c r="AI236" s="238"/>
      <c r="AJ236" s="44"/>
      <c r="AK236" s="238"/>
      <c r="AL236" s="238"/>
      <c r="AM236" s="238"/>
      <c r="AN236" s="238"/>
      <c r="AO236" s="238"/>
      <c r="AP236" s="238"/>
      <c r="AQ236" s="238"/>
      <c r="AR236" s="237"/>
      <c r="AS236" s="44"/>
      <c r="AT236" s="44"/>
      <c r="AU236" s="44"/>
      <c r="AV236" s="44"/>
      <c r="AW236" s="44"/>
      <c r="AX236" s="44"/>
      <c r="AY236" s="44"/>
      <c r="AZ236" s="44"/>
      <c r="BA236" s="184"/>
      <c r="BB236" s="350"/>
      <c r="BC236" s="350"/>
      <c r="BD236" s="65"/>
    </row>
    <row r="237" spans="1:56" x14ac:dyDescent="0.2">
      <c r="A237" s="351"/>
      <c r="B237" s="349"/>
      <c r="C237" s="349"/>
      <c r="D237" s="259"/>
      <c r="E237" s="237"/>
      <c r="F237" s="237"/>
      <c r="G237" s="237"/>
      <c r="H237" s="237"/>
      <c r="I237" s="238"/>
      <c r="J237" s="238"/>
      <c r="K237" s="238"/>
      <c r="L237" s="238"/>
      <c r="M237" s="238"/>
      <c r="N237" s="238"/>
      <c r="O237" s="238"/>
      <c r="P237" s="238"/>
      <c r="Q237" s="44"/>
      <c r="R237" s="44"/>
      <c r="S237" s="44"/>
      <c r="T237" s="44"/>
      <c r="U237" s="44"/>
      <c r="V237" s="44"/>
      <c r="W237" s="44"/>
      <c r="X237" s="44"/>
      <c r="Y237" s="44"/>
      <c r="Z237" s="44"/>
      <c r="AA237" s="44"/>
      <c r="AB237" s="44"/>
      <c r="AC237" s="44"/>
      <c r="AD237" s="238"/>
      <c r="AE237" s="44"/>
      <c r="AF237" s="44"/>
      <c r="AG237" s="238"/>
      <c r="AH237" s="44"/>
      <c r="AI237" s="238"/>
      <c r="AJ237" s="44"/>
      <c r="AK237" s="238"/>
      <c r="AL237" s="238"/>
      <c r="AM237" s="238"/>
      <c r="AN237" s="238"/>
      <c r="AO237" s="238"/>
      <c r="AP237" s="238"/>
      <c r="AQ237" s="238"/>
      <c r="AR237" s="238"/>
      <c r="AS237" s="44"/>
      <c r="AT237" s="44"/>
      <c r="AU237" s="44"/>
      <c r="AV237" s="44"/>
      <c r="AW237" s="44"/>
      <c r="AX237" s="44"/>
      <c r="AY237" s="44"/>
      <c r="AZ237" s="44"/>
      <c r="BA237" s="184"/>
      <c r="BB237" s="184"/>
      <c r="BC237" s="184"/>
      <c r="BD237" s="65"/>
    </row>
    <row r="238" spans="1:56" x14ac:dyDescent="0.2">
      <c r="A238" s="348"/>
      <c r="B238" s="349"/>
      <c r="C238" s="349"/>
      <c r="D238" s="259"/>
      <c r="E238" s="237"/>
      <c r="F238" s="237"/>
      <c r="G238" s="237"/>
      <c r="H238" s="237"/>
      <c r="I238" s="238"/>
      <c r="J238" s="238"/>
      <c r="K238" s="238"/>
      <c r="L238" s="238"/>
      <c r="M238" s="238"/>
      <c r="N238" s="238"/>
      <c r="O238" s="238"/>
      <c r="P238" s="238"/>
      <c r="Q238" s="44"/>
      <c r="R238" s="44"/>
      <c r="S238" s="44"/>
      <c r="T238" s="44"/>
      <c r="U238" s="44"/>
      <c r="V238" s="44"/>
      <c r="W238" s="44"/>
      <c r="X238" s="44"/>
      <c r="Y238" s="44"/>
      <c r="Z238" s="44"/>
      <c r="AA238" s="44"/>
      <c r="AB238" s="44"/>
      <c r="AC238" s="44"/>
      <c r="AD238" s="238"/>
      <c r="AE238" s="44"/>
      <c r="AF238" s="44"/>
      <c r="AG238" s="238"/>
      <c r="AH238" s="44"/>
      <c r="AI238" s="238"/>
      <c r="AJ238" s="44"/>
      <c r="AK238" s="238"/>
      <c r="AL238" s="238"/>
      <c r="AM238" s="238"/>
      <c r="AN238" s="238"/>
      <c r="AO238" s="238"/>
      <c r="AP238" s="238"/>
      <c r="AQ238" s="238"/>
      <c r="AR238" s="238"/>
      <c r="AS238" s="44"/>
      <c r="AT238" s="44"/>
      <c r="AU238" s="44"/>
      <c r="AV238" s="44"/>
      <c r="AW238" s="44"/>
      <c r="AX238" s="44"/>
      <c r="AY238" s="44"/>
      <c r="AZ238" s="44"/>
      <c r="BA238" s="184"/>
      <c r="BB238" s="350"/>
      <c r="BC238" s="350"/>
      <c r="BD238" s="65"/>
    </row>
    <row r="239" spans="1:56" x14ac:dyDescent="0.2">
      <c r="A239" s="348"/>
      <c r="B239" s="349"/>
      <c r="C239" s="349"/>
      <c r="D239" s="259"/>
      <c r="E239" s="237"/>
      <c r="F239" s="237"/>
      <c r="G239" s="237"/>
      <c r="H239" s="237"/>
      <c r="I239" s="238"/>
      <c r="J239" s="238"/>
      <c r="K239" s="238"/>
      <c r="L239" s="238"/>
      <c r="M239" s="238"/>
      <c r="N239" s="238"/>
      <c r="O239" s="238"/>
      <c r="P239" s="238"/>
      <c r="Q239" s="44"/>
      <c r="R239" s="44"/>
      <c r="S239" s="44"/>
      <c r="T239" s="44"/>
      <c r="U239" s="44"/>
      <c r="V239" s="44"/>
      <c r="W239" s="44"/>
      <c r="X239" s="44"/>
      <c r="Y239" s="44"/>
      <c r="Z239" s="44"/>
      <c r="AA239" s="44"/>
      <c r="AB239" s="44"/>
      <c r="AC239" s="44"/>
      <c r="AD239" s="238"/>
      <c r="AE239" s="44"/>
      <c r="AF239" s="44"/>
      <c r="AG239" s="238"/>
      <c r="AH239" s="44"/>
      <c r="AI239" s="238"/>
      <c r="AJ239" s="44"/>
      <c r="AK239" s="238"/>
      <c r="AL239" s="238"/>
      <c r="AM239" s="238"/>
      <c r="AN239" s="238"/>
      <c r="AO239" s="238"/>
      <c r="AP239" s="238"/>
      <c r="AQ239" s="238"/>
      <c r="AR239" s="238"/>
      <c r="AS239" s="44"/>
      <c r="AT239" s="44"/>
      <c r="AU239" s="44"/>
      <c r="AV239" s="44"/>
      <c r="AW239" s="44"/>
      <c r="AX239" s="44"/>
      <c r="AY239" s="44"/>
      <c r="AZ239" s="44"/>
      <c r="BA239" s="184"/>
      <c r="BB239" s="184"/>
      <c r="BC239" s="184"/>
      <c r="BD239" s="65"/>
    </row>
    <row r="240" spans="1:56" x14ac:dyDescent="0.2">
      <c r="A240" s="348"/>
      <c r="B240" s="349"/>
      <c r="C240" s="349"/>
      <c r="D240" s="259"/>
      <c r="E240" s="237"/>
      <c r="F240" s="237"/>
      <c r="G240" s="237"/>
      <c r="H240" s="237"/>
      <c r="I240" s="238"/>
      <c r="J240" s="238"/>
      <c r="K240" s="238"/>
      <c r="L240" s="238"/>
      <c r="M240" s="238"/>
      <c r="N240" s="238"/>
      <c r="O240" s="238"/>
      <c r="P240" s="238"/>
      <c r="Q240" s="44"/>
      <c r="R240" s="44"/>
      <c r="S240" s="44"/>
      <c r="T240" s="44"/>
      <c r="U240" s="44"/>
      <c r="V240" s="44"/>
      <c r="W240" s="44"/>
      <c r="X240" s="237"/>
      <c r="Y240" s="44"/>
      <c r="Z240" s="44"/>
      <c r="AA240" s="44"/>
      <c r="AB240" s="44"/>
      <c r="AC240" s="44"/>
      <c r="AD240" s="238"/>
      <c r="AE240" s="44"/>
      <c r="AF240" s="44"/>
      <c r="AG240" s="238"/>
      <c r="AH240" s="44"/>
      <c r="AI240" s="238"/>
      <c r="AJ240" s="44"/>
      <c r="AK240" s="238"/>
      <c r="AL240" s="238"/>
      <c r="AM240" s="238"/>
      <c r="AN240" s="238"/>
      <c r="AO240" s="238"/>
      <c r="AP240" s="238"/>
      <c r="AQ240" s="238"/>
      <c r="AR240" s="237"/>
      <c r="AS240" s="44"/>
      <c r="AT240" s="44"/>
      <c r="AU240" s="44"/>
      <c r="AV240" s="44"/>
      <c r="AW240" s="44"/>
      <c r="AX240" s="44"/>
      <c r="AY240" s="44"/>
      <c r="AZ240" s="44"/>
      <c r="BA240" s="184"/>
      <c r="BB240" s="350"/>
      <c r="BC240" s="350"/>
      <c r="BD240" s="65"/>
    </row>
    <row r="241" spans="1:56" x14ac:dyDescent="0.2">
      <c r="A241" s="348"/>
      <c r="B241" s="349"/>
      <c r="C241" s="349"/>
      <c r="D241" s="259"/>
      <c r="E241" s="237"/>
      <c r="F241" s="237"/>
      <c r="G241" s="237"/>
      <c r="H241" s="237"/>
      <c r="I241" s="238"/>
      <c r="J241" s="238"/>
      <c r="K241" s="238"/>
      <c r="L241" s="238"/>
      <c r="M241" s="238"/>
      <c r="N241" s="238"/>
      <c r="O241" s="238"/>
      <c r="P241" s="238"/>
      <c r="Q241" s="44"/>
      <c r="R241" s="44"/>
      <c r="S241" s="44"/>
      <c r="T241" s="44"/>
      <c r="U241" s="44"/>
      <c r="V241" s="44"/>
      <c r="W241" s="44"/>
      <c r="X241" s="44"/>
      <c r="Y241" s="44"/>
      <c r="Z241" s="44"/>
      <c r="AA241" s="44"/>
      <c r="AB241" s="44"/>
      <c r="AC241" s="44"/>
      <c r="AD241" s="238"/>
      <c r="AE241" s="44"/>
      <c r="AF241" s="44"/>
      <c r="AG241" s="238"/>
      <c r="AH241" s="44"/>
      <c r="AI241" s="238"/>
      <c r="AJ241" s="44"/>
      <c r="AK241" s="238"/>
      <c r="AL241" s="238"/>
      <c r="AM241" s="238"/>
      <c r="AN241" s="238"/>
      <c r="AO241" s="238"/>
      <c r="AP241" s="238"/>
      <c r="AQ241" s="238"/>
      <c r="AR241" s="238"/>
      <c r="AS241" s="44"/>
      <c r="AT241" s="44"/>
      <c r="AU241" s="44"/>
      <c r="AV241" s="44"/>
      <c r="AW241" s="44"/>
      <c r="AX241" s="44"/>
      <c r="AY241" s="44"/>
      <c r="AZ241" s="44"/>
      <c r="BA241" s="184"/>
      <c r="BB241" s="184"/>
      <c r="BC241" s="184"/>
      <c r="BD241" s="65"/>
    </row>
    <row r="242" spans="1:56" x14ac:dyDescent="0.2">
      <c r="A242" s="348"/>
      <c r="B242" s="349"/>
      <c r="C242" s="349"/>
      <c r="D242" s="259"/>
      <c r="E242" s="237"/>
      <c r="F242" s="237"/>
      <c r="G242" s="237"/>
      <c r="H242" s="237"/>
      <c r="I242" s="238"/>
      <c r="J242" s="238"/>
      <c r="K242" s="238"/>
      <c r="L242" s="238"/>
      <c r="M242" s="238"/>
      <c r="N242" s="238"/>
      <c r="O242" s="238"/>
      <c r="P242" s="238"/>
      <c r="Q242" s="44"/>
      <c r="R242" s="44"/>
      <c r="S242" s="44"/>
      <c r="T242" s="44"/>
      <c r="U242" s="44"/>
      <c r="V242" s="44"/>
      <c r="W242" s="44"/>
      <c r="X242" s="237"/>
      <c r="Y242" s="44"/>
      <c r="Z242" s="44"/>
      <c r="AA242" s="44"/>
      <c r="AB242" s="44"/>
      <c r="AC242" s="44"/>
      <c r="AD242" s="238"/>
      <c r="AE242" s="44"/>
      <c r="AF242" s="44"/>
      <c r="AG242" s="238"/>
      <c r="AH242" s="44"/>
      <c r="AI242" s="238"/>
      <c r="AJ242" s="44"/>
      <c r="AK242" s="238"/>
      <c r="AL242" s="238"/>
      <c r="AM242" s="238"/>
      <c r="AN242" s="238"/>
      <c r="AO242" s="238"/>
      <c r="AP242" s="238"/>
      <c r="AQ242" s="238"/>
      <c r="AR242" s="237"/>
      <c r="AS242" s="44"/>
      <c r="AT242" s="44"/>
      <c r="AU242" s="44"/>
      <c r="AV242" s="44"/>
      <c r="AW242" s="44"/>
      <c r="AX242" s="44"/>
      <c r="AY242" s="44"/>
      <c r="AZ242" s="44"/>
      <c r="BA242" s="184"/>
      <c r="BB242" s="350"/>
      <c r="BC242" s="350"/>
      <c r="BD242" s="65"/>
    </row>
    <row r="243" spans="1:56" x14ac:dyDescent="0.2">
      <c r="A243" s="348"/>
      <c r="B243" s="349"/>
      <c r="C243" s="349"/>
      <c r="D243" s="259"/>
      <c r="E243" s="237"/>
      <c r="F243" s="237"/>
      <c r="G243" s="237"/>
      <c r="H243" s="237"/>
      <c r="I243" s="238"/>
      <c r="J243" s="238"/>
      <c r="K243" s="238"/>
      <c r="L243" s="238"/>
      <c r="M243" s="238"/>
      <c r="N243" s="238"/>
      <c r="O243" s="238"/>
      <c r="P243" s="238"/>
      <c r="Q243" s="44"/>
      <c r="R243" s="44"/>
      <c r="S243" s="44"/>
      <c r="T243" s="44"/>
      <c r="U243" s="44"/>
      <c r="V243" s="44"/>
      <c r="W243" s="44"/>
      <c r="X243" s="44"/>
      <c r="Y243" s="44"/>
      <c r="Z243" s="44"/>
      <c r="AA243" s="44"/>
      <c r="AB243" s="44"/>
      <c r="AC243" s="44"/>
      <c r="AD243" s="238"/>
      <c r="AE243" s="44"/>
      <c r="AF243" s="44"/>
      <c r="AG243" s="238"/>
      <c r="AH243" s="44"/>
      <c r="AI243" s="238"/>
      <c r="AJ243" s="44"/>
      <c r="AK243" s="238"/>
      <c r="AL243" s="238"/>
      <c r="AM243" s="238"/>
      <c r="AN243" s="238"/>
      <c r="AO243" s="238"/>
      <c r="AP243" s="238"/>
      <c r="AQ243" s="238"/>
      <c r="AR243" s="238"/>
      <c r="AS243" s="44"/>
      <c r="AT243" s="237"/>
      <c r="AU243" s="44"/>
      <c r="AV243" s="44"/>
      <c r="AW243" s="44"/>
      <c r="AX243" s="44"/>
      <c r="AY243" s="44"/>
      <c r="AZ243" s="44"/>
      <c r="BA243" s="184"/>
      <c r="BB243" s="184"/>
      <c r="BC243" s="184"/>
      <c r="BD243" s="65"/>
    </row>
    <row r="244" spans="1:56" x14ac:dyDescent="0.2">
      <c r="A244" s="348"/>
      <c r="B244" s="349"/>
      <c r="C244" s="349"/>
      <c r="D244" s="259"/>
      <c r="E244" s="237"/>
      <c r="F244" s="237"/>
      <c r="G244" s="237"/>
      <c r="H244" s="237"/>
      <c r="I244" s="238"/>
      <c r="J244" s="238"/>
      <c r="K244" s="238"/>
      <c r="L244" s="238"/>
      <c r="M244" s="238"/>
      <c r="N244" s="238"/>
      <c r="O244" s="238"/>
      <c r="P244" s="238"/>
      <c r="Q244" s="44"/>
      <c r="R244" s="44"/>
      <c r="S244" s="44"/>
      <c r="T244" s="44"/>
      <c r="U244" s="44"/>
      <c r="V244" s="44"/>
      <c r="W244" s="44"/>
      <c r="X244" s="44"/>
      <c r="Y244" s="44"/>
      <c r="Z244" s="44"/>
      <c r="AA244" s="44"/>
      <c r="AB244" s="44"/>
      <c r="AC244" s="44"/>
      <c r="AD244" s="238"/>
      <c r="AE244" s="44"/>
      <c r="AF244" s="44"/>
      <c r="AG244" s="238"/>
      <c r="AH244" s="44"/>
      <c r="AI244" s="238"/>
      <c r="AJ244" s="44"/>
      <c r="AK244" s="238"/>
      <c r="AL244" s="238"/>
      <c r="AM244" s="238"/>
      <c r="AN244" s="238"/>
      <c r="AO244" s="238"/>
      <c r="AP244" s="238"/>
      <c r="AQ244" s="238"/>
      <c r="AR244" s="238"/>
      <c r="AS244" s="44"/>
      <c r="AT244" s="237"/>
      <c r="AU244" s="44"/>
      <c r="AV244" s="44"/>
      <c r="AW244" s="44"/>
      <c r="AX244" s="44"/>
      <c r="AY244" s="44"/>
      <c r="AZ244" s="44"/>
      <c r="BA244" s="184"/>
      <c r="BB244" s="350"/>
      <c r="BC244" s="350"/>
      <c r="BD244" s="65"/>
    </row>
    <row r="245" spans="1:56" x14ac:dyDescent="0.2">
      <c r="A245" s="348"/>
      <c r="B245" s="349"/>
      <c r="C245" s="349"/>
      <c r="D245" s="259"/>
      <c r="E245" s="237"/>
      <c r="F245" s="237"/>
      <c r="G245" s="237"/>
      <c r="H245" s="237"/>
      <c r="I245" s="238"/>
      <c r="J245" s="238"/>
      <c r="K245" s="238"/>
      <c r="L245" s="238"/>
      <c r="M245" s="238"/>
      <c r="N245" s="238"/>
      <c r="O245" s="238"/>
      <c r="P245" s="238"/>
      <c r="Q245" s="44"/>
      <c r="R245" s="44"/>
      <c r="S245" s="44"/>
      <c r="T245" s="44"/>
      <c r="U245" s="44"/>
      <c r="V245" s="44"/>
      <c r="W245" s="44"/>
      <c r="X245" s="44"/>
      <c r="Y245" s="44"/>
      <c r="Z245" s="44"/>
      <c r="AA245" s="44"/>
      <c r="AB245" s="44"/>
      <c r="AC245" s="44"/>
      <c r="AD245" s="238"/>
      <c r="AE245" s="44"/>
      <c r="AF245" s="44"/>
      <c r="AG245" s="238"/>
      <c r="AH245" s="44"/>
      <c r="AI245" s="238"/>
      <c r="AJ245" s="44"/>
      <c r="AK245" s="238"/>
      <c r="AL245" s="238"/>
      <c r="AM245" s="238"/>
      <c r="AN245" s="238"/>
      <c r="AO245" s="238"/>
      <c r="AP245" s="238"/>
      <c r="AQ245" s="238"/>
      <c r="AR245" s="238"/>
      <c r="AS245" s="44"/>
      <c r="AT245" s="44"/>
      <c r="AU245" s="44"/>
      <c r="AV245" s="44"/>
      <c r="AW245" s="44"/>
      <c r="AX245" s="44"/>
      <c r="AY245" s="44"/>
      <c r="AZ245" s="44"/>
      <c r="BA245" s="184"/>
      <c r="BB245" s="184"/>
      <c r="BC245" s="184"/>
      <c r="BD245" s="65"/>
    </row>
    <row r="246" spans="1:56" x14ac:dyDescent="0.2">
      <c r="A246" s="348"/>
      <c r="B246" s="349"/>
      <c r="C246" s="349"/>
      <c r="D246" s="259"/>
      <c r="E246" s="237"/>
      <c r="F246" s="237"/>
      <c r="G246" s="237"/>
      <c r="H246" s="237"/>
      <c r="I246" s="238"/>
      <c r="J246" s="238"/>
      <c r="K246" s="238"/>
      <c r="L246" s="238"/>
      <c r="M246" s="238"/>
      <c r="N246" s="238"/>
      <c r="O246" s="238"/>
      <c r="P246" s="238"/>
      <c r="Q246" s="44"/>
      <c r="R246" s="44"/>
      <c r="S246" s="44"/>
      <c r="T246" s="44"/>
      <c r="U246" s="44"/>
      <c r="V246" s="44"/>
      <c r="W246" s="44"/>
      <c r="X246" s="237"/>
      <c r="Y246" s="44"/>
      <c r="Z246" s="44"/>
      <c r="AA246" s="44"/>
      <c r="AB246" s="44"/>
      <c r="AC246" s="44"/>
      <c r="AD246" s="238"/>
      <c r="AE246" s="44"/>
      <c r="AF246" s="44"/>
      <c r="AG246" s="238"/>
      <c r="AH246" s="44"/>
      <c r="AI246" s="238"/>
      <c r="AJ246" s="44"/>
      <c r="AK246" s="238"/>
      <c r="AL246" s="238"/>
      <c r="AM246" s="238"/>
      <c r="AN246" s="238"/>
      <c r="AO246" s="238"/>
      <c r="AP246" s="238"/>
      <c r="AQ246" s="238"/>
      <c r="AR246" s="237"/>
      <c r="AS246" s="44"/>
      <c r="AT246" s="237"/>
      <c r="AU246" s="44"/>
      <c r="AV246" s="44"/>
      <c r="AW246" s="44"/>
      <c r="AX246" s="44"/>
      <c r="AY246" s="44"/>
      <c r="AZ246" s="44"/>
      <c r="BA246" s="184"/>
      <c r="BB246" s="350"/>
      <c r="BC246" s="350"/>
      <c r="BD246" s="65"/>
    </row>
    <row r="247" spans="1:56" x14ac:dyDescent="0.2">
      <c r="A247" s="348"/>
      <c r="B247" s="349"/>
      <c r="C247" s="349"/>
      <c r="D247" s="259"/>
      <c r="E247" s="237"/>
      <c r="F247" s="237"/>
      <c r="G247" s="237"/>
      <c r="H247" s="237"/>
      <c r="I247" s="238"/>
      <c r="J247" s="238"/>
      <c r="K247" s="238"/>
      <c r="L247" s="238"/>
      <c r="M247" s="238"/>
      <c r="N247" s="238"/>
      <c r="O247" s="238"/>
      <c r="P247" s="238"/>
      <c r="Q247" s="44"/>
      <c r="R247" s="44"/>
      <c r="S247" s="44"/>
      <c r="T247" s="44"/>
      <c r="U247" s="44"/>
      <c r="V247" s="44"/>
      <c r="W247" s="44"/>
      <c r="X247" s="44"/>
      <c r="Y247" s="44"/>
      <c r="Z247" s="44"/>
      <c r="AA247" s="44"/>
      <c r="AB247" s="44"/>
      <c r="AC247" s="44"/>
      <c r="AD247" s="238"/>
      <c r="AE247" s="44"/>
      <c r="AF247" s="44"/>
      <c r="AG247" s="238"/>
      <c r="AH247" s="44"/>
      <c r="AI247" s="238"/>
      <c r="AJ247" s="44"/>
      <c r="AK247" s="238"/>
      <c r="AL247" s="238"/>
      <c r="AM247" s="238"/>
      <c r="AN247" s="238"/>
      <c r="AO247" s="238"/>
      <c r="AP247" s="238"/>
      <c r="AQ247" s="238"/>
      <c r="AR247" s="238"/>
      <c r="AS247" s="44"/>
      <c r="AT247" s="44"/>
      <c r="AU247" s="44"/>
      <c r="AV247" s="44"/>
      <c r="AW247" s="44"/>
      <c r="AX247" s="44"/>
      <c r="AY247" s="44"/>
      <c r="AZ247" s="44"/>
      <c r="BA247" s="184"/>
      <c r="BB247" s="184"/>
      <c r="BC247" s="184"/>
      <c r="BD247" s="65"/>
    </row>
    <row r="248" spans="1:56" x14ac:dyDescent="0.2">
      <c r="A248" s="370"/>
      <c r="B248" s="367"/>
      <c r="C248" s="352"/>
      <c r="D248" s="259"/>
      <c r="E248" s="237"/>
      <c r="F248" s="237"/>
      <c r="G248" s="237"/>
      <c r="H248" s="237"/>
      <c r="I248" s="238"/>
      <c r="J248" s="238"/>
      <c r="K248" s="238"/>
      <c r="L248" s="238"/>
      <c r="M248" s="238"/>
      <c r="N248" s="238"/>
      <c r="O248" s="238"/>
      <c r="P248" s="237"/>
      <c r="Q248" s="44"/>
      <c r="R248" s="44"/>
      <c r="S248" s="44"/>
      <c r="T248" s="44"/>
      <c r="U248" s="44"/>
      <c r="V248" s="44"/>
      <c r="W248" s="44"/>
      <c r="X248" s="44"/>
      <c r="Y248" s="44"/>
      <c r="Z248" s="44"/>
      <c r="AA248" s="44"/>
      <c r="AB248" s="44"/>
      <c r="AC248" s="44"/>
      <c r="AD248" s="238"/>
      <c r="AE248" s="44"/>
      <c r="AF248" s="44"/>
      <c r="AG248" s="238"/>
      <c r="AH248" s="238"/>
      <c r="AI248" s="238"/>
      <c r="AJ248" s="238"/>
      <c r="AK248" s="238"/>
      <c r="AL248" s="238"/>
      <c r="AM248" s="238"/>
      <c r="AN248" s="238"/>
      <c r="AO248" s="238"/>
      <c r="AP248" s="238"/>
      <c r="AQ248" s="238"/>
      <c r="AR248" s="238"/>
      <c r="AS248" s="238"/>
      <c r="AT248" s="238"/>
      <c r="AU248" s="238"/>
      <c r="AV248" s="238"/>
      <c r="AW248" s="238"/>
      <c r="AX248" s="238"/>
      <c r="AY248" s="238"/>
      <c r="AZ248" s="238"/>
      <c r="BA248" s="184"/>
      <c r="BB248" s="350"/>
      <c r="BC248" s="350"/>
      <c r="BD248" s="65"/>
    </row>
    <row r="249" spans="1:56" x14ac:dyDescent="0.2">
      <c r="A249" s="370"/>
      <c r="B249" s="367"/>
      <c r="C249" s="352"/>
      <c r="D249" s="259"/>
      <c r="E249" s="237"/>
      <c r="F249" s="237"/>
      <c r="G249" s="237"/>
      <c r="H249" s="237"/>
      <c r="I249" s="238"/>
      <c r="J249" s="238"/>
      <c r="K249" s="238"/>
      <c r="L249" s="238"/>
      <c r="M249" s="238"/>
      <c r="N249" s="238"/>
      <c r="O249" s="238"/>
      <c r="P249" s="238"/>
      <c r="Q249" s="44"/>
      <c r="R249" s="44"/>
      <c r="S249" s="44"/>
      <c r="T249" s="44"/>
      <c r="U249" s="44"/>
      <c r="V249" s="44"/>
      <c r="W249" s="44"/>
      <c r="X249" s="44"/>
      <c r="Y249" s="44"/>
      <c r="Z249" s="44"/>
      <c r="AA249" s="44"/>
      <c r="AB249" s="44"/>
      <c r="AC249" s="44"/>
      <c r="AD249" s="238"/>
      <c r="AE249" s="44"/>
      <c r="AF249" s="44"/>
      <c r="AG249" s="238"/>
      <c r="AH249" s="238"/>
      <c r="AI249" s="238"/>
      <c r="AJ249" s="238"/>
      <c r="AK249" s="238"/>
      <c r="AL249" s="238"/>
      <c r="AM249" s="238"/>
      <c r="AN249" s="238"/>
      <c r="AO249" s="238"/>
      <c r="AP249" s="238"/>
      <c r="AQ249" s="238"/>
      <c r="AR249" s="238"/>
      <c r="AS249" s="238"/>
      <c r="AT249" s="238"/>
      <c r="AU249" s="238"/>
      <c r="AV249" s="238"/>
      <c r="AW249" s="238"/>
      <c r="AX249" s="238"/>
      <c r="AY249" s="238"/>
      <c r="AZ249" s="238"/>
      <c r="BA249" s="184"/>
      <c r="BB249" s="350"/>
      <c r="BC249" s="350"/>
      <c r="BD249" s="65"/>
    </row>
    <row r="250" spans="1:56" x14ac:dyDescent="0.2">
      <c r="A250" s="362"/>
      <c r="B250" s="367"/>
      <c r="C250" s="352"/>
      <c r="D250" s="259"/>
      <c r="E250" s="237"/>
      <c r="F250" s="237"/>
      <c r="G250" s="237"/>
      <c r="H250" s="237"/>
      <c r="I250" s="238"/>
      <c r="J250" s="238"/>
      <c r="K250" s="238"/>
      <c r="L250" s="238"/>
      <c r="M250" s="238"/>
      <c r="N250" s="238"/>
      <c r="O250" s="238"/>
      <c r="P250" s="238"/>
      <c r="Q250" s="44"/>
      <c r="R250" s="44"/>
      <c r="S250" s="44"/>
      <c r="T250" s="44"/>
      <c r="U250" s="44"/>
      <c r="V250" s="44"/>
      <c r="W250" s="44"/>
      <c r="X250" s="44"/>
      <c r="Y250" s="44"/>
      <c r="Z250" s="44"/>
      <c r="AA250" s="44"/>
      <c r="AB250" s="44"/>
      <c r="AC250" s="44"/>
      <c r="AD250" s="238"/>
      <c r="AE250" s="44"/>
      <c r="AF250" s="44"/>
      <c r="AG250" s="238"/>
      <c r="AH250" s="238"/>
      <c r="AI250" s="238"/>
      <c r="AJ250" s="237"/>
      <c r="AK250" s="238"/>
      <c r="AL250" s="238"/>
      <c r="AM250" s="237"/>
      <c r="AN250" s="238"/>
      <c r="AO250" s="238"/>
      <c r="AP250" s="238"/>
      <c r="AQ250" s="238"/>
      <c r="AR250" s="238"/>
      <c r="AS250" s="238"/>
      <c r="AT250" s="238"/>
      <c r="AU250" s="238"/>
      <c r="AV250" s="238"/>
      <c r="AW250" s="238"/>
      <c r="AX250" s="238"/>
      <c r="AY250" s="238"/>
      <c r="AZ250" s="238"/>
      <c r="BA250" s="184"/>
      <c r="BB250" s="350"/>
      <c r="BC250" s="350"/>
      <c r="BD250" s="65"/>
    </row>
    <row r="251" spans="1:56" x14ac:dyDescent="0.2">
      <c r="A251" s="362"/>
      <c r="B251" s="367"/>
      <c r="C251" s="352"/>
      <c r="D251" s="259"/>
      <c r="E251" s="237"/>
      <c r="F251" s="237"/>
      <c r="G251" s="237"/>
      <c r="H251" s="237"/>
      <c r="I251" s="238"/>
      <c r="J251" s="238"/>
      <c r="K251" s="238"/>
      <c r="L251" s="238"/>
      <c r="M251" s="238"/>
      <c r="N251" s="238"/>
      <c r="O251" s="238"/>
      <c r="P251" s="238"/>
      <c r="Q251" s="44"/>
      <c r="R251" s="44"/>
      <c r="S251" s="44"/>
      <c r="T251" s="44"/>
      <c r="U251" s="44"/>
      <c r="V251" s="44"/>
      <c r="W251" s="44"/>
      <c r="X251" s="44"/>
      <c r="Y251" s="44"/>
      <c r="Z251" s="44"/>
      <c r="AA251" s="44"/>
      <c r="AB251" s="44"/>
      <c r="AC251" s="44"/>
      <c r="AD251" s="238"/>
      <c r="AE251" s="44"/>
      <c r="AF251" s="44"/>
      <c r="AG251" s="238"/>
      <c r="AH251" s="238"/>
      <c r="AI251" s="238"/>
      <c r="AJ251" s="238"/>
      <c r="AK251" s="238"/>
      <c r="AL251" s="238"/>
      <c r="AM251" s="238"/>
      <c r="AN251" s="238"/>
      <c r="AO251" s="238"/>
      <c r="AP251" s="238"/>
      <c r="AQ251" s="238"/>
      <c r="AR251" s="238"/>
      <c r="AS251" s="238"/>
      <c r="AT251" s="238"/>
      <c r="AU251" s="238"/>
      <c r="AV251" s="238"/>
      <c r="AW251" s="238"/>
      <c r="AX251" s="238"/>
      <c r="AY251" s="238"/>
      <c r="AZ251" s="238"/>
      <c r="BA251" s="184"/>
      <c r="BB251" s="350"/>
      <c r="BC251" s="350"/>
      <c r="BD251" s="65"/>
    </row>
    <row r="252" spans="1:56" x14ac:dyDescent="0.2">
      <c r="A252" s="348"/>
      <c r="B252" s="349"/>
      <c r="C252" s="352"/>
      <c r="D252" s="259"/>
      <c r="E252" s="237"/>
      <c r="F252" s="237"/>
      <c r="G252" s="237"/>
      <c r="H252" s="237"/>
      <c r="I252" s="238"/>
      <c r="J252" s="238"/>
      <c r="K252" s="238"/>
      <c r="L252" s="238"/>
      <c r="M252" s="238"/>
      <c r="N252" s="238"/>
      <c r="O252" s="238"/>
      <c r="P252" s="238"/>
      <c r="Q252" s="44"/>
      <c r="R252" s="44"/>
      <c r="S252" s="44"/>
      <c r="T252" s="44"/>
      <c r="U252" s="44"/>
      <c r="V252" s="44"/>
      <c r="W252" s="44"/>
      <c r="X252" s="44"/>
      <c r="Y252" s="44"/>
      <c r="Z252" s="44"/>
      <c r="AA252" s="44"/>
      <c r="AB252" s="44"/>
      <c r="AC252" s="44"/>
      <c r="AD252" s="238"/>
      <c r="AE252" s="44"/>
      <c r="AF252" s="44"/>
      <c r="AG252" s="238"/>
      <c r="AH252" s="238"/>
      <c r="AI252" s="238"/>
      <c r="AJ252" s="237"/>
      <c r="AK252" s="238"/>
      <c r="AL252" s="238"/>
      <c r="AM252" s="237"/>
      <c r="AN252" s="238"/>
      <c r="AO252" s="238"/>
      <c r="AP252" s="238"/>
      <c r="AQ252" s="238"/>
      <c r="AR252" s="238"/>
      <c r="AS252" s="238"/>
      <c r="AT252" s="238"/>
      <c r="AU252" s="238"/>
      <c r="AV252" s="238"/>
      <c r="AW252" s="238"/>
      <c r="AX252" s="238"/>
      <c r="AY252" s="238"/>
      <c r="AZ252" s="238"/>
      <c r="BA252" s="184"/>
      <c r="BB252" s="350"/>
      <c r="BC252" s="350"/>
      <c r="BD252" s="65"/>
    </row>
    <row r="253" spans="1:56" x14ac:dyDescent="0.2">
      <c r="A253" s="348"/>
      <c r="B253" s="349"/>
      <c r="C253" s="352"/>
      <c r="D253" s="259"/>
      <c r="E253" s="237"/>
      <c r="F253" s="237"/>
      <c r="G253" s="237"/>
      <c r="H253" s="237"/>
      <c r="I253" s="238"/>
      <c r="J253" s="238"/>
      <c r="K253" s="238"/>
      <c r="L253" s="238"/>
      <c r="M253" s="238"/>
      <c r="N253" s="238"/>
      <c r="O253" s="238"/>
      <c r="P253" s="238"/>
      <c r="Q253" s="44"/>
      <c r="R253" s="44"/>
      <c r="S253" s="44"/>
      <c r="T253" s="44"/>
      <c r="U253" s="44"/>
      <c r="V253" s="44"/>
      <c r="W253" s="44"/>
      <c r="X253" s="44"/>
      <c r="Y253" s="44"/>
      <c r="Z253" s="44"/>
      <c r="AA253" s="44"/>
      <c r="AB253" s="44"/>
      <c r="AC253" s="44"/>
      <c r="AD253" s="238"/>
      <c r="AE253" s="44"/>
      <c r="AF253" s="44"/>
      <c r="AG253" s="238"/>
      <c r="AH253" s="238"/>
      <c r="AI253" s="238"/>
      <c r="AJ253" s="238"/>
      <c r="AK253" s="238"/>
      <c r="AL253" s="238"/>
      <c r="AM253" s="238"/>
      <c r="AN253" s="238"/>
      <c r="AO253" s="238"/>
      <c r="AP253" s="238"/>
      <c r="AQ253" s="238"/>
      <c r="AR253" s="238"/>
      <c r="AS253" s="238"/>
      <c r="AT253" s="238"/>
      <c r="AU253" s="238"/>
      <c r="AV253" s="238"/>
      <c r="AW253" s="238"/>
      <c r="AX253" s="238"/>
      <c r="AY253" s="238"/>
      <c r="AZ253" s="238"/>
      <c r="BA253" s="184"/>
      <c r="BB253" s="350"/>
      <c r="BC253" s="350"/>
      <c r="BD253" s="65"/>
    </row>
    <row r="254" spans="1:56" x14ac:dyDescent="0.2">
      <c r="A254" s="362"/>
      <c r="B254" s="367"/>
      <c r="C254" s="352"/>
      <c r="D254" s="259"/>
      <c r="E254" s="237"/>
      <c r="F254" s="237"/>
      <c r="G254" s="237"/>
      <c r="H254" s="237"/>
      <c r="I254" s="238"/>
      <c r="J254" s="238"/>
      <c r="K254" s="238"/>
      <c r="L254" s="238"/>
      <c r="M254" s="238"/>
      <c r="N254" s="238"/>
      <c r="O254" s="238"/>
      <c r="P254" s="238"/>
      <c r="Q254" s="44"/>
      <c r="R254" s="44"/>
      <c r="S254" s="44"/>
      <c r="T254" s="44"/>
      <c r="U254" s="44"/>
      <c r="V254" s="44"/>
      <c r="W254" s="44"/>
      <c r="X254" s="44"/>
      <c r="Y254" s="44"/>
      <c r="Z254" s="44"/>
      <c r="AA254" s="44"/>
      <c r="AB254" s="44"/>
      <c r="AC254" s="44"/>
      <c r="AD254" s="238"/>
      <c r="AE254" s="44"/>
      <c r="AF254" s="44"/>
      <c r="AG254" s="238"/>
      <c r="AH254" s="247"/>
      <c r="AI254" s="238"/>
      <c r="AJ254" s="237"/>
      <c r="AK254" s="238"/>
      <c r="AL254" s="238"/>
      <c r="AM254" s="237"/>
      <c r="AN254" s="238"/>
      <c r="AO254" s="238"/>
      <c r="AP254" s="238"/>
      <c r="AQ254" s="238"/>
      <c r="AR254" s="238"/>
      <c r="AS254" s="238"/>
      <c r="AT254" s="238"/>
      <c r="AU254" s="238"/>
      <c r="AV254" s="238"/>
      <c r="AW254" s="238"/>
      <c r="AX254" s="238"/>
      <c r="AY254" s="238"/>
      <c r="AZ254" s="238"/>
      <c r="BA254" s="184"/>
      <c r="BB254" s="350"/>
      <c r="BC254" s="350"/>
      <c r="BD254" s="65"/>
    </row>
    <row r="255" spans="1:56" x14ac:dyDescent="0.2">
      <c r="A255" s="362"/>
      <c r="B255" s="367"/>
      <c r="C255" s="352"/>
      <c r="D255" s="259"/>
      <c r="E255" s="237"/>
      <c r="F255" s="237"/>
      <c r="G255" s="237"/>
      <c r="H255" s="237"/>
      <c r="I255" s="238"/>
      <c r="J255" s="238"/>
      <c r="K255" s="238"/>
      <c r="L255" s="238"/>
      <c r="M255" s="238"/>
      <c r="N255" s="238"/>
      <c r="O255" s="238"/>
      <c r="P255" s="238"/>
      <c r="Q255" s="44"/>
      <c r="R255" s="44"/>
      <c r="S255" s="44"/>
      <c r="T255" s="44"/>
      <c r="U255" s="44"/>
      <c r="V255" s="44"/>
      <c r="W255" s="44"/>
      <c r="X255" s="44"/>
      <c r="Y255" s="44"/>
      <c r="Z255" s="44"/>
      <c r="AA255" s="44"/>
      <c r="AB255" s="44"/>
      <c r="AC255" s="44"/>
      <c r="AD255" s="238"/>
      <c r="AE255" s="44"/>
      <c r="AF255" s="44"/>
      <c r="AG255" s="238"/>
      <c r="AH255" s="238"/>
      <c r="AI255" s="238"/>
      <c r="AJ255" s="238"/>
      <c r="AK255" s="238"/>
      <c r="AL255" s="238"/>
      <c r="AM255" s="238"/>
      <c r="AN255" s="238"/>
      <c r="AO255" s="238"/>
      <c r="AP255" s="238"/>
      <c r="AQ255" s="238"/>
      <c r="AR255" s="238"/>
      <c r="AS255" s="238"/>
      <c r="AT255" s="238"/>
      <c r="AU255" s="238"/>
      <c r="AV255" s="238"/>
      <c r="AW255" s="238"/>
      <c r="AX255" s="238"/>
      <c r="AY255" s="238"/>
      <c r="AZ255" s="238"/>
      <c r="BA255" s="184"/>
      <c r="BB255" s="350"/>
      <c r="BC255" s="350"/>
      <c r="BD255" s="65"/>
    </row>
    <row r="256" spans="1:56" x14ac:dyDescent="0.2">
      <c r="A256" s="362"/>
      <c r="B256" s="367"/>
      <c r="C256" s="352"/>
      <c r="D256" s="259"/>
      <c r="E256" s="237"/>
      <c r="F256" s="237"/>
      <c r="G256" s="237"/>
      <c r="H256" s="237"/>
      <c r="I256" s="238"/>
      <c r="J256" s="238"/>
      <c r="K256" s="238"/>
      <c r="L256" s="238"/>
      <c r="M256" s="238"/>
      <c r="N256" s="238"/>
      <c r="O256" s="238"/>
      <c r="P256" s="238"/>
      <c r="Q256" s="44"/>
      <c r="R256" s="44"/>
      <c r="S256" s="44"/>
      <c r="T256" s="44"/>
      <c r="U256" s="44"/>
      <c r="V256" s="44"/>
      <c r="W256" s="44"/>
      <c r="X256" s="44"/>
      <c r="Y256" s="44"/>
      <c r="Z256" s="44"/>
      <c r="AA256" s="44"/>
      <c r="AB256" s="44"/>
      <c r="AC256" s="44"/>
      <c r="AD256" s="238"/>
      <c r="AE256" s="44"/>
      <c r="AF256" s="44"/>
      <c r="AG256" s="238"/>
      <c r="AH256" s="238"/>
      <c r="AI256" s="238"/>
      <c r="AJ256" s="237"/>
      <c r="AK256" s="238"/>
      <c r="AL256" s="238"/>
      <c r="AM256" s="237"/>
      <c r="AN256" s="238"/>
      <c r="AO256" s="238"/>
      <c r="AP256" s="238"/>
      <c r="AQ256" s="238"/>
      <c r="AR256" s="238"/>
      <c r="AS256" s="238"/>
      <c r="AT256" s="238"/>
      <c r="AU256" s="238"/>
      <c r="AV256" s="238"/>
      <c r="AW256" s="238"/>
      <c r="AX256" s="238"/>
      <c r="AY256" s="238"/>
      <c r="AZ256" s="238"/>
      <c r="BA256" s="184"/>
      <c r="BB256" s="350"/>
      <c r="BC256" s="350"/>
      <c r="BD256" s="65"/>
    </row>
    <row r="257" spans="1:57" x14ac:dyDescent="0.2">
      <c r="A257" s="362"/>
      <c r="B257" s="367"/>
      <c r="C257" s="352"/>
      <c r="D257" s="259"/>
      <c r="E257" s="237"/>
      <c r="F257" s="237"/>
      <c r="G257" s="237"/>
      <c r="H257" s="237"/>
      <c r="I257" s="238"/>
      <c r="J257" s="238"/>
      <c r="K257" s="238"/>
      <c r="L257" s="238"/>
      <c r="M257" s="238"/>
      <c r="N257" s="238"/>
      <c r="O257" s="238"/>
      <c r="P257" s="238"/>
      <c r="Q257" s="44"/>
      <c r="R257" s="44"/>
      <c r="S257" s="44"/>
      <c r="T257" s="44"/>
      <c r="U257" s="44"/>
      <c r="V257" s="44"/>
      <c r="W257" s="44"/>
      <c r="X257" s="44"/>
      <c r="Y257" s="44"/>
      <c r="Z257" s="44"/>
      <c r="AA257" s="44"/>
      <c r="AB257" s="44"/>
      <c r="AC257" s="44"/>
      <c r="AD257" s="238"/>
      <c r="AE257" s="44"/>
      <c r="AF257" s="44"/>
      <c r="AG257" s="238"/>
      <c r="AH257" s="238"/>
      <c r="AI257" s="238"/>
      <c r="AJ257" s="238"/>
      <c r="AK257" s="238"/>
      <c r="AL257" s="238"/>
      <c r="AM257" s="238"/>
      <c r="AN257" s="238"/>
      <c r="AO257" s="238"/>
      <c r="AP257" s="238"/>
      <c r="AQ257" s="238"/>
      <c r="AR257" s="238"/>
      <c r="AS257" s="238"/>
      <c r="AT257" s="238"/>
      <c r="AU257" s="238"/>
      <c r="AV257" s="238"/>
      <c r="AW257" s="238"/>
      <c r="AX257" s="238"/>
      <c r="AY257" s="238"/>
      <c r="AZ257" s="238"/>
      <c r="BA257" s="191"/>
      <c r="BB257" s="185"/>
      <c r="BC257" s="185"/>
      <c r="BD257" s="65"/>
    </row>
    <row r="258" spans="1:57" x14ac:dyDescent="0.2">
      <c r="A258" s="348"/>
      <c r="B258" s="349"/>
      <c r="C258" s="352"/>
      <c r="D258" s="259"/>
      <c r="E258" s="238"/>
      <c r="F258" s="237"/>
      <c r="G258" s="237"/>
      <c r="H258" s="237"/>
      <c r="I258" s="238"/>
      <c r="J258" s="238"/>
      <c r="K258" s="238"/>
      <c r="L258" s="238"/>
      <c r="M258" s="238"/>
      <c r="N258" s="238"/>
      <c r="O258" s="238"/>
      <c r="P258" s="238"/>
      <c r="Q258" s="44"/>
      <c r="R258" s="44"/>
      <c r="S258" s="44"/>
      <c r="T258" s="44"/>
      <c r="U258" s="44"/>
      <c r="V258" s="44"/>
      <c r="W258" s="44"/>
      <c r="X258" s="44"/>
      <c r="Y258" s="44"/>
      <c r="Z258" s="44"/>
      <c r="AA258" s="44"/>
      <c r="AB258" s="44"/>
      <c r="AC258" s="44"/>
      <c r="AD258" s="238"/>
      <c r="AE258" s="44"/>
      <c r="AF258" s="44"/>
      <c r="AG258" s="238"/>
      <c r="AH258" s="44"/>
      <c r="AI258" s="238"/>
      <c r="AJ258" s="237"/>
      <c r="AK258" s="238"/>
      <c r="AL258" s="238"/>
      <c r="AM258" s="238"/>
      <c r="AN258" s="238"/>
      <c r="AO258" s="238"/>
      <c r="AP258" s="238"/>
      <c r="AQ258" s="238"/>
      <c r="AR258" s="238"/>
      <c r="AS258" s="44"/>
      <c r="AT258" s="44"/>
      <c r="AU258" s="44"/>
      <c r="AV258" s="44"/>
      <c r="AW258" s="44"/>
      <c r="AX258" s="44"/>
      <c r="AY258" s="44"/>
      <c r="AZ258" s="44"/>
      <c r="BA258" s="184"/>
      <c r="BB258" s="350"/>
      <c r="BC258" s="350"/>
      <c r="BD258" s="65"/>
    </row>
    <row r="259" spans="1:57" x14ac:dyDescent="0.2">
      <c r="A259" s="348"/>
      <c r="B259" s="349"/>
      <c r="C259" s="352"/>
      <c r="D259" s="259"/>
      <c r="E259" s="237"/>
      <c r="F259" s="237"/>
      <c r="G259" s="237"/>
      <c r="H259" s="237"/>
      <c r="I259" s="238"/>
      <c r="J259" s="238"/>
      <c r="K259" s="238"/>
      <c r="L259" s="238"/>
      <c r="M259" s="238"/>
      <c r="N259" s="238"/>
      <c r="O259" s="238"/>
      <c r="P259" s="238"/>
      <c r="Q259" s="44"/>
      <c r="R259" s="44"/>
      <c r="S259" s="44"/>
      <c r="T259" s="44"/>
      <c r="U259" s="44"/>
      <c r="V259" s="44"/>
      <c r="W259" s="44"/>
      <c r="X259" s="44"/>
      <c r="Y259" s="44"/>
      <c r="Z259" s="44"/>
      <c r="AA259" s="44"/>
      <c r="AB259" s="44"/>
      <c r="AC259" s="44"/>
      <c r="AD259" s="238"/>
      <c r="AE259" s="44"/>
      <c r="AF259" s="44"/>
      <c r="AG259" s="238"/>
      <c r="AH259" s="44"/>
      <c r="AI259" s="238"/>
      <c r="AJ259" s="44"/>
      <c r="AK259" s="238"/>
      <c r="AL259" s="238"/>
      <c r="AM259" s="238"/>
      <c r="AN259" s="238"/>
      <c r="AO259" s="238"/>
      <c r="AP259" s="238"/>
      <c r="AQ259" s="238"/>
      <c r="AR259" s="238"/>
      <c r="AS259" s="44"/>
      <c r="AT259" s="44"/>
      <c r="AU259" s="44"/>
      <c r="AV259" s="44"/>
      <c r="AW259" s="44"/>
      <c r="AX259" s="44"/>
      <c r="AY259" s="44"/>
      <c r="AZ259" s="44"/>
      <c r="BA259" s="184"/>
      <c r="BB259" s="350"/>
      <c r="BC259" s="350"/>
      <c r="BD259" s="65"/>
    </row>
    <row r="260" spans="1:57" x14ac:dyDescent="0.2">
      <c r="A260" s="348"/>
      <c r="B260" s="349"/>
      <c r="C260" s="352"/>
      <c r="D260" s="259"/>
      <c r="E260" s="237"/>
      <c r="F260" s="237"/>
      <c r="G260" s="237"/>
      <c r="H260" s="237"/>
      <c r="I260" s="238"/>
      <c r="J260" s="238"/>
      <c r="K260" s="238"/>
      <c r="L260" s="238"/>
      <c r="M260" s="238"/>
      <c r="N260" s="238"/>
      <c r="O260" s="238"/>
      <c r="P260" s="238"/>
      <c r="Q260" s="44"/>
      <c r="R260" s="44"/>
      <c r="S260" s="44"/>
      <c r="T260" s="44"/>
      <c r="U260" s="44"/>
      <c r="V260" s="44"/>
      <c r="W260" s="44"/>
      <c r="X260" s="44"/>
      <c r="Y260" s="44"/>
      <c r="Z260" s="44"/>
      <c r="AA260" s="44"/>
      <c r="AB260" s="44"/>
      <c r="AC260" s="44"/>
      <c r="AD260" s="238"/>
      <c r="AE260" s="44"/>
      <c r="AF260" s="44"/>
      <c r="AG260" s="238"/>
      <c r="AH260" s="44"/>
      <c r="AI260" s="238"/>
      <c r="AJ260" s="237"/>
      <c r="AK260" s="238"/>
      <c r="AL260" s="238"/>
      <c r="AM260" s="238"/>
      <c r="AN260" s="238"/>
      <c r="AO260" s="238"/>
      <c r="AP260" s="238"/>
      <c r="AQ260" s="238"/>
      <c r="AR260" s="238"/>
      <c r="AS260" s="44"/>
      <c r="AT260" s="44"/>
      <c r="AU260" s="44"/>
      <c r="AV260" s="44"/>
      <c r="AW260" s="44"/>
      <c r="AX260" s="44"/>
      <c r="AY260" s="44"/>
      <c r="AZ260" s="44"/>
      <c r="BA260" s="184"/>
      <c r="BB260" s="350"/>
      <c r="BC260" s="350"/>
      <c r="BD260" s="65"/>
    </row>
    <row r="261" spans="1:57" x14ac:dyDescent="0.2">
      <c r="A261" s="348"/>
      <c r="B261" s="349"/>
      <c r="C261" s="352"/>
      <c r="D261" s="259"/>
      <c r="E261" s="237"/>
      <c r="F261" s="237"/>
      <c r="G261" s="237"/>
      <c r="H261" s="237"/>
      <c r="I261" s="238"/>
      <c r="J261" s="238"/>
      <c r="K261" s="238"/>
      <c r="L261" s="238"/>
      <c r="M261" s="238"/>
      <c r="N261" s="238"/>
      <c r="O261" s="238"/>
      <c r="P261" s="238"/>
      <c r="Q261" s="44"/>
      <c r="R261" s="44"/>
      <c r="S261" s="44"/>
      <c r="T261" s="44"/>
      <c r="U261" s="44"/>
      <c r="V261" s="44"/>
      <c r="W261" s="44"/>
      <c r="X261" s="44"/>
      <c r="Y261" s="44"/>
      <c r="Z261" s="44"/>
      <c r="AA261" s="44"/>
      <c r="AB261" s="44"/>
      <c r="AC261" s="44"/>
      <c r="AD261" s="238"/>
      <c r="AE261" s="44"/>
      <c r="AF261" s="44"/>
      <c r="AG261" s="238"/>
      <c r="AH261" s="44"/>
      <c r="AI261" s="238"/>
      <c r="AJ261" s="44"/>
      <c r="AK261" s="238"/>
      <c r="AL261" s="238"/>
      <c r="AM261" s="238"/>
      <c r="AN261" s="238"/>
      <c r="AO261" s="238"/>
      <c r="AP261" s="238"/>
      <c r="AQ261" s="238"/>
      <c r="AR261" s="238"/>
      <c r="AS261" s="44"/>
      <c r="AT261" s="44"/>
      <c r="AU261" s="44"/>
      <c r="AV261" s="44"/>
      <c r="AW261" s="44"/>
      <c r="AX261" s="44"/>
      <c r="AY261" s="44"/>
      <c r="AZ261" s="44"/>
      <c r="BA261" s="184"/>
      <c r="BB261" s="184"/>
      <c r="BC261" s="184"/>
      <c r="BD261" s="65"/>
    </row>
    <row r="262" spans="1:57" x14ac:dyDescent="0.2">
      <c r="A262" s="348"/>
      <c r="B262" s="349"/>
      <c r="C262" s="352"/>
      <c r="D262" s="259"/>
      <c r="E262" s="237"/>
      <c r="F262" s="237"/>
      <c r="G262" s="237"/>
      <c r="H262" s="237"/>
      <c r="I262" s="238"/>
      <c r="J262" s="238"/>
      <c r="K262" s="238"/>
      <c r="L262" s="238"/>
      <c r="M262" s="238"/>
      <c r="N262" s="238"/>
      <c r="O262" s="238"/>
      <c r="P262" s="238"/>
      <c r="Q262" s="44"/>
      <c r="R262" s="44"/>
      <c r="S262" s="44"/>
      <c r="T262" s="44"/>
      <c r="U262" s="44"/>
      <c r="V262" s="44"/>
      <c r="W262" s="44"/>
      <c r="X262" s="44"/>
      <c r="Y262" s="44"/>
      <c r="Z262" s="44"/>
      <c r="AA262" s="44"/>
      <c r="AB262" s="44"/>
      <c r="AC262" s="44"/>
      <c r="AD262" s="238"/>
      <c r="AE262" s="44"/>
      <c r="AF262" s="44"/>
      <c r="AG262" s="238"/>
      <c r="AH262" s="44"/>
      <c r="AI262" s="238"/>
      <c r="AJ262" s="237"/>
      <c r="AK262" s="238"/>
      <c r="AL262" s="238"/>
      <c r="AM262" s="238"/>
      <c r="AN262" s="238"/>
      <c r="AO262" s="238"/>
      <c r="AP262" s="238"/>
      <c r="AQ262" s="238"/>
      <c r="AR262" s="238"/>
      <c r="AS262" s="44"/>
      <c r="AT262" s="44"/>
      <c r="AU262" s="44"/>
      <c r="AV262" s="44"/>
      <c r="AW262" s="44"/>
      <c r="AX262" s="44"/>
      <c r="AY262" s="44"/>
      <c r="AZ262" s="44"/>
      <c r="BA262" s="184"/>
      <c r="BB262" s="350"/>
      <c r="BC262" s="350"/>
      <c r="BD262" s="65"/>
    </row>
    <row r="263" spans="1:57" x14ac:dyDescent="0.2">
      <c r="A263" s="348"/>
      <c r="B263" s="349"/>
      <c r="C263" s="352"/>
      <c r="D263" s="259"/>
      <c r="E263" s="237"/>
      <c r="F263" s="237"/>
      <c r="G263" s="237"/>
      <c r="H263" s="237"/>
      <c r="I263" s="238"/>
      <c r="J263" s="238"/>
      <c r="K263" s="238"/>
      <c r="L263" s="238"/>
      <c r="M263" s="238"/>
      <c r="N263" s="238"/>
      <c r="O263" s="238"/>
      <c r="P263" s="238"/>
      <c r="Q263" s="44"/>
      <c r="R263" s="44"/>
      <c r="S263" s="44"/>
      <c r="T263" s="44"/>
      <c r="U263" s="44"/>
      <c r="V263" s="44"/>
      <c r="W263" s="44"/>
      <c r="X263" s="44"/>
      <c r="Y263" s="44"/>
      <c r="Z263" s="44"/>
      <c r="AA263" s="44"/>
      <c r="AB263" s="44"/>
      <c r="AC263" s="44"/>
      <c r="AD263" s="238"/>
      <c r="AE263" s="44"/>
      <c r="AF263" s="44"/>
      <c r="AG263" s="238"/>
      <c r="AH263" s="44"/>
      <c r="AI263" s="238"/>
      <c r="AJ263" s="44"/>
      <c r="AK263" s="238"/>
      <c r="AL263" s="238"/>
      <c r="AM263" s="238"/>
      <c r="AN263" s="238"/>
      <c r="AO263" s="238"/>
      <c r="AP263" s="238"/>
      <c r="AQ263" s="238"/>
      <c r="AR263" s="238"/>
      <c r="AS263" s="44"/>
      <c r="AT263" s="44"/>
      <c r="AU263" s="44"/>
      <c r="AV263" s="44"/>
      <c r="AW263" s="44"/>
      <c r="AX263" s="44"/>
      <c r="AY263" s="44"/>
      <c r="AZ263" s="44"/>
      <c r="BA263" s="184"/>
      <c r="BB263" s="350"/>
      <c r="BC263" s="350"/>
      <c r="BD263" s="65"/>
    </row>
    <row r="264" spans="1:57" x14ac:dyDescent="0.2">
      <c r="A264" s="185"/>
      <c r="B264" s="186"/>
      <c r="C264" s="186"/>
      <c r="D264" s="186"/>
      <c r="E264" s="186"/>
      <c r="F264" s="184"/>
      <c r="G264" s="184"/>
      <c r="H264" s="184"/>
      <c r="I264" s="184"/>
      <c r="J264" s="187"/>
      <c r="K264" s="187"/>
      <c r="L264" s="187"/>
      <c r="M264" s="187"/>
      <c r="N264" s="187"/>
      <c r="O264" s="187"/>
      <c r="P264" s="187"/>
      <c r="Q264" s="187"/>
      <c r="R264" s="187"/>
      <c r="S264" s="187"/>
      <c r="T264" s="187"/>
      <c r="U264" s="187"/>
      <c r="V264" s="187"/>
      <c r="W264" s="187"/>
      <c r="X264" s="187"/>
      <c r="Y264" s="187"/>
      <c r="Z264" s="184"/>
      <c r="AA264" s="184"/>
      <c r="AB264" s="184"/>
      <c r="AC264" s="184"/>
      <c r="AD264" s="187"/>
      <c r="AE264" s="187"/>
      <c r="AF264" s="187"/>
      <c r="AG264" s="187"/>
      <c r="AH264" s="187"/>
      <c r="AI264" s="187"/>
      <c r="AJ264" s="187"/>
      <c r="AK264" s="187"/>
      <c r="AL264" s="187"/>
      <c r="AM264" s="187"/>
      <c r="AN264" s="187"/>
      <c r="AO264" s="187"/>
      <c r="AP264" s="187"/>
      <c r="AQ264" s="187"/>
      <c r="AR264" s="187"/>
      <c r="AS264" s="187"/>
      <c r="AT264" s="187"/>
      <c r="AU264" s="187"/>
      <c r="AV264" s="187"/>
      <c r="AW264" s="187"/>
      <c r="AX264" s="191"/>
      <c r="AY264" s="185"/>
      <c r="AZ264" s="183"/>
      <c r="BA264" s="183"/>
      <c r="BB264" s="183"/>
      <c r="BC264" s="183"/>
      <c r="BD264" s="65"/>
    </row>
    <row r="265" spans="1:57" ht="15.75" x14ac:dyDescent="0.25">
      <c r="A265" s="183"/>
      <c r="B265" s="183"/>
      <c r="C265" s="183"/>
      <c r="D265" s="183"/>
      <c r="E265" s="188"/>
      <c r="F265" s="188"/>
      <c r="G265" s="188"/>
      <c r="H265" s="188"/>
      <c r="I265" s="183"/>
      <c r="J265" s="183"/>
      <c r="K265" s="183"/>
      <c r="L265" s="183"/>
      <c r="M265" s="189"/>
      <c r="N265" s="189"/>
      <c r="O265" s="189"/>
      <c r="P265" s="189"/>
      <c r="Q265" s="189"/>
      <c r="R265" s="189"/>
      <c r="S265" s="261"/>
      <c r="T265" s="261"/>
      <c r="U265" s="262"/>
      <c r="V265" s="262"/>
      <c r="W265" s="262"/>
      <c r="X265" s="262"/>
      <c r="Y265" s="261"/>
      <c r="Z265" s="263"/>
      <c r="AA265" s="263"/>
      <c r="AB265" s="263"/>
      <c r="AC265" s="264"/>
      <c r="AD265" s="264"/>
      <c r="AE265" s="264"/>
      <c r="AF265" s="264"/>
      <c r="AG265" s="264"/>
      <c r="AH265" s="264"/>
      <c r="AI265" s="194"/>
      <c r="AJ265" s="194"/>
      <c r="AK265" s="194"/>
      <c r="AL265" s="265"/>
      <c r="AM265" s="265"/>
      <c r="AN265" s="266"/>
      <c r="AO265" s="267"/>
      <c r="AP265" s="267"/>
      <c r="AQ265" s="267"/>
      <c r="AR265" s="267"/>
      <c r="AS265" s="267"/>
      <c r="AT265" s="267"/>
      <c r="AU265" s="267"/>
      <c r="AV265" s="267"/>
      <c r="AW265" s="268"/>
      <c r="AX265" s="268"/>
      <c r="AY265" s="268"/>
      <c r="AZ265" s="268"/>
      <c r="BA265" s="268"/>
      <c r="BB265" s="268"/>
      <c r="BC265" s="183"/>
      <c r="BD265" s="183"/>
      <c r="BE265" s="26"/>
    </row>
    <row r="266" spans="1:57" x14ac:dyDescent="0.2">
      <c r="A266" s="248"/>
      <c r="B266" s="183"/>
      <c r="C266" s="248"/>
      <c r="D266" s="183"/>
      <c r="E266" s="269"/>
      <c r="F266" s="269"/>
      <c r="G266" s="269"/>
      <c r="H266" s="269"/>
      <c r="I266" s="248"/>
      <c r="J266" s="248"/>
      <c r="K266" s="248"/>
      <c r="L266" s="248"/>
      <c r="M266" s="270"/>
      <c r="N266" s="270"/>
      <c r="O266" s="270"/>
      <c r="P266" s="270"/>
      <c r="Q266" s="270"/>
      <c r="R266" s="270"/>
      <c r="S266" s="270"/>
      <c r="T266" s="270"/>
      <c r="U266" s="271"/>
      <c r="V266" s="271"/>
      <c r="W266" s="271"/>
      <c r="X266" s="271"/>
      <c r="Y266" s="270"/>
      <c r="Z266" s="270"/>
      <c r="AA266" s="270"/>
      <c r="AB266" s="270"/>
      <c r="AC266" s="271"/>
      <c r="AD266" s="271"/>
      <c r="AE266" s="271"/>
      <c r="AF266" s="271"/>
      <c r="AG266" s="271"/>
      <c r="AH266" s="271"/>
      <c r="AI266" s="271"/>
      <c r="AJ266" s="271"/>
      <c r="AK266" s="271"/>
      <c r="AL266" s="271"/>
      <c r="AM266" s="271"/>
      <c r="AN266" s="271"/>
      <c r="AO266" s="248"/>
      <c r="AP266" s="248"/>
      <c r="AQ266" s="248"/>
      <c r="AR266" s="248"/>
      <c r="AS266" s="248"/>
      <c r="AT266" s="248"/>
      <c r="AU266" s="248"/>
      <c r="AV266" s="248"/>
      <c r="AW266" s="248"/>
      <c r="AX266" s="248"/>
      <c r="AY266" s="248"/>
      <c r="AZ266" s="248"/>
      <c r="BA266" s="248"/>
      <c r="BB266" s="248"/>
      <c r="BC266" s="248"/>
      <c r="BD266" s="183"/>
      <c r="BE266" s="26"/>
    </row>
    <row r="267" spans="1:57" ht="18.75" x14ac:dyDescent="0.3">
      <c r="A267" s="360"/>
      <c r="B267" s="361"/>
      <c r="C267" s="361"/>
      <c r="D267" s="361"/>
      <c r="E267" s="361"/>
      <c r="F267" s="361"/>
      <c r="G267" s="361"/>
      <c r="H267" s="361"/>
      <c r="I267" s="361"/>
      <c r="J267" s="361"/>
      <c r="K267" s="361"/>
      <c r="L267" s="361"/>
      <c r="M267" s="361"/>
      <c r="N267" s="361"/>
      <c r="O267" s="361"/>
      <c r="P267" s="361"/>
      <c r="Q267" s="361"/>
      <c r="R267" s="361"/>
      <c r="S267" s="361"/>
      <c r="T267" s="361"/>
      <c r="U267" s="361"/>
      <c r="V267" s="361"/>
      <c r="W267" s="361"/>
      <c r="X267" s="361"/>
      <c r="Y267" s="361"/>
      <c r="Z267" s="361"/>
      <c r="AA267" s="361"/>
      <c r="AB267" s="361"/>
      <c r="AC267" s="361"/>
      <c r="AD267" s="361"/>
      <c r="AE267" s="361"/>
      <c r="AF267" s="361"/>
      <c r="AG267" s="361"/>
      <c r="AH267" s="361"/>
      <c r="AI267" s="361"/>
      <c r="AJ267" s="361"/>
      <c r="AK267" s="361"/>
      <c r="AL267" s="361"/>
      <c r="AM267" s="361"/>
      <c r="AN267" s="361"/>
      <c r="AO267" s="361"/>
      <c r="AP267" s="361"/>
      <c r="AQ267" s="361"/>
      <c r="AR267" s="361"/>
      <c r="AS267" s="361"/>
      <c r="AT267" s="361"/>
      <c r="AU267" s="361"/>
      <c r="AV267" s="361"/>
      <c r="AW267" s="361"/>
      <c r="AX267" s="361"/>
      <c r="AY267" s="361"/>
      <c r="AZ267" s="361"/>
      <c r="BA267" s="361"/>
      <c r="BB267" s="361"/>
      <c r="BC267" s="361"/>
      <c r="BD267" s="248"/>
      <c r="BE267" s="41"/>
    </row>
    <row r="268" spans="1:57" ht="15" x14ac:dyDescent="0.2">
      <c r="A268" s="226"/>
      <c r="B268" s="226"/>
      <c r="C268" s="226"/>
      <c r="D268" s="227"/>
      <c r="E268" s="228"/>
      <c r="F268" s="228"/>
      <c r="G268" s="228"/>
      <c r="H268" s="228"/>
      <c r="I268" s="229"/>
      <c r="J268" s="229"/>
      <c r="K268" s="229"/>
      <c r="L268" s="229"/>
      <c r="M268" s="230"/>
      <c r="N268" s="230"/>
      <c r="O268" s="230"/>
      <c r="P268" s="230"/>
      <c r="Q268" s="230"/>
      <c r="R268" s="230"/>
      <c r="S268" s="230"/>
      <c r="T268" s="230"/>
      <c r="U268" s="272"/>
      <c r="V268" s="272"/>
      <c r="W268" s="272"/>
      <c r="X268" s="272"/>
      <c r="Y268" s="230"/>
      <c r="Z268" s="230"/>
      <c r="AA268" s="230"/>
      <c r="AB268" s="230"/>
      <c r="AC268" s="272"/>
      <c r="AD268" s="272"/>
      <c r="AE268" s="272"/>
      <c r="AF268" s="272"/>
      <c r="AG268" s="272"/>
      <c r="AH268" s="272"/>
      <c r="AI268" s="272"/>
      <c r="AJ268" s="272"/>
      <c r="AK268" s="272"/>
      <c r="AL268" s="272"/>
      <c r="AM268" s="272"/>
      <c r="AN268" s="272"/>
      <c r="AO268" s="229"/>
      <c r="AP268" s="226"/>
      <c r="AQ268" s="226"/>
      <c r="AR268" s="226"/>
      <c r="AS268" s="226"/>
      <c r="AT268" s="226"/>
      <c r="AU268" s="226"/>
      <c r="AV268" s="226"/>
      <c r="AW268" s="226"/>
      <c r="AX268" s="226"/>
      <c r="AY268" s="226"/>
      <c r="AZ268" s="226"/>
      <c r="BA268" s="226"/>
      <c r="BB268" s="226"/>
      <c r="BC268" s="226"/>
      <c r="BD268" s="273"/>
      <c r="BE268" s="42"/>
    </row>
    <row r="269" spans="1:57" x14ac:dyDescent="0.2">
      <c r="A269" s="362"/>
      <c r="B269" s="363"/>
      <c r="C269" s="350"/>
      <c r="D269" s="349"/>
      <c r="E269" s="350"/>
      <c r="F269" s="350"/>
      <c r="G269" s="350"/>
      <c r="H269" s="350"/>
      <c r="I269" s="350"/>
      <c r="J269" s="350"/>
      <c r="K269" s="350"/>
      <c r="L269" s="350"/>
      <c r="M269" s="350"/>
      <c r="N269" s="350"/>
      <c r="O269" s="350"/>
      <c r="P269" s="350"/>
      <c r="Q269" s="350"/>
      <c r="R269" s="350"/>
      <c r="S269" s="350"/>
      <c r="T269" s="350"/>
      <c r="U269" s="350"/>
      <c r="V269" s="350"/>
      <c r="W269" s="350"/>
      <c r="X269" s="350"/>
      <c r="Y269" s="350"/>
      <c r="Z269" s="350"/>
      <c r="AA269" s="350"/>
      <c r="AB269" s="350"/>
      <c r="AC269" s="350"/>
      <c r="AD269" s="350"/>
      <c r="AE269" s="350"/>
      <c r="AF269" s="350"/>
      <c r="AG269" s="350"/>
      <c r="AH269" s="350"/>
      <c r="AI269" s="350"/>
      <c r="AJ269" s="350"/>
      <c r="AK269" s="350"/>
      <c r="AL269" s="350"/>
      <c r="AM269" s="350"/>
      <c r="AN269" s="350"/>
      <c r="AO269" s="350"/>
      <c r="AP269" s="350"/>
      <c r="AQ269" s="350"/>
      <c r="AR269" s="350"/>
      <c r="AS269" s="350"/>
      <c r="AT269" s="350"/>
      <c r="AU269" s="350"/>
      <c r="AV269" s="350"/>
      <c r="AW269" s="350"/>
      <c r="AX269" s="350"/>
      <c r="AY269" s="350"/>
      <c r="AZ269" s="350"/>
      <c r="BA269" s="364"/>
      <c r="BB269" s="349"/>
      <c r="BC269" s="349"/>
      <c r="BD269" s="183"/>
      <c r="BE269" s="26"/>
    </row>
    <row r="270" spans="1:57" x14ac:dyDescent="0.2">
      <c r="A270" s="362"/>
      <c r="B270" s="363"/>
      <c r="C270" s="350"/>
      <c r="D270" s="349"/>
      <c r="E270" s="355"/>
      <c r="F270" s="355"/>
      <c r="G270" s="355"/>
      <c r="H270" s="355"/>
      <c r="I270" s="350"/>
      <c r="J270" s="350"/>
      <c r="K270" s="350"/>
      <c r="L270" s="350"/>
      <c r="M270" s="366"/>
      <c r="N270" s="366"/>
      <c r="O270" s="366"/>
      <c r="P270" s="366"/>
      <c r="Q270" s="366"/>
      <c r="R270" s="366"/>
      <c r="S270" s="366"/>
      <c r="T270" s="366"/>
      <c r="U270" s="355"/>
      <c r="V270" s="355"/>
      <c r="W270" s="355"/>
      <c r="X270" s="355"/>
      <c r="Y270" s="366"/>
      <c r="Z270" s="366"/>
      <c r="AA270" s="366"/>
      <c r="AB270" s="366"/>
      <c r="AC270" s="355"/>
      <c r="AD270" s="355"/>
      <c r="AE270" s="355"/>
      <c r="AF270" s="355"/>
      <c r="AG270" s="355"/>
      <c r="AH270" s="355"/>
      <c r="AI270" s="355"/>
      <c r="AJ270" s="355"/>
      <c r="AK270" s="355"/>
      <c r="AL270" s="355"/>
      <c r="AM270" s="355"/>
      <c r="AN270" s="355"/>
      <c r="AO270" s="350"/>
      <c r="AP270" s="350"/>
      <c r="AQ270" s="350"/>
      <c r="AR270" s="350"/>
      <c r="AS270" s="350"/>
      <c r="AT270" s="350"/>
      <c r="AU270" s="350"/>
      <c r="AV270" s="350"/>
      <c r="AW270" s="350"/>
      <c r="AX270" s="350"/>
      <c r="AY270" s="350"/>
      <c r="AZ270" s="350"/>
      <c r="BA270" s="364"/>
      <c r="BB270" s="349"/>
      <c r="BC270" s="349"/>
      <c r="BD270" s="183"/>
      <c r="BE270" s="26"/>
    </row>
    <row r="271" spans="1:57" x14ac:dyDescent="0.2">
      <c r="A271" s="362"/>
      <c r="B271" s="363"/>
      <c r="C271" s="350"/>
      <c r="D271" s="349"/>
      <c r="E271" s="231"/>
      <c r="F271" s="231"/>
      <c r="G271" s="231"/>
      <c r="H271" s="231"/>
      <c r="I271" s="232"/>
      <c r="J271" s="232"/>
      <c r="K271" s="232"/>
      <c r="L271" s="232"/>
      <c r="M271" s="233"/>
      <c r="N271" s="233"/>
      <c r="O271" s="233"/>
      <c r="P271" s="233"/>
      <c r="Q271" s="233"/>
      <c r="R271" s="233"/>
      <c r="S271" s="233"/>
      <c r="T271" s="233"/>
      <c r="U271" s="274"/>
      <c r="V271" s="274"/>
      <c r="W271" s="274"/>
      <c r="X271" s="274"/>
      <c r="Y271" s="233"/>
      <c r="Z271" s="233"/>
      <c r="AA271" s="233"/>
      <c r="AB271" s="233"/>
      <c r="AC271" s="274"/>
      <c r="AD271" s="274"/>
      <c r="AE271" s="274"/>
      <c r="AF271" s="274"/>
      <c r="AG271" s="274"/>
      <c r="AH271" s="274"/>
      <c r="AI271" s="274"/>
      <c r="AJ271" s="274"/>
      <c r="AK271" s="274"/>
      <c r="AL271" s="274"/>
      <c r="AM271" s="274"/>
      <c r="AN271" s="274"/>
      <c r="AO271" s="233"/>
      <c r="AP271" s="233"/>
      <c r="AQ271" s="233"/>
      <c r="AR271" s="233"/>
      <c r="AS271" s="233"/>
      <c r="AT271" s="233"/>
      <c r="AU271" s="233"/>
      <c r="AV271" s="233"/>
      <c r="AW271" s="233"/>
      <c r="AX271" s="233"/>
      <c r="AY271" s="233"/>
      <c r="AZ271" s="233"/>
      <c r="BA271" s="364"/>
      <c r="BB271" s="349"/>
      <c r="BC271" s="349"/>
      <c r="BD271" s="248"/>
      <c r="BE271" s="41"/>
    </row>
    <row r="272" spans="1:57" x14ac:dyDescent="0.2">
      <c r="A272" s="234"/>
      <c r="B272" s="235"/>
      <c r="C272" s="44"/>
      <c r="D272" s="236"/>
      <c r="E272" s="237"/>
      <c r="F272" s="237"/>
      <c r="G272" s="237"/>
      <c r="H272" s="237"/>
      <c r="I272" s="44"/>
      <c r="J272" s="44"/>
      <c r="K272" s="44"/>
      <c r="L272" s="44"/>
      <c r="M272" s="238"/>
      <c r="N272" s="238"/>
      <c r="O272" s="238"/>
      <c r="P272" s="238"/>
      <c r="Q272" s="238"/>
      <c r="R272" s="238"/>
      <c r="S272" s="238"/>
      <c r="T272" s="238"/>
      <c r="U272" s="258"/>
      <c r="V272" s="258"/>
      <c r="W272" s="258"/>
      <c r="X272" s="258"/>
      <c r="Y272" s="238"/>
      <c r="Z272" s="238"/>
      <c r="AA272" s="238"/>
      <c r="AB272" s="238"/>
      <c r="AC272" s="258"/>
      <c r="AD272" s="258"/>
      <c r="AE272" s="258"/>
      <c r="AF272" s="258"/>
      <c r="AG272" s="258"/>
      <c r="AH272" s="258"/>
      <c r="AI272" s="258"/>
      <c r="AJ272" s="258"/>
      <c r="AK272" s="258"/>
      <c r="AL272" s="258"/>
      <c r="AM272" s="258"/>
      <c r="AN272" s="258"/>
      <c r="AO272" s="238"/>
      <c r="AP272" s="238"/>
      <c r="AQ272" s="238"/>
      <c r="AR272" s="238"/>
      <c r="AS272" s="238"/>
      <c r="AT272" s="238"/>
      <c r="AU272" s="238"/>
      <c r="AV272" s="238"/>
      <c r="AW272" s="238"/>
      <c r="AX272" s="238"/>
      <c r="AY272" s="238"/>
      <c r="AZ272" s="238"/>
      <c r="BA272" s="239"/>
      <c r="BB272" s="349"/>
      <c r="BC272" s="349"/>
      <c r="BD272" s="249"/>
      <c r="BE272" s="43"/>
    </row>
    <row r="273" spans="1:57" x14ac:dyDescent="0.2">
      <c r="A273" s="371"/>
      <c r="B273" s="371"/>
      <c r="C273" s="371"/>
      <c r="D273" s="275"/>
      <c r="E273" s="242"/>
      <c r="F273" s="242"/>
      <c r="G273" s="242"/>
      <c r="H273" s="242"/>
      <c r="I273" s="242"/>
      <c r="J273" s="242"/>
      <c r="K273" s="242"/>
      <c r="L273" s="242"/>
      <c r="M273" s="242"/>
      <c r="N273" s="242"/>
      <c r="O273" s="242"/>
      <c r="P273" s="242"/>
      <c r="Q273" s="242"/>
      <c r="R273" s="242"/>
      <c r="S273" s="242"/>
      <c r="T273" s="242"/>
      <c r="U273" s="276"/>
      <c r="V273" s="276"/>
      <c r="W273" s="276"/>
      <c r="X273" s="276"/>
      <c r="Y273" s="242"/>
      <c r="Z273" s="242"/>
      <c r="AA273" s="242"/>
      <c r="AB273" s="242"/>
      <c r="AC273" s="276"/>
      <c r="AD273" s="276"/>
      <c r="AE273" s="276"/>
      <c r="AF273" s="276"/>
      <c r="AG273" s="276"/>
      <c r="AH273" s="276"/>
      <c r="AI273" s="276"/>
      <c r="AJ273" s="276"/>
      <c r="AK273" s="276"/>
      <c r="AL273" s="276"/>
      <c r="AM273" s="276"/>
      <c r="AN273" s="276"/>
      <c r="AO273" s="242"/>
      <c r="AP273" s="242"/>
      <c r="AQ273" s="242"/>
      <c r="AR273" s="242"/>
      <c r="AS273" s="242"/>
      <c r="AT273" s="242"/>
      <c r="AU273" s="242"/>
      <c r="AV273" s="242"/>
      <c r="AW273" s="242"/>
      <c r="AX273" s="242"/>
      <c r="AY273" s="242"/>
      <c r="AZ273" s="242"/>
      <c r="BA273" s="277"/>
      <c r="BB273" s="366"/>
      <c r="BC273" s="366"/>
      <c r="BD273" s="278"/>
      <c r="BE273" s="7"/>
    </row>
    <row r="274" spans="1:57" x14ac:dyDescent="0.2">
      <c r="A274" s="371"/>
      <c r="B274" s="371"/>
      <c r="C274" s="371"/>
      <c r="D274" s="275"/>
      <c r="E274" s="242"/>
      <c r="F274" s="242"/>
      <c r="G274" s="242"/>
      <c r="H274" s="242"/>
      <c r="I274" s="242"/>
      <c r="J274" s="242"/>
      <c r="K274" s="242"/>
      <c r="L274" s="242"/>
      <c r="M274" s="242"/>
      <c r="N274" s="242"/>
      <c r="O274" s="242"/>
      <c r="P274" s="242"/>
      <c r="Q274" s="242"/>
      <c r="R274" s="242"/>
      <c r="S274" s="242"/>
      <c r="T274" s="242"/>
      <c r="U274" s="276"/>
      <c r="V274" s="276"/>
      <c r="W274" s="276"/>
      <c r="X274" s="276"/>
      <c r="Y274" s="242"/>
      <c r="Z274" s="242"/>
      <c r="AA274" s="242"/>
      <c r="AB274" s="242"/>
      <c r="AC274" s="276"/>
      <c r="AD274" s="276"/>
      <c r="AE274" s="276"/>
      <c r="AF274" s="276"/>
      <c r="AG274" s="276"/>
      <c r="AH274" s="276"/>
      <c r="AI274" s="276"/>
      <c r="AJ274" s="276"/>
      <c r="AK274" s="276"/>
      <c r="AL274" s="276"/>
      <c r="AM274" s="276"/>
      <c r="AN274" s="276"/>
      <c r="AO274" s="242"/>
      <c r="AP274" s="242"/>
      <c r="AQ274" s="242"/>
      <c r="AR274" s="242"/>
      <c r="AS274" s="242"/>
      <c r="AT274" s="242"/>
      <c r="AU274" s="242"/>
      <c r="AV274" s="242"/>
      <c r="AW274" s="242"/>
      <c r="AX274" s="242"/>
      <c r="AY274" s="242"/>
      <c r="AZ274" s="242"/>
      <c r="BA274" s="277"/>
      <c r="BB274" s="372"/>
      <c r="BC274" s="372"/>
      <c r="BD274" s="278"/>
      <c r="BE274" s="7"/>
    </row>
    <row r="275" spans="1:57" x14ac:dyDescent="0.2">
      <c r="A275" s="348"/>
      <c r="B275" s="348"/>
      <c r="C275" s="348"/>
      <c r="D275" s="182"/>
      <c r="E275" s="237"/>
      <c r="F275" s="237"/>
      <c r="G275" s="237"/>
      <c r="H275" s="237"/>
      <c r="I275" s="44"/>
      <c r="J275" s="44"/>
      <c r="K275" s="44"/>
      <c r="L275" s="44"/>
      <c r="M275" s="238"/>
      <c r="N275" s="238"/>
      <c r="O275" s="238"/>
      <c r="P275" s="238"/>
      <c r="Q275" s="238"/>
      <c r="R275" s="238"/>
      <c r="S275" s="238"/>
      <c r="T275" s="238"/>
      <c r="U275" s="258"/>
      <c r="V275" s="258"/>
      <c r="W275" s="258"/>
      <c r="X275" s="258"/>
      <c r="Y275" s="238"/>
      <c r="Z275" s="238"/>
      <c r="AA275" s="238"/>
      <c r="AB275" s="238"/>
      <c r="AC275" s="258"/>
      <c r="AD275" s="258"/>
      <c r="AE275" s="279"/>
      <c r="AF275" s="258"/>
      <c r="AG275" s="280"/>
      <c r="AH275" s="279"/>
      <c r="AI275" s="258"/>
      <c r="AJ275" s="258"/>
      <c r="AK275" s="258"/>
      <c r="AL275" s="258"/>
      <c r="AM275" s="258"/>
      <c r="AN275" s="258"/>
      <c r="AO275" s="44"/>
      <c r="AP275" s="44"/>
      <c r="AQ275" s="44"/>
      <c r="AR275" s="44"/>
      <c r="AS275" s="44"/>
      <c r="AT275" s="44"/>
      <c r="AU275" s="44"/>
      <c r="AV275" s="44"/>
      <c r="AW275" s="44"/>
      <c r="AX275" s="44"/>
      <c r="AY275" s="44"/>
      <c r="AZ275" s="44"/>
      <c r="BA275" s="232"/>
      <c r="BB275" s="373"/>
      <c r="BC275" s="373"/>
      <c r="BD275" s="183"/>
      <c r="BE275" s="26"/>
    </row>
    <row r="276" spans="1:57" x14ac:dyDescent="0.2">
      <c r="A276" s="348"/>
      <c r="B276" s="348"/>
      <c r="C276" s="348"/>
      <c r="D276" s="182"/>
      <c r="E276" s="237"/>
      <c r="F276" s="237"/>
      <c r="G276" s="237"/>
      <c r="H276" s="237"/>
      <c r="I276" s="44"/>
      <c r="J276" s="44"/>
      <c r="K276" s="44"/>
      <c r="L276" s="44"/>
      <c r="M276" s="238"/>
      <c r="N276" s="238"/>
      <c r="O276" s="238"/>
      <c r="P276" s="238"/>
      <c r="Q276" s="238"/>
      <c r="R276" s="238"/>
      <c r="S276" s="238"/>
      <c r="T276" s="238"/>
      <c r="U276" s="258"/>
      <c r="V276" s="258"/>
      <c r="W276" s="258"/>
      <c r="X276" s="258"/>
      <c r="Y276" s="238"/>
      <c r="Z276" s="238"/>
      <c r="AA276" s="238"/>
      <c r="AB276" s="238"/>
      <c r="AC276" s="258"/>
      <c r="AD276" s="258"/>
      <c r="AE276" s="258"/>
      <c r="AF276" s="258"/>
      <c r="AG276" s="258"/>
      <c r="AH276" s="258"/>
      <c r="AI276" s="258"/>
      <c r="AJ276" s="258"/>
      <c r="AK276" s="258"/>
      <c r="AL276" s="258"/>
      <c r="AM276" s="258"/>
      <c r="AN276" s="258"/>
      <c r="AO276" s="44"/>
      <c r="AP276" s="44"/>
      <c r="AQ276" s="44"/>
      <c r="AR276" s="44"/>
      <c r="AS276" s="44"/>
      <c r="AT276" s="44"/>
      <c r="AU276" s="44"/>
      <c r="AV276" s="44"/>
      <c r="AW276" s="44"/>
      <c r="AX276" s="44"/>
      <c r="AY276" s="44"/>
      <c r="AZ276" s="44"/>
      <c r="BA276" s="232"/>
      <c r="BB276" s="373"/>
      <c r="BC276" s="373"/>
      <c r="BD276" s="183"/>
      <c r="BE276" s="26"/>
    </row>
    <row r="277" spans="1:57" x14ac:dyDescent="0.2">
      <c r="A277" s="348"/>
      <c r="B277" s="348"/>
      <c r="C277" s="348"/>
      <c r="D277" s="182"/>
      <c r="E277" s="237"/>
      <c r="F277" s="237"/>
      <c r="G277" s="237"/>
      <c r="H277" s="237"/>
      <c r="I277" s="44"/>
      <c r="J277" s="44"/>
      <c r="K277" s="44"/>
      <c r="L277" s="44"/>
      <c r="M277" s="238"/>
      <c r="N277" s="238"/>
      <c r="O277" s="238"/>
      <c r="P277" s="238"/>
      <c r="Q277" s="238"/>
      <c r="R277" s="238"/>
      <c r="S277" s="238"/>
      <c r="T277" s="238"/>
      <c r="U277" s="258"/>
      <c r="V277" s="258"/>
      <c r="W277" s="258"/>
      <c r="X277" s="258"/>
      <c r="Y277" s="238"/>
      <c r="Z277" s="238"/>
      <c r="AA277" s="238"/>
      <c r="AB277" s="238"/>
      <c r="AC277" s="258"/>
      <c r="AD277" s="258"/>
      <c r="AE277" s="258"/>
      <c r="AF277" s="258"/>
      <c r="AG277" s="279"/>
      <c r="AH277" s="258"/>
      <c r="AI277" s="258"/>
      <c r="AJ277" s="258"/>
      <c r="AK277" s="258"/>
      <c r="AL277" s="258"/>
      <c r="AM277" s="258"/>
      <c r="AN277" s="258"/>
      <c r="AO277" s="44"/>
      <c r="AP277" s="44"/>
      <c r="AQ277" s="44"/>
      <c r="AR277" s="44"/>
      <c r="AS277" s="44"/>
      <c r="AT277" s="44"/>
      <c r="AU277" s="44"/>
      <c r="AV277" s="44"/>
      <c r="AW277" s="44"/>
      <c r="AX277" s="44"/>
      <c r="AY277" s="44"/>
      <c r="AZ277" s="44"/>
      <c r="BA277" s="232"/>
      <c r="BB277" s="373"/>
      <c r="BC277" s="373"/>
      <c r="BD277" s="183"/>
      <c r="BE277" s="26"/>
    </row>
    <row r="278" spans="1:57" x14ac:dyDescent="0.2">
      <c r="A278" s="348"/>
      <c r="B278" s="348"/>
      <c r="C278" s="348"/>
      <c r="D278" s="182"/>
      <c r="E278" s="237"/>
      <c r="F278" s="237"/>
      <c r="G278" s="237"/>
      <c r="H278" s="237"/>
      <c r="I278" s="44"/>
      <c r="J278" s="44"/>
      <c r="K278" s="44"/>
      <c r="L278" s="44"/>
      <c r="M278" s="238"/>
      <c r="N278" s="238"/>
      <c r="O278" s="238"/>
      <c r="P278" s="238"/>
      <c r="Q278" s="238"/>
      <c r="R278" s="238"/>
      <c r="S278" s="238"/>
      <c r="T278" s="238"/>
      <c r="U278" s="258"/>
      <c r="V278" s="258"/>
      <c r="W278" s="258"/>
      <c r="X278" s="258"/>
      <c r="Y278" s="238"/>
      <c r="Z278" s="238"/>
      <c r="AA278" s="238"/>
      <c r="AB278" s="238"/>
      <c r="AC278" s="258"/>
      <c r="AD278" s="258"/>
      <c r="AE278" s="258"/>
      <c r="AF278" s="258"/>
      <c r="AG278" s="258"/>
      <c r="AH278" s="258"/>
      <c r="AI278" s="258"/>
      <c r="AJ278" s="258"/>
      <c r="AK278" s="258"/>
      <c r="AL278" s="258"/>
      <c r="AM278" s="258"/>
      <c r="AN278" s="258"/>
      <c r="AO278" s="44"/>
      <c r="AP278" s="44"/>
      <c r="AQ278" s="44"/>
      <c r="AR278" s="44"/>
      <c r="AS278" s="44"/>
      <c r="AT278" s="44"/>
      <c r="AU278" s="44"/>
      <c r="AV278" s="44"/>
      <c r="AW278" s="44"/>
      <c r="AX278" s="44"/>
      <c r="AY278" s="44"/>
      <c r="AZ278" s="44"/>
      <c r="BA278" s="232"/>
      <c r="BB278" s="373"/>
      <c r="BC278" s="373"/>
      <c r="BD278" s="183"/>
      <c r="BE278" s="26"/>
    </row>
    <row r="279" spans="1:57" x14ac:dyDescent="0.2">
      <c r="A279" s="348"/>
      <c r="B279" s="348"/>
      <c r="C279" s="348"/>
      <c r="D279" s="182"/>
      <c r="E279" s="237"/>
      <c r="F279" s="237"/>
      <c r="G279" s="237"/>
      <c r="H279" s="237"/>
      <c r="I279" s="44"/>
      <c r="J279" s="44"/>
      <c r="K279" s="44"/>
      <c r="L279" s="44"/>
      <c r="M279" s="238"/>
      <c r="N279" s="238"/>
      <c r="O279" s="238"/>
      <c r="P279" s="238"/>
      <c r="Q279" s="238"/>
      <c r="R279" s="238"/>
      <c r="S279" s="238"/>
      <c r="T279" s="238"/>
      <c r="U279" s="258"/>
      <c r="V279" s="279"/>
      <c r="W279" s="258"/>
      <c r="X279" s="258"/>
      <c r="Y279" s="238"/>
      <c r="Z279" s="238"/>
      <c r="AA279" s="238"/>
      <c r="AB279" s="238"/>
      <c r="AC279" s="258"/>
      <c r="AD279" s="258"/>
      <c r="AE279" s="258"/>
      <c r="AF279" s="258"/>
      <c r="AG279" s="279"/>
      <c r="AH279" s="258"/>
      <c r="AI279" s="258"/>
      <c r="AJ279" s="258"/>
      <c r="AK279" s="258"/>
      <c r="AL279" s="258"/>
      <c r="AM279" s="258"/>
      <c r="AN279" s="258"/>
      <c r="AO279" s="44"/>
      <c r="AP279" s="44"/>
      <c r="AQ279" s="44"/>
      <c r="AR279" s="44"/>
      <c r="AS279" s="44"/>
      <c r="AT279" s="44"/>
      <c r="AU279" s="44"/>
      <c r="AV279" s="44"/>
      <c r="AW279" s="44"/>
      <c r="AX279" s="44"/>
      <c r="AY279" s="44"/>
      <c r="AZ279" s="44"/>
      <c r="BA279" s="232"/>
      <c r="BB279" s="373"/>
      <c r="BC279" s="373"/>
      <c r="BD279" s="183"/>
      <c r="BE279" s="26"/>
    </row>
    <row r="280" spans="1:57" x14ac:dyDescent="0.2">
      <c r="A280" s="348"/>
      <c r="B280" s="348"/>
      <c r="C280" s="348"/>
      <c r="D280" s="182"/>
      <c r="E280" s="237"/>
      <c r="F280" s="237"/>
      <c r="G280" s="237"/>
      <c r="H280" s="237"/>
      <c r="I280" s="44"/>
      <c r="J280" s="44"/>
      <c r="K280" s="44"/>
      <c r="L280" s="44"/>
      <c r="M280" s="238"/>
      <c r="N280" s="238"/>
      <c r="O280" s="238"/>
      <c r="P280" s="238"/>
      <c r="Q280" s="238"/>
      <c r="R280" s="238"/>
      <c r="S280" s="238"/>
      <c r="T280" s="238"/>
      <c r="U280" s="258"/>
      <c r="V280" s="258"/>
      <c r="W280" s="258"/>
      <c r="X280" s="258"/>
      <c r="Y280" s="238"/>
      <c r="Z280" s="238"/>
      <c r="AA280" s="238"/>
      <c r="AB280" s="238"/>
      <c r="AC280" s="258"/>
      <c r="AD280" s="258"/>
      <c r="AE280" s="258"/>
      <c r="AF280" s="258"/>
      <c r="AG280" s="258"/>
      <c r="AH280" s="258"/>
      <c r="AI280" s="258"/>
      <c r="AJ280" s="258"/>
      <c r="AK280" s="258"/>
      <c r="AL280" s="258"/>
      <c r="AM280" s="258"/>
      <c r="AN280" s="258"/>
      <c r="AO280" s="44"/>
      <c r="AP280" s="44"/>
      <c r="AQ280" s="44"/>
      <c r="AR280" s="44"/>
      <c r="AS280" s="44"/>
      <c r="AT280" s="44"/>
      <c r="AU280" s="44"/>
      <c r="AV280" s="44"/>
      <c r="AW280" s="44"/>
      <c r="AX280" s="44"/>
      <c r="AY280" s="44"/>
      <c r="AZ280" s="44"/>
      <c r="BA280" s="232"/>
      <c r="BB280" s="373"/>
      <c r="BC280" s="373"/>
      <c r="BD280" s="183"/>
      <c r="BE280" s="26"/>
    </row>
    <row r="281" spans="1:57" x14ac:dyDescent="0.2">
      <c r="A281" s="348"/>
      <c r="B281" s="348"/>
      <c r="C281" s="348"/>
      <c r="D281" s="182"/>
      <c r="E281" s="237"/>
      <c r="F281" s="237"/>
      <c r="G281" s="237"/>
      <c r="H281" s="237"/>
      <c r="I281" s="44"/>
      <c r="J281" s="44"/>
      <c r="K281" s="44"/>
      <c r="L281" s="44"/>
      <c r="M281" s="238"/>
      <c r="N281" s="238"/>
      <c r="O281" s="238"/>
      <c r="P281" s="238"/>
      <c r="Q281" s="238"/>
      <c r="R281" s="238"/>
      <c r="S281" s="238"/>
      <c r="T281" s="238"/>
      <c r="U281" s="279"/>
      <c r="V281" s="258"/>
      <c r="W281" s="258"/>
      <c r="X281" s="258"/>
      <c r="Y281" s="238"/>
      <c r="Z281" s="238"/>
      <c r="AA281" s="238"/>
      <c r="AB281" s="238"/>
      <c r="AC281" s="258"/>
      <c r="AD281" s="258"/>
      <c r="AE281" s="258"/>
      <c r="AF281" s="258"/>
      <c r="AG281" s="258"/>
      <c r="AH281" s="258"/>
      <c r="AI281" s="258"/>
      <c r="AJ281" s="258"/>
      <c r="AK281" s="258"/>
      <c r="AL281" s="258"/>
      <c r="AM281" s="258"/>
      <c r="AN281" s="258"/>
      <c r="AO281" s="44"/>
      <c r="AP281" s="44"/>
      <c r="AQ281" s="44"/>
      <c r="AR281" s="244"/>
      <c r="AS281" s="44"/>
      <c r="AT281" s="44"/>
      <c r="AU281" s="44"/>
      <c r="AV281" s="44"/>
      <c r="AW281" s="44"/>
      <c r="AX281" s="44"/>
      <c r="AY281" s="44"/>
      <c r="AZ281" s="44"/>
      <c r="BA281" s="232"/>
      <c r="BB281" s="373"/>
      <c r="BC281" s="373"/>
      <c r="BD281" s="183"/>
      <c r="BE281" s="26"/>
    </row>
    <row r="282" spans="1:57" x14ac:dyDescent="0.2">
      <c r="A282" s="348"/>
      <c r="B282" s="348"/>
      <c r="C282" s="348"/>
      <c r="D282" s="182"/>
      <c r="E282" s="237"/>
      <c r="F282" s="237"/>
      <c r="G282" s="237"/>
      <c r="H282" s="237"/>
      <c r="I282" s="44"/>
      <c r="J282" s="44"/>
      <c r="K282" s="44"/>
      <c r="L282" s="44"/>
      <c r="M282" s="238"/>
      <c r="N282" s="238"/>
      <c r="O282" s="238"/>
      <c r="P282" s="238"/>
      <c r="Q282" s="238"/>
      <c r="R282" s="238"/>
      <c r="S282" s="238"/>
      <c r="T282" s="238"/>
      <c r="U282" s="258"/>
      <c r="V282" s="258"/>
      <c r="W282" s="258"/>
      <c r="X282" s="258"/>
      <c r="Y282" s="238"/>
      <c r="Z282" s="238"/>
      <c r="AA282" s="238"/>
      <c r="AB282" s="238"/>
      <c r="AC282" s="258"/>
      <c r="AD282" s="258"/>
      <c r="AE282" s="258"/>
      <c r="AF282" s="258"/>
      <c r="AG282" s="258"/>
      <c r="AH282" s="258"/>
      <c r="AI282" s="258"/>
      <c r="AJ282" s="258"/>
      <c r="AK282" s="258"/>
      <c r="AL282" s="258"/>
      <c r="AM282" s="258"/>
      <c r="AN282" s="258"/>
      <c r="AO282" s="44"/>
      <c r="AP282" s="44"/>
      <c r="AQ282" s="44"/>
      <c r="AR282" s="44"/>
      <c r="AS282" s="44"/>
      <c r="AT282" s="44"/>
      <c r="AU282" s="44"/>
      <c r="AV282" s="44"/>
      <c r="AW282" s="44"/>
      <c r="AX282" s="44"/>
      <c r="AY282" s="44"/>
      <c r="AZ282" s="44"/>
      <c r="BA282" s="232"/>
      <c r="BB282" s="373"/>
      <c r="BC282" s="373"/>
      <c r="BD282" s="183"/>
      <c r="BE282" s="26"/>
    </row>
    <row r="283" spans="1:57" x14ac:dyDescent="0.2">
      <c r="A283" s="348"/>
      <c r="B283" s="348"/>
      <c r="C283" s="348"/>
      <c r="D283" s="182"/>
      <c r="E283" s="237"/>
      <c r="F283" s="237"/>
      <c r="G283" s="237"/>
      <c r="H283" s="237"/>
      <c r="I283" s="44"/>
      <c r="J283" s="44"/>
      <c r="K283" s="44"/>
      <c r="L283" s="44"/>
      <c r="M283" s="238"/>
      <c r="N283" s="238"/>
      <c r="O283" s="238"/>
      <c r="P283" s="238"/>
      <c r="Q283" s="238"/>
      <c r="R283" s="238"/>
      <c r="S283" s="238"/>
      <c r="T283" s="238"/>
      <c r="U283" s="279"/>
      <c r="V283" s="258"/>
      <c r="W283" s="258"/>
      <c r="X283" s="258"/>
      <c r="Y283" s="238"/>
      <c r="Z283" s="238"/>
      <c r="AA283" s="238"/>
      <c r="AB283" s="238"/>
      <c r="AC283" s="258"/>
      <c r="AD283" s="258"/>
      <c r="AE283" s="258"/>
      <c r="AF283" s="258"/>
      <c r="AG283" s="258"/>
      <c r="AH283" s="258"/>
      <c r="AI283" s="258"/>
      <c r="AJ283" s="258"/>
      <c r="AK283" s="258"/>
      <c r="AL283" s="258"/>
      <c r="AM283" s="258"/>
      <c r="AN283" s="258"/>
      <c r="AO283" s="44"/>
      <c r="AP283" s="44"/>
      <c r="AQ283" s="44"/>
      <c r="AR283" s="44"/>
      <c r="AS283" s="44"/>
      <c r="AT283" s="44"/>
      <c r="AU283" s="44"/>
      <c r="AV283" s="44"/>
      <c r="AW283" s="44"/>
      <c r="AX283" s="44"/>
      <c r="AY283" s="44"/>
      <c r="AZ283" s="44"/>
      <c r="BA283" s="232"/>
      <c r="BB283" s="373"/>
      <c r="BC283" s="373"/>
      <c r="BD283" s="183"/>
      <c r="BE283" s="26"/>
    </row>
    <row r="284" spans="1:57" x14ac:dyDescent="0.2">
      <c r="A284" s="348"/>
      <c r="B284" s="348"/>
      <c r="C284" s="348"/>
      <c r="D284" s="182"/>
      <c r="E284" s="237"/>
      <c r="F284" s="237"/>
      <c r="G284" s="237"/>
      <c r="H284" s="237"/>
      <c r="I284" s="44"/>
      <c r="J284" s="44"/>
      <c r="K284" s="44"/>
      <c r="L284" s="44"/>
      <c r="M284" s="238"/>
      <c r="N284" s="238"/>
      <c r="O284" s="238"/>
      <c r="P284" s="238"/>
      <c r="Q284" s="238"/>
      <c r="R284" s="238"/>
      <c r="S284" s="238"/>
      <c r="T284" s="238"/>
      <c r="U284" s="258"/>
      <c r="V284" s="258"/>
      <c r="W284" s="258"/>
      <c r="X284" s="258"/>
      <c r="Y284" s="238"/>
      <c r="Z284" s="238"/>
      <c r="AA284" s="238"/>
      <c r="AB284" s="238"/>
      <c r="AC284" s="258"/>
      <c r="AD284" s="258"/>
      <c r="AE284" s="258"/>
      <c r="AF284" s="258"/>
      <c r="AG284" s="258"/>
      <c r="AH284" s="258"/>
      <c r="AI284" s="258"/>
      <c r="AJ284" s="258"/>
      <c r="AK284" s="258"/>
      <c r="AL284" s="258"/>
      <c r="AM284" s="258"/>
      <c r="AN284" s="258"/>
      <c r="AO284" s="44"/>
      <c r="AP284" s="44"/>
      <c r="AQ284" s="44"/>
      <c r="AR284" s="44"/>
      <c r="AS284" s="44"/>
      <c r="AT284" s="44"/>
      <c r="AU284" s="44"/>
      <c r="AV284" s="44"/>
      <c r="AW284" s="44"/>
      <c r="AX284" s="44"/>
      <c r="AY284" s="44"/>
      <c r="AZ284" s="44"/>
      <c r="BA284" s="232"/>
      <c r="BB284" s="373"/>
      <c r="BC284" s="373"/>
      <c r="BD284" s="183"/>
      <c r="BE284" s="26"/>
    </row>
    <row r="285" spans="1:57" x14ac:dyDescent="0.2">
      <c r="A285" s="348"/>
      <c r="B285" s="348"/>
      <c r="C285" s="348"/>
      <c r="D285" s="182"/>
      <c r="E285" s="237"/>
      <c r="F285" s="237"/>
      <c r="G285" s="237"/>
      <c r="H285" s="237"/>
      <c r="I285" s="44"/>
      <c r="J285" s="44"/>
      <c r="K285" s="44"/>
      <c r="L285" s="44"/>
      <c r="M285" s="238"/>
      <c r="N285" s="238"/>
      <c r="O285" s="238"/>
      <c r="P285" s="238"/>
      <c r="Q285" s="238"/>
      <c r="R285" s="238"/>
      <c r="S285" s="238"/>
      <c r="T285" s="238"/>
      <c r="U285" s="258"/>
      <c r="V285" s="258"/>
      <c r="W285" s="258"/>
      <c r="X285" s="258"/>
      <c r="Y285" s="238"/>
      <c r="Z285" s="238"/>
      <c r="AA285" s="238"/>
      <c r="AB285" s="244"/>
      <c r="AC285" s="258"/>
      <c r="AD285" s="258"/>
      <c r="AE285" s="258"/>
      <c r="AF285" s="258"/>
      <c r="AG285" s="258"/>
      <c r="AH285" s="258"/>
      <c r="AI285" s="258"/>
      <c r="AJ285" s="258"/>
      <c r="AK285" s="258"/>
      <c r="AL285" s="258"/>
      <c r="AM285" s="258"/>
      <c r="AN285" s="258"/>
      <c r="AO285" s="44"/>
      <c r="AP285" s="44"/>
      <c r="AQ285" s="44"/>
      <c r="AR285" s="44"/>
      <c r="AS285" s="44"/>
      <c r="AT285" s="44"/>
      <c r="AU285" s="44"/>
      <c r="AV285" s="44"/>
      <c r="AW285" s="44"/>
      <c r="AX285" s="44"/>
      <c r="AY285" s="44"/>
      <c r="AZ285" s="44"/>
      <c r="BA285" s="232"/>
      <c r="BB285" s="373"/>
      <c r="BC285" s="373"/>
      <c r="BD285" s="183"/>
      <c r="BE285" s="26"/>
    </row>
    <row r="286" spans="1:57" x14ac:dyDescent="0.2">
      <c r="A286" s="348"/>
      <c r="B286" s="348"/>
      <c r="C286" s="348"/>
      <c r="D286" s="182"/>
      <c r="E286" s="237"/>
      <c r="F286" s="237"/>
      <c r="G286" s="237"/>
      <c r="H286" s="237"/>
      <c r="I286" s="44"/>
      <c r="J286" s="44"/>
      <c r="K286" s="44"/>
      <c r="L286" s="44"/>
      <c r="M286" s="238"/>
      <c r="N286" s="238"/>
      <c r="O286" s="238"/>
      <c r="P286" s="238"/>
      <c r="Q286" s="238"/>
      <c r="R286" s="238"/>
      <c r="S286" s="238"/>
      <c r="T286" s="238"/>
      <c r="U286" s="258"/>
      <c r="V286" s="258"/>
      <c r="W286" s="258"/>
      <c r="X286" s="258"/>
      <c r="Y286" s="238"/>
      <c r="Z286" s="238"/>
      <c r="AA286" s="238"/>
      <c r="AB286" s="238"/>
      <c r="AC286" s="258"/>
      <c r="AD286" s="258"/>
      <c r="AE286" s="258"/>
      <c r="AF286" s="258"/>
      <c r="AG286" s="258"/>
      <c r="AH286" s="258"/>
      <c r="AI286" s="258"/>
      <c r="AJ286" s="258"/>
      <c r="AK286" s="258"/>
      <c r="AL286" s="258"/>
      <c r="AM286" s="258"/>
      <c r="AN286" s="258"/>
      <c r="AO286" s="44"/>
      <c r="AP286" s="44"/>
      <c r="AQ286" s="44"/>
      <c r="AR286" s="44"/>
      <c r="AS286" s="44"/>
      <c r="AT286" s="44"/>
      <c r="AU286" s="44"/>
      <c r="AV286" s="44"/>
      <c r="AW286" s="44"/>
      <c r="AX286" s="44"/>
      <c r="AY286" s="44"/>
      <c r="AZ286" s="44"/>
      <c r="BA286" s="232"/>
      <c r="BB286" s="373"/>
      <c r="BC286" s="373"/>
      <c r="BD286" s="183"/>
      <c r="BE286" s="26"/>
    </row>
    <row r="287" spans="1:57" x14ac:dyDescent="0.2">
      <c r="A287" s="348"/>
      <c r="B287" s="348"/>
      <c r="C287" s="348"/>
      <c r="D287" s="182"/>
      <c r="E287" s="237"/>
      <c r="F287" s="237"/>
      <c r="G287" s="237"/>
      <c r="H287" s="237"/>
      <c r="I287" s="44"/>
      <c r="J287" s="44"/>
      <c r="K287" s="44"/>
      <c r="L287" s="44"/>
      <c r="M287" s="238"/>
      <c r="N287" s="238"/>
      <c r="O287" s="238"/>
      <c r="P287" s="238"/>
      <c r="Q287" s="238"/>
      <c r="R287" s="238"/>
      <c r="S287" s="238"/>
      <c r="T287" s="238"/>
      <c r="U287" s="258"/>
      <c r="V287" s="258"/>
      <c r="W287" s="258"/>
      <c r="X287" s="258"/>
      <c r="Y287" s="238"/>
      <c r="Z287" s="238"/>
      <c r="AA287" s="238"/>
      <c r="AB287" s="238"/>
      <c r="AC287" s="258"/>
      <c r="AD287" s="258"/>
      <c r="AE287" s="258"/>
      <c r="AF287" s="258"/>
      <c r="AG287" s="258"/>
      <c r="AH287" s="258"/>
      <c r="AI287" s="258"/>
      <c r="AJ287" s="258"/>
      <c r="AK287" s="279"/>
      <c r="AL287" s="258"/>
      <c r="AM287" s="258"/>
      <c r="AN287" s="258"/>
      <c r="AO287" s="44"/>
      <c r="AP287" s="44"/>
      <c r="AQ287" s="44"/>
      <c r="AR287" s="44"/>
      <c r="AS287" s="44"/>
      <c r="AT287" s="44"/>
      <c r="AU287" s="44"/>
      <c r="AV287" s="44"/>
      <c r="AW287" s="44"/>
      <c r="AX287" s="44"/>
      <c r="AY287" s="44"/>
      <c r="AZ287" s="44"/>
      <c r="BA287" s="232"/>
      <c r="BB287" s="373"/>
      <c r="BC287" s="373"/>
      <c r="BD287" s="183"/>
      <c r="BE287" s="26"/>
    </row>
    <row r="288" spans="1:57" x14ac:dyDescent="0.2">
      <c r="A288" s="348"/>
      <c r="B288" s="348"/>
      <c r="C288" s="348"/>
      <c r="D288" s="182"/>
      <c r="E288" s="237"/>
      <c r="F288" s="237"/>
      <c r="G288" s="237"/>
      <c r="H288" s="237"/>
      <c r="I288" s="44"/>
      <c r="J288" s="44"/>
      <c r="K288" s="44"/>
      <c r="L288" s="44"/>
      <c r="M288" s="238"/>
      <c r="N288" s="238"/>
      <c r="O288" s="238"/>
      <c r="P288" s="238"/>
      <c r="Q288" s="238"/>
      <c r="R288" s="238"/>
      <c r="S288" s="238"/>
      <c r="T288" s="238"/>
      <c r="U288" s="258"/>
      <c r="V288" s="258"/>
      <c r="W288" s="258"/>
      <c r="X288" s="258"/>
      <c r="Y288" s="238"/>
      <c r="Z288" s="238"/>
      <c r="AA288" s="238"/>
      <c r="AB288" s="238"/>
      <c r="AC288" s="258"/>
      <c r="AD288" s="258"/>
      <c r="AE288" s="258"/>
      <c r="AF288" s="258"/>
      <c r="AG288" s="258"/>
      <c r="AH288" s="258"/>
      <c r="AI288" s="258"/>
      <c r="AJ288" s="258"/>
      <c r="AK288" s="258"/>
      <c r="AL288" s="258"/>
      <c r="AM288" s="258"/>
      <c r="AN288" s="258"/>
      <c r="AO288" s="44"/>
      <c r="AP288" s="44"/>
      <c r="AQ288" s="44"/>
      <c r="AR288" s="44"/>
      <c r="AS288" s="44"/>
      <c r="AT288" s="44"/>
      <c r="AU288" s="44"/>
      <c r="AV288" s="44"/>
      <c r="AW288" s="44"/>
      <c r="AX288" s="44"/>
      <c r="AY288" s="44"/>
      <c r="AZ288" s="44"/>
      <c r="BA288" s="232"/>
      <c r="BB288" s="373"/>
      <c r="BC288" s="373"/>
      <c r="BD288" s="183"/>
      <c r="BE288" s="26"/>
    </row>
    <row r="289" spans="1:57" x14ac:dyDescent="0.2">
      <c r="A289" s="348"/>
      <c r="B289" s="348"/>
      <c r="C289" s="348"/>
      <c r="D289" s="182"/>
      <c r="E289" s="237"/>
      <c r="F289" s="237"/>
      <c r="G289" s="237"/>
      <c r="H289" s="237"/>
      <c r="I289" s="44"/>
      <c r="J289" s="44"/>
      <c r="K289" s="44"/>
      <c r="L289" s="44"/>
      <c r="M289" s="244"/>
      <c r="N289" s="238"/>
      <c r="O289" s="238"/>
      <c r="P289" s="238"/>
      <c r="Q289" s="238"/>
      <c r="R289" s="238"/>
      <c r="S289" s="238"/>
      <c r="T289" s="238"/>
      <c r="U289" s="258"/>
      <c r="V289" s="258"/>
      <c r="W289" s="258"/>
      <c r="X289" s="258"/>
      <c r="Y289" s="244"/>
      <c r="Z289" s="238"/>
      <c r="AA289" s="238"/>
      <c r="AB289" s="238"/>
      <c r="AC289" s="258"/>
      <c r="AD289" s="258"/>
      <c r="AE289" s="258"/>
      <c r="AF289" s="258"/>
      <c r="AG289" s="258"/>
      <c r="AH289" s="258"/>
      <c r="AI289" s="258"/>
      <c r="AJ289" s="258"/>
      <c r="AK289" s="258"/>
      <c r="AL289" s="258"/>
      <c r="AM289" s="258"/>
      <c r="AN289" s="258"/>
      <c r="AO289" s="44"/>
      <c r="AP289" s="44"/>
      <c r="AQ289" s="44"/>
      <c r="AR289" s="44"/>
      <c r="AS289" s="44"/>
      <c r="AT289" s="44"/>
      <c r="AU289" s="44"/>
      <c r="AV289" s="44"/>
      <c r="AW289" s="44"/>
      <c r="AX289" s="44"/>
      <c r="AY289" s="44"/>
      <c r="AZ289" s="44"/>
      <c r="BA289" s="232"/>
      <c r="BB289" s="373"/>
      <c r="BC289" s="373"/>
      <c r="BD289" s="183"/>
      <c r="BE289" s="26"/>
    </row>
    <row r="290" spans="1:57" x14ac:dyDescent="0.2">
      <c r="A290" s="348"/>
      <c r="B290" s="348"/>
      <c r="C290" s="348"/>
      <c r="D290" s="182"/>
      <c r="E290" s="237"/>
      <c r="F290" s="237"/>
      <c r="G290" s="237"/>
      <c r="H290" s="237"/>
      <c r="I290" s="44"/>
      <c r="J290" s="44"/>
      <c r="K290" s="44"/>
      <c r="L290" s="44"/>
      <c r="M290" s="238"/>
      <c r="N290" s="238"/>
      <c r="O290" s="238"/>
      <c r="P290" s="238"/>
      <c r="Q290" s="238"/>
      <c r="R290" s="238"/>
      <c r="S290" s="238"/>
      <c r="T290" s="238"/>
      <c r="U290" s="258"/>
      <c r="V290" s="258"/>
      <c r="W290" s="258"/>
      <c r="X290" s="258"/>
      <c r="Y290" s="238"/>
      <c r="Z290" s="238"/>
      <c r="AA290" s="238"/>
      <c r="AB290" s="238"/>
      <c r="AC290" s="258"/>
      <c r="AD290" s="258"/>
      <c r="AE290" s="258"/>
      <c r="AF290" s="258"/>
      <c r="AG290" s="258"/>
      <c r="AH290" s="258"/>
      <c r="AI290" s="258"/>
      <c r="AJ290" s="258"/>
      <c r="AK290" s="258"/>
      <c r="AL290" s="258"/>
      <c r="AM290" s="258"/>
      <c r="AN290" s="258"/>
      <c r="AO290" s="44"/>
      <c r="AP290" s="44"/>
      <c r="AQ290" s="44"/>
      <c r="AR290" s="44"/>
      <c r="AS290" s="44"/>
      <c r="AT290" s="44"/>
      <c r="AU290" s="44"/>
      <c r="AV290" s="44"/>
      <c r="AW290" s="44"/>
      <c r="AX290" s="44"/>
      <c r="AY290" s="44"/>
      <c r="AZ290" s="44"/>
      <c r="BA290" s="232"/>
      <c r="BB290" s="373"/>
      <c r="BC290" s="373"/>
      <c r="BD290" s="183"/>
      <c r="BE290" s="26"/>
    </row>
    <row r="291" spans="1:57" x14ac:dyDescent="0.2">
      <c r="A291" s="348"/>
      <c r="B291" s="350"/>
      <c r="C291" s="348"/>
      <c r="D291" s="182"/>
      <c r="E291" s="237"/>
      <c r="F291" s="237"/>
      <c r="G291" s="237"/>
      <c r="H291" s="237"/>
      <c r="I291" s="44"/>
      <c r="J291" s="44"/>
      <c r="K291" s="44"/>
      <c r="L291" s="44"/>
      <c r="M291" s="238"/>
      <c r="N291" s="238"/>
      <c r="O291" s="238"/>
      <c r="P291" s="238"/>
      <c r="Q291" s="238"/>
      <c r="R291" s="238"/>
      <c r="S291" s="238"/>
      <c r="T291" s="238"/>
      <c r="U291" s="258"/>
      <c r="V291" s="258"/>
      <c r="W291" s="279"/>
      <c r="X291" s="258"/>
      <c r="Y291" s="238"/>
      <c r="Z291" s="238"/>
      <c r="AA291" s="238"/>
      <c r="AB291" s="238"/>
      <c r="AC291" s="258"/>
      <c r="AD291" s="258"/>
      <c r="AE291" s="258"/>
      <c r="AF291" s="258"/>
      <c r="AG291" s="258"/>
      <c r="AH291" s="279"/>
      <c r="AI291" s="258"/>
      <c r="AJ291" s="258"/>
      <c r="AK291" s="258"/>
      <c r="AL291" s="258"/>
      <c r="AM291" s="258"/>
      <c r="AN291" s="258"/>
      <c r="AO291" s="44"/>
      <c r="AP291" s="44"/>
      <c r="AQ291" s="44"/>
      <c r="AR291" s="44"/>
      <c r="AS291" s="44"/>
      <c r="AT291" s="44"/>
      <c r="AU291" s="44"/>
      <c r="AV291" s="44"/>
      <c r="AW291" s="44"/>
      <c r="AX291" s="44"/>
      <c r="AY291" s="44"/>
      <c r="AZ291" s="44"/>
      <c r="BA291" s="232"/>
      <c r="BB291" s="373"/>
      <c r="BC291" s="373"/>
      <c r="BD291" s="183"/>
      <c r="BE291" s="26"/>
    </row>
    <row r="292" spans="1:57" x14ac:dyDescent="0.2">
      <c r="A292" s="348"/>
      <c r="B292" s="350"/>
      <c r="C292" s="348"/>
      <c r="D292" s="182"/>
      <c r="E292" s="237"/>
      <c r="F292" s="237"/>
      <c r="G292" s="237"/>
      <c r="H292" s="237"/>
      <c r="I292" s="44"/>
      <c r="J292" s="44"/>
      <c r="K292" s="44"/>
      <c r="L292" s="44"/>
      <c r="M292" s="238"/>
      <c r="N292" s="238"/>
      <c r="O292" s="238"/>
      <c r="P292" s="238"/>
      <c r="Q292" s="238"/>
      <c r="R292" s="238"/>
      <c r="S292" s="238"/>
      <c r="T292" s="238"/>
      <c r="U292" s="258"/>
      <c r="V292" s="258"/>
      <c r="W292" s="258"/>
      <c r="X292" s="258"/>
      <c r="Y292" s="238"/>
      <c r="Z292" s="238"/>
      <c r="AA292" s="238"/>
      <c r="AB292" s="238"/>
      <c r="AC292" s="258"/>
      <c r="AD292" s="258"/>
      <c r="AE292" s="258"/>
      <c r="AF292" s="258"/>
      <c r="AG292" s="258"/>
      <c r="AH292" s="258"/>
      <c r="AI292" s="258"/>
      <c r="AJ292" s="258"/>
      <c r="AK292" s="258"/>
      <c r="AL292" s="258"/>
      <c r="AM292" s="258"/>
      <c r="AN292" s="258"/>
      <c r="AO292" s="44"/>
      <c r="AP292" s="44"/>
      <c r="AQ292" s="44"/>
      <c r="AR292" s="44"/>
      <c r="AS292" s="44"/>
      <c r="AT292" s="44"/>
      <c r="AU292" s="44"/>
      <c r="AV292" s="44"/>
      <c r="AW292" s="44"/>
      <c r="AX292" s="44"/>
      <c r="AY292" s="44"/>
      <c r="AZ292" s="44"/>
      <c r="BA292" s="232"/>
      <c r="BB292" s="373"/>
      <c r="BC292" s="373"/>
      <c r="BD292" s="183"/>
      <c r="BE292" s="26"/>
    </row>
    <row r="293" spans="1:57" x14ac:dyDescent="0.2">
      <c r="A293" s="350"/>
      <c r="B293" s="350"/>
      <c r="C293" s="348"/>
      <c r="D293" s="182"/>
      <c r="E293" s="237"/>
      <c r="F293" s="237"/>
      <c r="G293" s="237"/>
      <c r="H293" s="237"/>
      <c r="I293" s="44"/>
      <c r="J293" s="44"/>
      <c r="K293" s="44"/>
      <c r="L293" s="44"/>
      <c r="M293" s="244"/>
      <c r="N293" s="238"/>
      <c r="O293" s="238"/>
      <c r="P293" s="238"/>
      <c r="Q293" s="238"/>
      <c r="R293" s="238"/>
      <c r="S293" s="238"/>
      <c r="T293" s="238"/>
      <c r="U293" s="258"/>
      <c r="V293" s="258"/>
      <c r="W293" s="258"/>
      <c r="X293" s="258"/>
      <c r="Y293" s="238"/>
      <c r="Z293" s="238"/>
      <c r="AA293" s="238"/>
      <c r="AB293" s="238"/>
      <c r="AC293" s="258"/>
      <c r="AD293" s="258"/>
      <c r="AE293" s="258"/>
      <c r="AF293" s="258"/>
      <c r="AG293" s="258"/>
      <c r="AH293" s="258"/>
      <c r="AI293" s="258"/>
      <c r="AJ293" s="258"/>
      <c r="AK293" s="258"/>
      <c r="AL293" s="258"/>
      <c r="AM293" s="258"/>
      <c r="AN293" s="258"/>
      <c r="AO293" s="44"/>
      <c r="AP293" s="44"/>
      <c r="AQ293" s="44"/>
      <c r="AR293" s="44"/>
      <c r="AS293" s="44"/>
      <c r="AT293" s="44"/>
      <c r="AU293" s="44"/>
      <c r="AV293" s="44"/>
      <c r="AW293" s="44"/>
      <c r="AX293" s="44"/>
      <c r="AY293" s="44"/>
      <c r="AZ293" s="44"/>
      <c r="BA293" s="232"/>
      <c r="BB293" s="373"/>
      <c r="BC293" s="373"/>
      <c r="BD293" s="183"/>
      <c r="BE293" s="26"/>
    </row>
    <row r="294" spans="1:57" x14ac:dyDescent="0.2">
      <c r="A294" s="350"/>
      <c r="B294" s="350"/>
      <c r="C294" s="348"/>
      <c r="D294" s="182"/>
      <c r="E294" s="237"/>
      <c r="F294" s="237"/>
      <c r="G294" s="237"/>
      <c r="H294" s="237"/>
      <c r="I294" s="44"/>
      <c r="J294" s="44"/>
      <c r="K294" s="44"/>
      <c r="L294" s="44"/>
      <c r="M294" s="238"/>
      <c r="N294" s="238"/>
      <c r="O294" s="238"/>
      <c r="P294" s="238"/>
      <c r="Q294" s="238"/>
      <c r="R294" s="238"/>
      <c r="S294" s="238"/>
      <c r="T294" s="238"/>
      <c r="U294" s="258"/>
      <c r="V294" s="258"/>
      <c r="W294" s="258"/>
      <c r="X294" s="258"/>
      <c r="Y294" s="238"/>
      <c r="Z294" s="238"/>
      <c r="AA294" s="238"/>
      <c r="AB294" s="238"/>
      <c r="AC294" s="258"/>
      <c r="AD294" s="258"/>
      <c r="AE294" s="258"/>
      <c r="AF294" s="258"/>
      <c r="AG294" s="258"/>
      <c r="AH294" s="258"/>
      <c r="AI294" s="258"/>
      <c r="AJ294" s="258"/>
      <c r="AK294" s="258"/>
      <c r="AL294" s="258"/>
      <c r="AM294" s="258"/>
      <c r="AN294" s="258"/>
      <c r="AO294" s="44"/>
      <c r="AP294" s="44"/>
      <c r="AQ294" s="44"/>
      <c r="AR294" s="44"/>
      <c r="AS294" s="44"/>
      <c r="AT294" s="44"/>
      <c r="AU294" s="44"/>
      <c r="AV294" s="44"/>
      <c r="AW294" s="44"/>
      <c r="AX294" s="44"/>
      <c r="AY294" s="44"/>
      <c r="AZ294" s="44"/>
      <c r="BA294" s="232"/>
      <c r="BB294" s="373"/>
      <c r="BC294" s="373"/>
      <c r="BD294" s="183"/>
      <c r="BE294" s="26"/>
    </row>
    <row r="295" spans="1:57" x14ac:dyDescent="0.2">
      <c r="A295" s="374"/>
      <c r="B295" s="374"/>
      <c r="C295" s="374"/>
      <c r="D295" s="257"/>
      <c r="E295" s="258"/>
      <c r="F295" s="258"/>
      <c r="G295" s="258"/>
      <c r="H295" s="258"/>
      <c r="I295" s="258"/>
      <c r="J295" s="258"/>
      <c r="K295" s="258"/>
      <c r="L295" s="258"/>
      <c r="M295" s="258"/>
      <c r="N295" s="258"/>
      <c r="O295" s="258"/>
      <c r="P295" s="258"/>
      <c r="Q295" s="258"/>
      <c r="R295" s="258"/>
      <c r="S295" s="258"/>
      <c r="T295" s="258"/>
      <c r="U295" s="258"/>
      <c r="V295" s="258"/>
      <c r="W295" s="258"/>
      <c r="X295" s="258"/>
      <c r="Y295" s="258"/>
      <c r="Z295" s="258"/>
      <c r="AA295" s="258"/>
      <c r="AB295" s="258"/>
      <c r="AC295" s="258"/>
      <c r="AD295" s="258"/>
      <c r="AE295" s="258"/>
      <c r="AF295" s="258"/>
      <c r="AG295" s="258"/>
      <c r="AH295" s="258"/>
      <c r="AI295" s="258"/>
      <c r="AJ295" s="258"/>
      <c r="AK295" s="258"/>
      <c r="AL295" s="258"/>
      <c r="AM295" s="258"/>
      <c r="AN295" s="258"/>
      <c r="AO295" s="258"/>
      <c r="AP295" s="258"/>
      <c r="AQ295" s="258"/>
      <c r="AR295" s="258"/>
      <c r="AS295" s="258"/>
      <c r="AT295" s="258"/>
      <c r="AU295" s="258"/>
      <c r="AV295" s="258"/>
      <c r="AW295" s="258"/>
      <c r="AX295" s="258"/>
      <c r="AY295" s="258"/>
      <c r="AZ295" s="258"/>
      <c r="BA295" s="274"/>
      <c r="BB295" s="375"/>
      <c r="BC295" s="375"/>
      <c r="BD295" s="194"/>
      <c r="BE295" s="192"/>
    </row>
    <row r="296" spans="1:57" x14ac:dyDescent="0.2">
      <c r="A296" s="374"/>
      <c r="B296" s="374"/>
      <c r="C296" s="374"/>
      <c r="D296" s="257"/>
      <c r="E296" s="258"/>
      <c r="F296" s="258"/>
      <c r="G296" s="258"/>
      <c r="H296" s="258"/>
      <c r="I296" s="258"/>
      <c r="J296" s="258"/>
      <c r="K296" s="258"/>
      <c r="L296" s="258"/>
      <c r="M296" s="258"/>
      <c r="N296" s="258"/>
      <c r="O296" s="258"/>
      <c r="P296" s="258"/>
      <c r="Q296" s="258"/>
      <c r="R296" s="258"/>
      <c r="S296" s="258"/>
      <c r="T296" s="258"/>
      <c r="U296" s="258"/>
      <c r="V296" s="258"/>
      <c r="W296" s="258"/>
      <c r="X296" s="258"/>
      <c r="Y296" s="258"/>
      <c r="Z296" s="258"/>
      <c r="AA296" s="258"/>
      <c r="AB296" s="258"/>
      <c r="AC296" s="258"/>
      <c r="AD296" s="258"/>
      <c r="AE296" s="258"/>
      <c r="AF296" s="258"/>
      <c r="AG296" s="258"/>
      <c r="AH296" s="258"/>
      <c r="AI296" s="258"/>
      <c r="AJ296" s="258"/>
      <c r="AK296" s="258"/>
      <c r="AL296" s="258"/>
      <c r="AM296" s="258"/>
      <c r="AN296" s="258"/>
      <c r="AO296" s="258"/>
      <c r="AP296" s="258"/>
      <c r="AQ296" s="258"/>
      <c r="AR296" s="258"/>
      <c r="AS296" s="258"/>
      <c r="AT296" s="258"/>
      <c r="AU296" s="258"/>
      <c r="AV296" s="258"/>
      <c r="AW296" s="258"/>
      <c r="AX296" s="258"/>
      <c r="AY296" s="258"/>
      <c r="AZ296" s="258"/>
      <c r="BA296" s="274"/>
      <c r="BB296" s="375"/>
      <c r="BC296" s="375"/>
      <c r="BD296" s="194"/>
      <c r="BE296" s="192"/>
    </row>
    <row r="297" spans="1:57" x14ac:dyDescent="0.2">
      <c r="A297" s="348"/>
      <c r="B297" s="348"/>
      <c r="C297" s="348"/>
      <c r="D297" s="182"/>
      <c r="E297" s="237"/>
      <c r="F297" s="237"/>
      <c r="G297" s="237"/>
      <c r="H297" s="237"/>
      <c r="I297" s="44"/>
      <c r="J297" s="44"/>
      <c r="K297" s="44"/>
      <c r="L297" s="44"/>
      <c r="M297" s="238"/>
      <c r="N297" s="238"/>
      <c r="O297" s="238"/>
      <c r="P297" s="238"/>
      <c r="Q297" s="238"/>
      <c r="R297" s="238"/>
      <c r="S297" s="238"/>
      <c r="T297" s="238"/>
      <c r="U297" s="279"/>
      <c r="V297" s="258"/>
      <c r="W297" s="258"/>
      <c r="X297" s="258"/>
      <c r="Y297" s="238"/>
      <c r="Z297" s="238"/>
      <c r="AA297" s="238"/>
      <c r="AB297" s="238"/>
      <c r="AC297" s="279"/>
      <c r="AD297" s="258"/>
      <c r="AE297" s="258"/>
      <c r="AF297" s="258"/>
      <c r="AG297" s="258"/>
      <c r="AH297" s="258"/>
      <c r="AI297" s="258"/>
      <c r="AJ297" s="258"/>
      <c r="AK297" s="258"/>
      <c r="AL297" s="258"/>
      <c r="AM297" s="258"/>
      <c r="AN297" s="258"/>
      <c r="AO297" s="44"/>
      <c r="AP297" s="44"/>
      <c r="AQ297" s="44"/>
      <c r="AR297" s="44"/>
      <c r="AS297" s="44"/>
      <c r="AT297" s="44"/>
      <c r="AU297" s="44"/>
      <c r="AV297" s="44"/>
      <c r="AW297" s="44"/>
      <c r="AX297" s="44"/>
      <c r="AY297" s="44"/>
      <c r="AZ297" s="44"/>
      <c r="BA297" s="232"/>
      <c r="BB297" s="373"/>
      <c r="BC297" s="373"/>
      <c r="BD297" s="183"/>
      <c r="BE297" s="26"/>
    </row>
    <row r="298" spans="1:57" x14ac:dyDescent="0.2">
      <c r="A298" s="348"/>
      <c r="B298" s="348"/>
      <c r="C298" s="348"/>
      <c r="D298" s="182"/>
      <c r="E298" s="237"/>
      <c r="F298" s="237"/>
      <c r="G298" s="237"/>
      <c r="H298" s="237"/>
      <c r="I298" s="44"/>
      <c r="J298" s="44"/>
      <c r="K298" s="44"/>
      <c r="L298" s="44"/>
      <c r="M298" s="238"/>
      <c r="N298" s="238"/>
      <c r="O298" s="238"/>
      <c r="P298" s="238"/>
      <c r="Q298" s="238"/>
      <c r="R298" s="238"/>
      <c r="S298" s="238"/>
      <c r="T298" s="238"/>
      <c r="U298" s="258"/>
      <c r="V298" s="258"/>
      <c r="W298" s="258"/>
      <c r="X298" s="258"/>
      <c r="Y298" s="238"/>
      <c r="Z298" s="238"/>
      <c r="AA298" s="238"/>
      <c r="AB298" s="238"/>
      <c r="AC298" s="258"/>
      <c r="AD298" s="258"/>
      <c r="AE298" s="258"/>
      <c r="AF298" s="258"/>
      <c r="AG298" s="258"/>
      <c r="AH298" s="258"/>
      <c r="AI298" s="258"/>
      <c r="AJ298" s="258"/>
      <c r="AK298" s="258"/>
      <c r="AL298" s="258"/>
      <c r="AM298" s="258"/>
      <c r="AN298" s="258"/>
      <c r="AO298" s="44"/>
      <c r="AP298" s="44"/>
      <c r="AQ298" s="44"/>
      <c r="AR298" s="44"/>
      <c r="AS298" s="44"/>
      <c r="AT298" s="44"/>
      <c r="AU298" s="44"/>
      <c r="AV298" s="44"/>
      <c r="AW298" s="44"/>
      <c r="AX298" s="44"/>
      <c r="AY298" s="44"/>
      <c r="AZ298" s="44"/>
      <c r="BA298" s="232"/>
      <c r="BB298" s="373"/>
      <c r="BC298" s="373"/>
      <c r="BD298" s="183"/>
      <c r="BE298" s="26"/>
    </row>
    <row r="299" spans="1:57" x14ac:dyDescent="0.2">
      <c r="A299" s="348"/>
      <c r="B299" s="348"/>
      <c r="C299" s="348"/>
      <c r="D299" s="182"/>
      <c r="E299" s="237"/>
      <c r="F299" s="237"/>
      <c r="G299" s="237"/>
      <c r="H299" s="237"/>
      <c r="I299" s="44"/>
      <c r="J299" s="44"/>
      <c r="K299" s="44"/>
      <c r="L299" s="44"/>
      <c r="M299" s="238"/>
      <c r="N299" s="238"/>
      <c r="O299" s="238"/>
      <c r="P299" s="238"/>
      <c r="Q299" s="238"/>
      <c r="R299" s="238"/>
      <c r="S299" s="238"/>
      <c r="T299" s="238"/>
      <c r="U299" s="258"/>
      <c r="V299" s="258"/>
      <c r="W299" s="258"/>
      <c r="X299" s="258"/>
      <c r="Y299" s="238"/>
      <c r="Z299" s="238"/>
      <c r="AA299" s="238"/>
      <c r="AB299" s="238"/>
      <c r="AC299" s="258"/>
      <c r="AD299" s="279"/>
      <c r="AE299" s="258"/>
      <c r="AF299" s="194"/>
      <c r="AG299" s="258"/>
      <c r="AH299" s="258"/>
      <c r="AI299" s="258"/>
      <c r="AJ299" s="258"/>
      <c r="AK299" s="258"/>
      <c r="AL299" s="258"/>
      <c r="AM299" s="258"/>
      <c r="AN299" s="258"/>
      <c r="AO299" s="44"/>
      <c r="AP299" s="44"/>
      <c r="AQ299" s="44"/>
      <c r="AR299" s="44"/>
      <c r="AS299" s="44"/>
      <c r="AT299" s="44"/>
      <c r="AU299" s="44"/>
      <c r="AV299" s="44"/>
      <c r="AW299" s="44"/>
      <c r="AX299" s="44"/>
      <c r="AY299" s="44"/>
      <c r="AZ299" s="44"/>
      <c r="BA299" s="232"/>
      <c r="BB299" s="373"/>
      <c r="BC299" s="373"/>
      <c r="BD299" s="183"/>
      <c r="BE299" s="26"/>
    </row>
    <row r="300" spans="1:57" x14ac:dyDescent="0.2">
      <c r="A300" s="348"/>
      <c r="B300" s="348"/>
      <c r="C300" s="348"/>
      <c r="D300" s="182"/>
      <c r="E300" s="237"/>
      <c r="F300" s="237"/>
      <c r="G300" s="237"/>
      <c r="H300" s="237"/>
      <c r="I300" s="44"/>
      <c r="J300" s="44"/>
      <c r="K300" s="44"/>
      <c r="L300" s="44"/>
      <c r="M300" s="238"/>
      <c r="N300" s="238"/>
      <c r="O300" s="238"/>
      <c r="P300" s="238"/>
      <c r="Q300" s="238"/>
      <c r="R300" s="238"/>
      <c r="S300" s="238"/>
      <c r="T300" s="238"/>
      <c r="U300" s="258"/>
      <c r="V300" s="258"/>
      <c r="W300" s="258"/>
      <c r="X300" s="258"/>
      <c r="Y300" s="238"/>
      <c r="Z300" s="238"/>
      <c r="AA300" s="238"/>
      <c r="AB300" s="238"/>
      <c r="AC300" s="258"/>
      <c r="AD300" s="258"/>
      <c r="AE300" s="258"/>
      <c r="AF300" s="258"/>
      <c r="AG300" s="258"/>
      <c r="AH300" s="258"/>
      <c r="AI300" s="258"/>
      <c r="AJ300" s="258"/>
      <c r="AK300" s="258"/>
      <c r="AL300" s="258"/>
      <c r="AM300" s="258"/>
      <c r="AN300" s="258"/>
      <c r="AO300" s="44"/>
      <c r="AP300" s="44"/>
      <c r="AQ300" s="44"/>
      <c r="AR300" s="44"/>
      <c r="AS300" s="44"/>
      <c r="AT300" s="44"/>
      <c r="AU300" s="44"/>
      <c r="AV300" s="44"/>
      <c r="AW300" s="44"/>
      <c r="AX300" s="44"/>
      <c r="AY300" s="44"/>
      <c r="AZ300" s="44"/>
      <c r="BA300" s="232"/>
      <c r="BB300" s="232"/>
      <c r="BC300" s="232"/>
      <c r="BD300" s="183"/>
      <c r="BE300" s="26"/>
    </row>
    <row r="301" spans="1:57" x14ac:dyDescent="0.2">
      <c r="A301" s="348"/>
      <c r="B301" s="348"/>
      <c r="C301" s="348"/>
      <c r="D301" s="182"/>
      <c r="E301" s="237"/>
      <c r="F301" s="237"/>
      <c r="G301" s="237"/>
      <c r="H301" s="237"/>
      <c r="I301" s="44"/>
      <c r="J301" s="44"/>
      <c r="K301" s="44"/>
      <c r="L301" s="44"/>
      <c r="M301" s="238"/>
      <c r="N301" s="238"/>
      <c r="O301" s="238"/>
      <c r="P301" s="238"/>
      <c r="Q301" s="238"/>
      <c r="R301" s="238"/>
      <c r="S301" s="238"/>
      <c r="T301" s="238"/>
      <c r="U301" s="279"/>
      <c r="V301" s="258"/>
      <c r="W301" s="258"/>
      <c r="X301" s="258"/>
      <c r="Y301" s="238"/>
      <c r="Z301" s="238"/>
      <c r="AA301" s="238"/>
      <c r="AB301" s="238"/>
      <c r="AC301" s="279"/>
      <c r="AD301" s="258"/>
      <c r="AE301" s="258"/>
      <c r="AF301" s="258"/>
      <c r="AG301" s="258"/>
      <c r="AH301" s="258"/>
      <c r="AI301" s="258"/>
      <c r="AJ301" s="258"/>
      <c r="AK301" s="258"/>
      <c r="AL301" s="258"/>
      <c r="AM301" s="258"/>
      <c r="AN301" s="258"/>
      <c r="AO301" s="44"/>
      <c r="AP301" s="44"/>
      <c r="AQ301" s="44"/>
      <c r="AR301" s="44"/>
      <c r="AS301" s="44"/>
      <c r="AT301" s="44"/>
      <c r="AU301" s="44"/>
      <c r="AV301" s="44"/>
      <c r="AW301" s="44"/>
      <c r="AX301" s="44"/>
      <c r="AY301" s="44"/>
      <c r="AZ301" s="44"/>
      <c r="BA301" s="232"/>
      <c r="BB301" s="373"/>
      <c r="BC301" s="373"/>
      <c r="BD301" s="183"/>
      <c r="BE301" s="26"/>
    </row>
    <row r="302" spans="1:57" x14ac:dyDescent="0.2">
      <c r="A302" s="348"/>
      <c r="B302" s="348"/>
      <c r="C302" s="348"/>
      <c r="D302" s="182"/>
      <c r="E302" s="237"/>
      <c r="F302" s="237"/>
      <c r="G302" s="237"/>
      <c r="H302" s="237"/>
      <c r="I302" s="44"/>
      <c r="J302" s="44"/>
      <c r="K302" s="44"/>
      <c r="L302" s="44"/>
      <c r="M302" s="238"/>
      <c r="N302" s="238"/>
      <c r="O302" s="238"/>
      <c r="P302" s="238"/>
      <c r="Q302" s="238"/>
      <c r="R302" s="238"/>
      <c r="S302" s="238"/>
      <c r="T302" s="238"/>
      <c r="U302" s="258"/>
      <c r="V302" s="258"/>
      <c r="W302" s="258"/>
      <c r="X302" s="258"/>
      <c r="Y302" s="238"/>
      <c r="Z302" s="238"/>
      <c r="AA302" s="238"/>
      <c r="AB302" s="238"/>
      <c r="AC302" s="258"/>
      <c r="AD302" s="258"/>
      <c r="AE302" s="258"/>
      <c r="AF302" s="258"/>
      <c r="AG302" s="258"/>
      <c r="AH302" s="258"/>
      <c r="AI302" s="258"/>
      <c r="AJ302" s="258"/>
      <c r="AK302" s="258"/>
      <c r="AL302" s="258"/>
      <c r="AM302" s="258"/>
      <c r="AN302" s="258"/>
      <c r="AO302" s="44"/>
      <c r="AP302" s="44"/>
      <c r="AQ302" s="44"/>
      <c r="AR302" s="44"/>
      <c r="AS302" s="44"/>
      <c r="AT302" s="44"/>
      <c r="AU302" s="44"/>
      <c r="AV302" s="44"/>
      <c r="AW302" s="44"/>
      <c r="AX302" s="44"/>
      <c r="AY302" s="44"/>
      <c r="AZ302" s="44"/>
      <c r="BA302" s="232"/>
      <c r="BB302" s="373"/>
      <c r="BC302" s="373"/>
      <c r="BD302" s="183"/>
      <c r="BE302" s="26"/>
    </row>
    <row r="303" spans="1:57" x14ac:dyDescent="0.2">
      <c r="A303" s="348"/>
      <c r="B303" s="348"/>
      <c r="C303" s="348"/>
      <c r="D303" s="182"/>
      <c r="E303" s="237"/>
      <c r="F303" s="237"/>
      <c r="G303" s="237"/>
      <c r="H303" s="237"/>
      <c r="I303" s="44"/>
      <c r="J303" s="44"/>
      <c r="K303" s="44"/>
      <c r="L303" s="44"/>
      <c r="M303" s="238"/>
      <c r="N303" s="238"/>
      <c r="O303" s="238"/>
      <c r="P303" s="238"/>
      <c r="Q303" s="238"/>
      <c r="R303" s="238"/>
      <c r="S303" s="238"/>
      <c r="T303" s="238"/>
      <c r="U303" s="258"/>
      <c r="V303" s="258"/>
      <c r="W303" s="258"/>
      <c r="X303" s="258"/>
      <c r="Y303" s="238"/>
      <c r="Z303" s="238"/>
      <c r="AA303" s="238"/>
      <c r="AB303" s="238"/>
      <c r="AC303" s="258"/>
      <c r="AD303" s="258"/>
      <c r="AE303" s="194"/>
      <c r="AF303" s="279"/>
      <c r="AG303" s="258"/>
      <c r="AH303" s="258"/>
      <c r="AI303" s="258"/>
      <c r="AJ303" s="258"/>
      <c r="AK303" s="258"/>
      <c r="AL303" s="258"/>
      <c r="AM303" s="258"/>
      <c r="AN303" s="258"/>
      <c r="AO303" s="44"/>
      <c r="AP303" s="44"/>
      <c r="AQ303" s="44"/>
      <c r="AR303" s="44"/>
      <c r="AS303" s="44"/>
      <c r="AT303" s="44"/>
      <c r="AU303" s="44"/>
      <c r="AV303" s="44"/>
      <c r="AW303" s="44"/>
      <c r="AX303" s="44"/>
      <c r="AY303" s="44"/>
      <c r="AZ303" s="44"/>
      <c r="BA303" s="232"/>
      <c r="BB303" s="373"/>
      <c r="BC303" s="373"/>
      <c r="BD303" s="183"/>
      <c r="BE303" s="26"/>
    </row>
    <row r="304" spans="1:57" x14ac:dyDescent="0.2">
      <c r="A304" s="348"/>
      <c r="B304" s="348"/>
      <c r="C304" s="348"/>
      <c r="D304" s="182"/>
      <c r="E304" s="237"/>
      <c r="F304" s="237"/>
      <c r="G304" s="237"/>
      <c r="H304" s="237"/>
      <c r="I304" s="44"/>
      <c r="J304" s="44"/>
      <c r="K304" s="44"/>
      <c r="L304" s="44"/>
      <c r="M304" s="238"/>
      <c r="N304" s="238"/>
      <c r="O304" s="238"/>
      <c r="P304" s="238"/>
      <c r="Q304" s="238"/>
      <c r="R304" s="238"/>
      <c r="S304" s="238"/>
      <c r="T304" s="238"/>
      <c r="U304" s="258"/>
      <c r="V304" s="258"/>
      <c r="W304" s="258"/>
      <c r="X304" s="258"/>
      <c r="Y304" s="238"/>
      <c r="Z304" s="238"/>
      <c r="AA304" s="238"/>
      <c r="AB304" s="238"/>
      <c r="AC304" s="258"/>
      <c r="AD304" s="258"/>
      <c r="AE304" s="258"/>
      <c r="AF304" s="258"/>
      <c r="AG304" s="258"/>
      <c r="AH304" s="258"/>
      <c r="AI304" s="258"/>
      <c r="AJ304" s="258"/>
      <c r="AK304" s="258"/>
      <c r="AL304" s="258"/>
      <c r="AM304" s="258"/>
      <c r="AN304" s="258"/>
      <c r="AO304" s="44"/>
      <c r="AP304" s="44"/>
      <c r="AQ304" s="44"/>
      <c r="AR304" s="44"/>
      <c r="AS304" s="44"/>
      <c r="AT304" s="44"/>
      <c r="AU304" s="44"/>
      <c r="AV304" s="44"/>
      <c r="AW304" s="44"/>
      <c r="AX304" s="44"/>
      <c r="AY304" s="44"/>
      <c r="AZ304" s="44"/>
      <c r="BA304" s="232"/>
      <c r="BB304" s="232"/>
      <c r="BC304" s="232"/>
      <c r="BD304" s="183"/>
      <c r="BE304" s="26"/>
    </row>
    <row r="305" spans="1:57" x14ac:dyDescent="0.2">
      <c r="A305" s="348"/>
      <c r="B305" s="348"/>
      <c r="C305" s="348"/>
      <c r="D305" s="246"/>
      <c r="E305" s="237"/>
      <c r="F305" s="237"/>
      <c r="G305" s="237"/>
      <c r="H305" s="237"/>
      <c r="I305" s="237"/>
      <c r="J305" s="237"/>
      <c r="K305" s="237"/>
      <c r="L305" s="237"/>
      <c r="M305" s="237"/>
      <c r="N305" s="237"/>
      <c r="O305" s="237"/>
      <c r="P305" s="237"/>
      <c r="Q305" s="238"/>
      <c r="R305" s="238"/>
      <c r="S305" s="238"/>
      <c r="T305" s="238"/>
      <c r="U305" s="279"/>
      <c r="V305" s="258"/>
      <c r="W305" s="258"/>
      <c r="X305" s="258"/>
      <c r="Y305" s="237"/>
      <c r="Z305" s="237"/>
      <c r="AA305" s="237"/>
      <c r="AB305" s="237"/>
      <c r="AC305" s="279"/>
      <c r="AD305" s="258"/>
      <c r="AE305" s="258"/>
      <c r="AF305" s="258"/>
      <c r="AG305" s="258"/>
      <c r="AH305" s="258"/>
      <c r="AI305" s="258"/>
      <c r="AJ305" s="258"/>
      <c r="AK305" s="258"/>
      <c r="AL305" s="258"/>
      <c r="AM305" s="258"/>
      <c r="AN305" s="258"/>
      <c r="AO305" s="237"/>
      <c r="AP305" s="237"/>
      <c r="AQ305" s="237"/>
      <c r="AR305" s="237"/>
      <c r="AS305" s="237"/>
      <c r="AT305" s="237"/>
      <c r="AU305" s="237"/>
      <c r="AV305" s="237"/>
      <c r="AW305" s="237"/>
      <c r="AX305" s="237"/>
      <c r="AY305" s="237"/>
      <c r="AZ305" s="237"/>
      <c r="BA305" s="231"/>
      <c r="BB305" s="375"/>
      <c r="BC305" s="375"/>
      <c r="BD305" s="188"/>
      <c r="BE305" s="40"/>
    </row>
    <row r="306" spans="1:57" x14ac:dyDescent="0.2">
      <c r="A306" s="348"/>
      <c r="B306" s="348"/>
      <c r="C306" s="348"/>
      <c r="D306" s="182"/>
      <c r="E306" s="237"/>
      <c r="F306" s="237"/>
      <c r="G306" s="237"/>
      <c r="H306" s="237"/>
      <c r="I306" s="44"/>
      <c r="J306" s="44"/>
      <c r="K306" s="44"/>
      <c r="L306" s="44"/>
      <c r="M306" s="238"/>
      <c r="N306" s="238"/>
      <c r="O306" s="238"/>
      <c r="P306" s="238"/>
      <c r="Q306" s="238"/>
      <c r="R306" s="238"/>
      <c r="S306" s="238"/>
      <c r="T306" s="238"/>
      <c r="U306" s="258"/>
      <c r="V306" s="258"/>
      <c r="W306" s="258"/>
      <c r="X306" s="258"/>
      <c r="Y306" s="238"/>
      <c r="Z306" s="238"/>
      <c r="AA306" s="238"/>
      <c r="AB306" s="238"/>
      <c r="AC306" s="258"/>
      <c r="AD306" s="258"/>
      <c r="AE306" s="258"/>
      <c r="AF306" s="258"/>
      <c r="AG306" s="258"/>
      <c r="AH306" s="258"/>
      <c r="AI306" s="258"/>
      <c r="AJ306" s="258"/>
      <c r="AK306" s="258"/>
      <c r="AL306" s="258"/>
      <c r="AM306" s="258"/>
      <c r="AN306" s="258"/>
      <c r="AO306" s="44"/>
      <c r="AP306" s="44"/>
      <c r="AQ306" s="44"/>
      <c r="AR306" s="44"/>
      <c r="AS306" s="44"/>
      <c r="AT306" s="44"/>
      <c r="AU306" s="44"/>
      <c r="AV306" s="44"/>
      <c r="AW306" s="44"/>
      <c r="AX306" s="44"/>
      <c r="AY306" s="44"/>
      <c r="AZ306" s="44"/>
      <c r="BA306" s="232"/>
      <c r="BB306" s="373"/>
      <c r="BC306" s="373"/>
      <c r="BD306" s="183"/>
      <c r="BE306" s="26"/>
    </row>
    <row r="307" spans="1:57" x14ac:dyDescent="0.2">
      <c r="A307" s="348"/>
      <c r="B307" s="348"/>
      <c r="C307" s="348"/>
      <c r="D307" s="246"/>
      <c r="E307" s="237"/>
      <c r="F307" s="237"/>
      <c r="G307" s="237"/>
      <c r="H307" s="237"/>
      <c r="I307" s="237"/>
      <c r="J307" s="237"/>
      <c r="K307" s="237"/>
      <c r="L307" s="237"/>
      <c r="M307" s="237"/>
      <c r="N307" s="244"/>
      <c r="O307" s="237"/>
      <c r="P307" s="237"/>
      <c r="Q307" s="244"/>
      <c r="R307" s="238"/>
      <c r="S307" s="238"/>
      <c r="T307" s="238"/>
      <c r="U307" s="258"/>
      <c r="V307" s="258"/>
      <c r="W307" s="258"/>
      <c r="X307" s="258"/>
      <c r="Y307" s="237"/>
      <c r="Z307" s="237"/>
      <c r="AA307" s="237"/>
      <c r="AB307" s="237"/>
      <c r="AC307" s="258"/>
      <c r="AD307" s="258"/>
      <c r="AE307" s="258"/>
      <c r="AF307" s="258"/>
      <c r="AG307" s="258"/>
      <c r="AH307" s="258"/>
      <c r="AI307" s="258"/>
      <c r="AJ307" s="258"/>
      <c r="AK307" s="258"/>
      <c r="AL307" s="258"/>
      <c r="AM307" s="258"/>
      <c r="AN307" s="258"/>
      <c r="AO307" s="237"/>
      <c r="AP307" s="237"/>
      <c r="AQ307" s="237"/>
      <c r="AR307" s="237"/>
      <c r="AS307" s="237"/>
      <c r="AT307" s="237"/>
      <c r="AU307" s="237"/>
      <c r="AV307" s="237"/>
      <c r="AW307" s="237"/>
      <c r="AX307" s="237"/>
      <c r="AY307" s="237"/>
      <c r="AZ307" s="237"/>
      <c r="BA307" s="231"/>
      <c r="BB307" s="375"/>
      <c r="BC307" s="375"/>
      <c r="BD307" s="188"/>
      <c r="BE307" s="40"/>
    </row>
    <row r="308" spans="1:57" x14ac:dyDescent="0.2">
      <c r="A308" s="348"/>
      <c r="B308" s="348"/>
      <c r="C308" s="348"/>
      <c r="D308" s="182"/>
      <c r="E308" s="237"/>
      <c r="F308" s="237"/>
      <c r="G308" s="237"/>
      <c r="H308" s="237"/>
      <c r="I308" s="44"/>
      <c r="J308" s="44"/>
      <c r="K308" s="44"/>
      <c r="L308" s="44"/>
      <c r="M308" s="238"/>
      <c r="N308" s="238"/>
      <c r="O308" s="238"/>
      <c r="P308" s="238"/>
      <c r="Q308" s="238"/>
      <c r="R308" s="238"/>
      <c r="S308" s="238"/>
      <c r="T308" s="238"/>
      <c r="U308" s="258"/>
      <c r="V308" s="258"/>
      <c r="W308" s="258"/>
      <c r="X308" s="258"/>
      <c r="Y308" s="238"/>
      <c r="Z308" s="238"/>
      <c r="AA308" s="238"/>
      <c r="AB308" s="238"/>
      <c r="AC308" s="258"/>
      <c r="AD308" s="258"/>
      <c r="AE308" s="258"/>
      <c r="AF308" s="258"/>
      <c r="AG308" s="258"/>
      <c r="AH308" s="258"/>
      <c r="AI308" s="258"/>
      <c r="AJ308" s="258"/>
      <c r="AK308" s="258"/>
      <c r="AL308" s="258"/>
      <c r="AM308" s="258"/>
      <c r="AN308" s="258"/>
      <c r="AO308" s="44"/>
      <c r="AP308" s="44"/>
      <c r="AQ308" s="44"/>
      <c r="AR308" s="44"/>
      <c r="AS308" s="44"/>
      <c r="AT308" s="44"/>
      <c r="AU308" s="44"/>
      <c r="AV308" s="44"/>
      <c r="AW308" s="44"/>
      <c r="AX308" s="44"/>
      <c r="AY308" s="44"/>
      <c r="AZ308" s="44"/>
      <c r="BA308" s="232"/>
      <c r="BB308" s="373"/>
      <c r="BC308" s="373"/>
      <c r="BD308" s="183"/>
      <c r="BE308" s="26"/>
    </row>
    <row r="309" spans="1:57" x14ac:dyDescent="0.2">
      <c r="A309" s="348"/>
      <c r="B309" s="348"/>
      <c r="C309" s="348"/>
      <c r="D309" s="182"/>
      <c r="E309" s="237"/>
      <c r="F309" s="237"/>
      <c r="G309" s="237"/>
      <c r="H309" s="237"/>
      <c r="I309" s="44"/>
      <c r="J309" s="44"/>
      <c r="K309" s="44"/>
      <c r="L309" s="44"/>
      <c r="M309" s="238"/>
      <c r="N309" s="238"/>
      <c r="O309" s="238"/>
      <c r="P309" s="238"/>
      <c r="Q309" s="238"/>
      <c r="R309" s="238"/>
      <c r="S309" s="238"/>
      <c r="T309" s="238"/>
      <c r="U309" s="258"/>
      <c r="V309" s="258"/>
      <c r="W309" s="258"/>
      <c r="X309" s="258"/>
      <c r="Y309" s="238"/>
      <c r="Z309" s="238"/>
      <c r="AA309" s="238"/>
      <c r="AB309" s="238"/>
      <c r="AC309" s="258"/>
      <c r="AD309" s="194"/>
      <c r="AE309" s="279"/>
      <c r="AF309" s="258"/>
      <c r="AG309" s="258"/>
      <c r="AH309" s="258"/>
      <c r="AI309" s="258"/>
      <c r="AJ309" s="258"/>
      <c r="AK309" s="258"/>
      <c r="AL309" s="258"/>
      <c r="AM309" s="258"/>
      <c r="AN309" s="258"/>
      <c r="AO309" s="44"/>
      <c r="AP309" s="44"/>
      <c r="AQ309" s="44"/>
      <c r="AR309" s="44"/>
      <c r="AS309" s="44"/>
      <c r="AT309" s="44"/>
      <c r="AU309" s="44"/>
      <c r="AV309" s="44"/>
      <c r="AW309" s="44"/>
      <c r="AX309" s="44"/>
      <c r="AY309" s="44"/>
      <c r="AZ309" s="44"/>
      <c r="BA309" s="232"/>
      <c r="BB309" s="373"/>
      <c r="BC309" s="373"/>
      <c r="BD309" s="183"/>
      <c r="BE309" s="26"/>
    </row>
    <row r="310" spans="1:57" x14ac:dyDescent="0.2">
      <c r="A310" s="348"/>
      <c r="B310" s="348"/>
      <c r="C310" s="348"/>
      <c r="D310" s="182"/>
      <c r="E310" s="237"/>
      <c r="F310" s="237"/>
      <c r="G310" s="237"/>
      <c r="H310" s="237"/>
      <c r="I310" s="44"/>
      <c r="J310" s="44"/>
      <c r="K310" s="44"/>
      <c r="L310" s="44"/>
      <c r="M310" s="238"/>
      <c r="N310" s="238"/>
      <c r="O310" s="238"/>
      <c r="P310" s="238"/>
      <c r="Q310" s="238"/>
      <c r="R310" s="238"/>
      <c r="S310" s="238"/>
      <c r="T310" s="238"/>
      <c r="U310" s="258"/>
      <c r="V310" s="279"/>
      <c r="W310" s="258"/>
      <c r="X310" s="258"/>
      <c r="Y310" s="238"/>
      <c r="Z310" s="238"/>
      <c r="AA310" s="238"/>
      <c r="AB310" s="238"/>
      <c r="AC310" s="258"/>
      <c r="AD310" s="258"/>
      <c r="AE310" s="258"/>
      <c r="AF310" s="258"/>
      <c r="AG310" s="258"/>
      <c r="AH310" s="258"/>
      <c r="AI310" s="258"/>
      <c r="AJ310" s="258"/>
      <c r="AK310" s="258"/>
      <c r="AL310" s="258"/>
      <c r="AM310" s="258"/>
      <c r="AN310" s="258"/>
      <c r="AO310" s="44"/>
      <c r="AP310" s="44"/>
      <c r="AQ310" s="44"/>
      <c r="AR310" s="44"/>
      <c r="AS310" s="44"/>
      <c r="AT310" s="44"/>
      <c r="AU310" s="44"/>
      <c r="AV310" s="44"/>
      <c r="AW310" s="44"/>
      <c r="AX310" s="44"/>
      <c r="AY310" s="44"/>
      <c r="AZ310" s="44"/>
      <c r="BA310" s="232"/>
      <c r="BB310" s="373"/>
      <c r="BC310" s="373"/>
      <c r="BD310" s="183"/>
      <c r="BE310" s="26"/>
    </row>
    <row r="311" spans="1:57" x14ac:dyDescent="0.2">
      <c r="A311" s="348"/>
      <c r="B311" s="348"/>
      <c r="C311" s="348"/>
      <c r="D311" s="182"/>
      <c r="E311" s="237"/>
      <c r="F311" s="237"/>
      <c r="G311" s="237"/>
      <c r="H311" s="237"/>
      <c r="I311" s="44"/>
      <c r="J311" s="44"/>
      <c r="K311" s="44"/>
      <c r="L311" s="44"/>
      <c r="M311" s="238"/>
      <c r="N311" s="238"/>
      <c r="O311" s="238"/>
      <c r="P311" s="238"/>
      <c r="Q311" s="238"/>
      <c r="R311" s="238"/>
      <c r="S311" s="238"/>
      <c r="T311" s="238"/>
      <c r="U311" s="258"/>
      <c r="V311" s="258"/>
      <c r="W311" s="258"/>
      <c r="X311" s="258"/>
      <c r="Y311" s="238"/>
      <c r="Z311" s="238"/>
      <c r="AA311" s="238"/>
      <c r="AB311" s="238"/>
      <c r="AC311" s="258"/>
      <c r="AD311" s="258"/>
      <c r="AE311" s="279"/>
      <c r="AF311" s="258"/>
      <c r="AG311" s="258"/>
      <c r="AH311" s="258"/>
      <c r="AI311" s="258"/>
      <c r="AJ311" s="258"/>
      <c r="AK311" s="258"/>
      <c r="AL311" s="258"/>
      <c r="AM311" s="258"/>
      <c r="AN311" s="258"/>
      <c r="AO311" s="44"/>
      <c r="AP311" s="44"/>
      <c r="AQ311" s="44"/>
      <c r="AR311" s="44"/>
      <c r="AS311" s="44"/>
      <c r="AT311" s="44"/>
      <c r="AU311" s="44"/>
      <c r="AV311" s="44"/>
      <c r="AW311" s="44"/>
      <c r="AX311" s="44"/>
      <c r="AY311" s="44"/>
      <c r="AZ311" s="44"/>
      <c r="BA311" s="232"/>
      <c r="BB311" s="373"/>
      <c r="BC311" s="373"/>
      <c r="BD311" s="183"/>
      <c r="BE311" s="26"/>
    </row>
    <row r="312" spans="1:57" x14ac:dyDescent="0.2">
      <c r="A312" s="348"/>
      <c r="B312" s="348"/>
      <c r="C312" s="348"/>
      <c r="D312" s="182"/>
      <c r="E312" s="237"/>
      <c r="F312" s="237"/>
      <c r="G312" s="237"/>
      <c r="H312" s="237"/>
      <c r="I312" s="44"/>
      <c r="J312" s="44"/>
      <c r="K312" s="44"/>
      <c r="L312" s="44"/>
      <c r="M312" s="238"/>
      <c r="N312" s="238"/>
      <c r="O312" s="238"/>
      <c r="P312" s="238"/>
      <c r="Q312" s="238"/>
      <c r="R312" s="238"/>
      <c r="S312" s="238"/>
      <c r="T312" s="238"/>
      <c r="U312" s="258"/>
      <c r="V312" s="279"/>
      <c r="W312" s="258"/>
      <c r="X312" s="258"/>
      <c r="Y312" s="238"/>
      <c r="Z312" s="238"/>
      <c r="AA312" s="238"/>
      <c r="AB312" s="238"/>
      <c r="AC312" s="258"/>
      <c r="AD312" s="258"/>
      <c r="AE312" s="258"/>
      <c r="AF312" s="258"/>
      <c r="AG312" s="258"/>
      <c r="AH312" s="258"/>
      <c r="AI312" s="258"/>
      <c r="AJ312" s="258"/>
      <c r="AK312" s="258"/>
      <c r="AL312" s="258"/>
      <c r="AM312" s="258"/>
      <c r="AN312" s="258"/>
      <c r="AO312" s="44"/>
      <c r="AP312" s="44"/>
      <c r="AQ312" s="44"/>
      <c r="AR312" s="44"/>
      <c r="AS312" s="44"/>
      <c r="AT312" s="44"/>
      <c r="AU312" s="44"/>
      <c r="AV312" s="44"/>
      <c r="AW312" s="44"/>
      <c r="AX312" s="44"/>
      <c r="AY312" s="44"/>
      <c r="AZ312" s="44"/>
      <c r="BA312" s="232"/>
      <c r="BB312" s="373"/>
      <c r="BC312" s="373"/>
      <c r="BD312" s="183"/>
      <c r="BE312" s="26"/>
    </row>
    <row r="313" spans="1:57" x14ac:dyDescent="0.2">
      <c r="A313" s="348"/>
      <c r="B313" s="348"/>
      <c r="C313" s="348"/>
      <c r="D313" s="182"/>
      <c r="E313" s="237"/>
      <c r="F313" s="237"/>
      <c r="G313" s="237"/>
      <c r="H313" s="237"/>
      <c r="I313" s="44"/>
      <c r="J313" s="44"/>
      <c r="K313" s="44"/>
      <c r="L313" s="44"/>
      <c r="M313" s="238"/>
      <c r="N313" s="238"/>
      <c r="O313" s="238"/>
      <c r="P313" s="238"/>
      <c r="Q313" s="244"/>
      <c r="R313" s="238"/>
      <c r="S313" s="238"/>
      <c r="T313" s="238"/>
      <c r="U313" s="258"/>
      <c r="V313" s="279"/>
      <c r="W313" s="258"/>
      <c r="X313" s="258"/>
      <c r="Y313" s="238"/>
      <c r="Z313" s="238"/>
      <c r="AA313" s="238"/>
      <c r="AB313" s="238"/>
      <c r="AC313" s="258"/>
      <c r="AD313" s="258"/>
      <c r="AE313" s="279"/>
      <c r="AF313" s="258"/>
      <c r="AG313" s="258"/>
      <c r="AH313" s="258"/>
      <c r="AI313" s="258"/>
      <c r="AJ313" s="258"/>
      <c r="AK313" s="258"/>
      <c r="AL313" s="258"/>
      <c r="AM313" s="258"/>
      <c r="AN313" s="258"/>
      <c r="AO313" s="44"/>
      <c r="AP313" s="44"/>
      <c r="AQ313" s="44"/>
      <c r="AR313" s="44"/>
      <c r="AS313" s="44"/>
      <c r="AT313" s="44"/>
      <c r="AU313" s="44"/>
      <c r="AV313" s="44"/>
      <c r="AW313" s="44"/>
      <c r="AX313" s="44"/>
      <c r="AY313" s="44"/>
      <c r="AZ313" s="44"/>
      <c r="BA313" s="232"/>
      <c r="BB313" s="373"/>
      <c r="BC313" s="373"/>
      <c r="BD313" s="183"/>
      <c r="BE313" s="26"/>
    </row>
    <row r="314" spans="1:57" x14ac:dyDescent="0.2">
      <c r="A314" s="348"/>
      <c r="B314" s="348"/>
      <c r="C314" s="348"/>
      <c r="D314" s="182"/>
      <c r="E314" s="237"/>
      <c r="F314" s="237"/>
      <c r="G314" s="237"/>
      <c r="H314" s="237"/>
      <c r="I314" s="44"/>
      <c r="J314" s="44"/>
      <c r="K314" s="44"/>
      <c r="L314" s="44"/>
      <c r="M314" s="238"/>
      <c r="N314" s="238"/>
      <c r="O314" s="238"/>
      <c r="P314" s="238"/>
      <c r="Q314" s="238"/>
      <c r="R314" s="238"/>
      <c r="S314" s="238"/>
      <c r="T314" s="238"/>
      <c r="U314" s="258"/>
      <c r="V314" s="258"/>
      <c r="W314" s="258"/>
      <c r="X314" s="258"/>
      <c r="Y314" s="238"/>
      <c r="Z314" s="238"/>
      <c r="AA314" s="238"/>
      <c r="AB314" s="238"/>
      <c r="AC314" s="258"/>
      <c r="AD314" s="258"/>
      <c r="AE314" s="258"/>
      <c r="AF314" s="258"/>
      <c r="AG314" s="258"/>
      <c r="AH314" s="258"/>
      <c r="AI314" s="258"/>
      <c r="AJ314" s="258"/>
      <c r="AK314" s="258"/>
      <c r="AL314" s="258"/>
      <c r="AM314" s="258"/>
      <c r="AN314" s="258"/>
      <c r="AO314" s="44"/>
      <c r="AP314" s="44"/>
      <c r="AQ314" s="44"/>
      <c r="AR314" s="44"/>
      <c r="AS314" s="44"/>
      <c r="AT314" s="44"/>
      <c r="AU314" s="44"/>
      <c r="AV314" s="44"/>
      <c r="AW314" s="44"/>
      <c r="AX314" s="44"/>
      <c r="AY314" s="44"/>
      <c r="AZ314" s="44"/>
      <c r="BA314" s="232"/>
      <c r="BB314" s="373"/>
      <c r="BC314" s="373"/>
      <c r="BD314" s="183"/>
      <c r="BE314" s="26"/>
    </row>
    <row r="315" spans="1:57" x14ac:dyDescent="0.2">
      <c r="A315" s="348"/>
      <c r="B315" s="348"/>
      <c r="C315" s="348"/>
      <c r="D315" s="182"/>
      <c r="E315" s="237"/>
      <c r="F315" s="237"/>
      <c r="G315" s="237"/>
      <c r="H315" s="237"/>
      <c r="I315" s="44"/>
      <c r="J315" s="44"/>
      <c r="K315" s="44"/>
      <c r="L315" s="44"/>
      <c r="M315" s="238"/>
      <c r="N315" s="238"/>
      <c r="O315" s="238"/>
      <c r="P315" s="238"/>
      <c r="Q315" s="238"/>
      <c r="R315" s="244"/>
      <c r="S315" s="238"/>
      <c r="T315" s="238"/>
      <c r="U315" s="258"/>
      <c r="V315" s="258"/>
      <c r="W315" s="258"/>
      <c r="X315" s="258"/>
      <c r="Y315" s="238"/>
      <c r="Z315" s="238"/>
      <c r="AA315" s="238"/>
      <c r="AB315" s="238"/>
      <c r="AC315" s="258"/>
      <c r="AD315" s="258"/>
      <c r="AE315" s="258"/>
      <c r="AF315" s="258"/>
      <c r="AG315" s="258"/>
      <c r="AH315" s="258"/>
      <c r="AI315" s="258"/>
      <c r="AJ315" s="258"/>
      <c r="AK315" s="258"/>
      <c r="AL315" s="258"/>
      <c r="AM315" s="258"/>
      <c r="AN315" s="258"/>
      <c r="AO315" s="44"/>
      <c r="AP315" s="44"/>
      <c r="AQ315" s="44"/>
      <c r="AR315" s="44"/>
      <c r="AS315" s="44"/>
      <c r="AT315" s="44"/>
      <c r="AU315" s="44"/>
      <c r="AV315" s="44"/>
      <c r="AW315" s="44"/>
      <c r="AX315" s="44"/>
      <c r="AY315" s="44"/>
      <c r="AZ315" s="44"/>
      <c r="BA315" s="232"/>
      <c r="BB315" s="373"/>
      <c r="BC315" s="373"/>
      <c r="BD315" s="183"/>
      <c r="BE315" s="26"/>
    </row>
    <row r="316" spans="1:57" x14ac:dyDescent="0.2">
      <c r="A316" s="348"/>
      <c r="B316" s="348"/>
      <c r="C316" s="348"/>
      <c r="D316" s="182"/>
      <c r="E316" s="237"/>
      <c r="F316" s="237"/>
      <c r="G316" s="237"/>
      <c r="H316" s="237"/>
      <c r="I316" s="44"/>
      <c r="J316" s="44"/>
      <c r="K316" s="44"/>
      <c r="L316" s="44"/>
      <c r="M316" s="238"/>
      <c r="N316" s="238"/>
      <c r="O316" s="238"/>
      <c r="P316" s="238"/>
      <c r="Q316" s="238"/>
      <c r="R316" s="238"/>
      <c r="S316" s="238"/>
      <c r="T316" s="238"/>
      <c r="U316" s="258"/>
      <c r="V316" s="258"/>
      <c r="W316" s="258"/>
      <c r="X316" s="258"/>
      <c r="Y316" s="238"/>
      <c r="Z316" s="238"/>
      <c r="AA316" s="238"/>
      <c r="AB316" s="238"/>
      <c r="AC316" s="258"/>
      <c r="AD316" s="258"/>
      <c r="AE316" s="258"/>
      <c r="AF316" s="258"/>
      <c r="AG316" s="258"/>
      <c r="AH316" s="258"/>
      <c r="AI316" s="258"/>
      <c r="AJ316" s="258"/>
      <c r="AK316" s="258"/>
      <c r="AL316" s="258"/>
      <c r="AM316" s="258"/>
      <c r="AN316" s="258"/>
      <c r="AO316" s="44"/>
      <c r="AP316" s="44"/>
      <c r="AQ316" s="44"/>
      <c r="AR316" s="44"/>
      <c r="AS316" s="44"/>
      <c r="AT316" s="44"/>
      <c r="AU316" s="44"/>
      <c r="AV316" s="44"/>
      <c r="AW316" s="44"/>
      <c r="AX316" s="44"/>
      <c r="AY316" s="44"/>
      <c r="AZ316" s="44"/>
      <c r="BA316" s="232"/>
      <c r="BB316" s="373"/>
      <c r="BC316" s="373"/>
      <c r="BD316" s="183"/>
      <c r="BE316" s="26"/>
    </row>
    <row r="317" spans="1:57" x14ac:dyDescent="0.2">
      <c r="A317" s="348"/>
      <c r="B317" s="348"/>
      <c r="C317" s="348"/>
      <c r="D317" s="182"/>
      <c r="E317" s="237"/>
      <c r="F317" s="237"/>
      <c r="G317" s="237"/>
      <c r="H317" s="237"/>
      <c r="I317" s="44"/>
      <c r="J317" s="44"/>
      <c r="K317" s="44"/>
      <c r="L317" s="44"/>
      <c r="M317" s="238"/>
      <c r="N317" s="238"/>
      <c r="O317" s="238"/>
      <c r="P317" s="238"/>
      <c r="Q317" s="238"/>
      <c r="R317" s="238"/>
      <c r="S317" s="238"/>
      <c r="T317" s="238"/>
      <c r="U317" s="258"/>
      <c r="V317" s="279"/>
      <c r="W317" s="258"/>
      <c r="X317" s="258"/>
      <c r="Y317" s="238"/>
      <c r="Z317" s="238"/>
      <c r="AA317" s="238"/>
      <c r="AB317" s="238"/>
      <c r="AC317" s="194"/>
      <c r="AD317" s="258"/>
      <c r="AE317" s="279"/>
      <c r="AF317" s="258"/>
      <c r="AG317" s="258"/>
      <c r="AH317" s="258"/>
      <c r="AI317" s="258"/>
      <c r="AJ317" s="258"/>
      <c r="AK317" s="258"/>
      <c r="AL317" s="258"/>
      <c r="AM317" s="258"/>
      <c r="AN317" s="258"/>
      <c r="AO317" s="44"/>
      <c r="AP317" s="44"/>
      <c r="AQ317" s="44"/>
      <c r="AR317" s="44"/>
      <c r="AS317" s="44"/>
      <c r="AT317" s="44"/>
      <c r="AU317" s="44"/>
      <c r="AV317" s="44"/>
      <c r="AW317" s="44"/>
      <c r="AX317" s="44"/>
      <c r="AY317" s="44"/>
      <c r="AZ317" s="44"/>
      <c r="BA317" s="232"/>
      <c r="BB317" s="373"/>
      <c r="BC317" s="373"/>
      <c r="BD317" s="183"/>
      <c r="BE317" s="26"/>
    </row>
    <row r="318" spans="1:57" x14ac:dyDescent="0.2">
      <c r="A318" s="348"/>
      <c r="B318" s="348"/>
      <c r="C318" s="348"/>
      <c r="D318" s="182"/>
      <c r="E318" s="237"/>
      <c r="F318" s="237"/>
      <c r="G318" s="237"/>
      <c r="H318" s="237"/>
      <c r="I318" s="44"/>
      <c r="J318" s="44"/>
      <c r="K318" s="44"/>
      <c r="L318" s="44"/>
      <c r="M318" s="238"/>
      <c r="N318" s="238"/>
      <c r="O318" s="238"/>
      <c r="P318" s="238"/>
      <c r="Q318" s="238"/>
      <c r="R318" s="238"/>
      <c r="S318" s="238"/>
      <c r="T318" s="238"/>
      <c r="U318" s="258"/>
      <c r="V318" s="258"/>
      <c r="W318" s="258"/>
      <c r="X318" s="258"/>
      <c r="Y318" s="238"/>
      <c r="Z318" s="238"/>
      <c r="AA318" s="238"/>
      <c r="AB318" s="238"/>
      <c r="AC318" s="258"/>
      <c r="AD318" s="258"/>
      <c r="AE318" s="258"/>
      <c r="AF318" s="258"/>
      <c r="AG318" s="258"/>
      <c r="AH318" s="258"/>
      <c r="AI318" s="258"/>
      <c r="AJ318" s="258"/>
      <c r="AK318" s="258"/>
      <c r="AL318" s="258"/>
      <c r="AM318" s="258"/>
      <c r="AN318" s="258"/>
      <c r="AO318" s="44"/>
      <c r="AP318" s="44"/>
      <c r="AQ318" s="44"/>
      <c r="AR318" s="44"/>
      <c r="AS318" s="44"/>
      <c r="AT318" s="44"/>
      <c r="AU318" s="44"/>
      <c r="AV318" s="44"/>
      <c r="AW318" s="44"/>
      <c r="AX318" s="44"/>
      <c r="AY318" s="44"/>
      <c r="AZ318" s="44"/>
      <c r="BA318" s="232"/>
      <c r="BB318" s="232"/>
      <c r="BC318" s="232"/>
      <c r="BD318" s="183"/>
      <c r="BE318" s="26"/>
    </row>
    <row r="319" spans="1:57" x14ac:dyDescent="0.2">
      <c r="A319" s="348"/>
      <c r="B319" s="348"/>
      <c r="C319" s="348"/>
      <c r="D319" s="246"/>
      <c r="E319" s="237"/>
      <c r="F319" s="237"/>
      <c r="G319" s="237"/>
      <c r="H319" s="237"/>
      <c r="I319" s="237"/>
      <c r="J319" s="237"/>
      <c r="K319" s="237"/>
      <c r="L319" s="237"/>
      <c r="M319" s="237"/>
      <c r="N319" s="237"/>
      <c r="O319" s="237"/>
      <c r="P319" s="237"/>
      <c r="Q319" s="238"/>
      <c r="R319" s="238"/>
      <c r="S319" s="238"/>
      <c r="T319" s="238"/>
      <c r="U319" s="258"/>
      <c r="V319" s="279"/>
      <c r="W319" s="258"/>
      <c r="X319" s="258"/>
      <c r="Y319" s="237"/>
      <c r="Z319" s="237"/>
      <c r="AA319" s="237"/>
      <c r="AB319" s="237"/>
      <c r="AC319" s="258"/>
      <c r="AD319" s="258"/>
      <c r="AE319" s="279"/>
      <c r="AF319" s="258"/>
      <c r="AG319" s="258"/>
      <c r="AH319" s="258"/>
      <c r="AI319" s="258"/>
      <c r="AJ319" s="258"/>
      <c r="AK319" s="258"/>
      <c r="AL319" s="258"/>
      <c r="AM319" s="258"/>
      <c r="AN319" s="258"/>
      <c r="AO319" s="237"/>
      <c r="AP319" s="237"/>
      <c r="AQ319" s="237"/>
      <c r="AR319" s="237"/>
      <c r="AS319" s="237"/>
      <c r="AT319" s="237"/>
      <c r="AU319" s="237"/>
      <c r="AV319" s="237"/>
      <c r="AW319" s="237"/>
      <c r="AX319" s="237"/>
      <c r="AY319" s="237"/>
      <c r="AZ319" s="237"/>
      <c r="BA319" s="231"/>
      <c r="BB319" s="375"/>
      <c r="BC319" s="375"/>
      <c r="BD319" s="188"/>
      <c r="BE319" s="40"/>
    </row>
    <row r="320" spans="1:57" x14ac:dyDescent="0.2">
      <c r="A320" s="348"/>
      <c r="B320" s="348"/>
      <c r="C320" s="348"/>
      <c r="D320" s="182"/>
      <c r="E320" s="237"/>
      <c r="F320" s="237"/>
      <c r="G320" s="237"/>
      <c r="H320" s="237"/>
      <c r="I320" s="44"/>
      <c r="J320" s="44"/>
      <c r="K320" s="44"/>
      <c r="L320" s="44"/>
      <c r="M320" s="238"/>
      <c r="N320" s="238"/>
      <c r="O320" s="238"/>
      <c r="P320" s="238"/>
      <c r="Q320" s="238"/>
      <c r="R320" s="238"/>
      <c r="S320" s="238"/>
      <c r="T320" s="238"/>
      <c r="U320" s="258"/>
      <c r="V320" s="258"/>
      <c r="W320" s="258"/>
      <c r="X320" s="258"/>
      <c r="Y320" s="238"/>
      <c r="Z320" s="238"/>
      <c r="AA320" s="238"/>
      <c r="AB320" s="238"/>
      <c r="AC320" s="258"/>
      <c r="AD320" s="258"/>
      <c r="AE320" s="258"/>
      <c r="AF320" s="258"/>
      <c r="AG320" s="258"/>
      <c r="AH320" s="258"/>
      <c r="AI320" s="258"/>
      <c r="AJ320" s="258"/>
      <c r="AK320" s="258"/>
      <c r="AL320" s="258"/>
      <c r="AM320" s="258"/>
      <c r="AN320" s="258"/>
      <c r="AO320" s="44"/>
      <c r="AP320" s="44"/>
      <c r="AQ320" s="44"/>
      <c r="AR320" s="44"/>
      <c r="AS320" s="44"/>
      <c r="AT320" s="44"/>
      <c r="AU320" s="44"/>
      <c r="AV320" s="44"/>
      <c r="AW320" s="44"/>
      <c r="AX320" s="44"/>
      <c r="AY320" s="44"/>
      <c r="AZ320" s="44"/>
      <c r="BA320" s="232"/>
      <c r="BB320" s="373"/>
      <c r="BC320" s="373"/>
      <c r="BD320" s="183"/>
      <c r="BE320" s="26"/>
    </row>
    <row r="321" spans="1:57" x14ac:dyDescent="0.2">
      <c r="A321" s="374"/>
      <c r="B321" s="374"/>
      <c r="C321" s="374"/>
      <c r="D321" s="257"/>
      <c r="E321" s="281"/>
      <c r="F321" s="281"/>
      <c r="G321" s="281"/>
      <c r="H321" s="281"/>
      <c r="I321" s="281"/>
      <c r="J321" s="281"/>
      <c r="K321" s="281"/>
      <c r="L321" s="281"/>
      <c r="M321" s="281"/>
      <c r="N321" s="281"/>
      <c r="O321" s="281"/>
      <c r="P321" s="281"/>
      <c r="Q321" s="281"/>
      <c r="R321" s="281"/>
      <c r="S321" s="281"/>
      <c r="T321" s="281"/>
      <c r="U321" s="281"/>
      <c r="V321" s="281"/>
      <c r="W321" s="281"/>
      <c r="X321" s="281"/>
      <c r="Y321" s="281"/>
      <c r="Z321" s="281"/>
      <c r="AA321" s="281"/>
      <c r="AB321" s="281"/>
      <c r="AC321" s="281"/>
      <c r="AD321" s="281"/>
      <c r="AE321" s="281"/>
      <c r="AF321" s="281"/>
      <c r="AG321" s="281"/>
      <c r="AH321" s="281"/>
      <c r="AI321" s="281"/>
      <c r="AJ321" s="281"/>
      <c r="AK321" s="281"/>
      <c r="AL321" s="281"/>
      <c r="AM321" s="281"/>
      <c r="AN321" s="281"/>
      <c r="AO321" s="281"/>
      <c r="AP321" s="281"/>
      <c r="AQ321" s="281"/>
      <c r="AR321" s="281"/>
      <c r="AS321" s="281"/>
      <c r="AT321" s="281"/>
      <c r="AU321" s="281"/>
      <c r="AV321" s="281"/>
      <c r="AW321" s="281"/>
      <c r="AX321" s="281"/>
      <c r="AY321" s="281"/>
      <c r="AZ321" s="281"/>
      <c r="BA321" s="274"/>
      <c r="BB321" s="375"/>
      <c r="BC321" s="375"/>
      <c r="BD321" s="194"/>
      <c r="BE321" s="192"/>
    </row>
    <row r="322" spans="1:57" x14ac:dyDescent="0.2">
      <c r="A322" s="374"/>
      <c r="B322" s="374"/>
      <c r="C322" s="374"/>
      <c r="D322" s="257"/>
      <c r="E322" s="281"/>
      <c r="F322" s="281"/>
      <c r="G322" s="281"/>
      <c r="H322" s="281"/>
      <c r="I322" s="281"/>
      <c r="J322" s="281"/>
      <c r="K322" s="281"/>
      <c r="L322" s="281"/>
      <c r="M322" s="281"/>
      <c r="N322" s="281"/>
      <c r="O322" s="281"/>
      <c r="P322" s="281"/>
      <c r="Q322" s="281"/>
      <c r="R322" s="281"/>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1"/>
      <c r="AY322" s="281"/>
      <c r="AZ322" s="281"/>
      <c r="BA322" s="274"/>
      <c r="BB322" s="375"/>
      <c r="BC322" s="375"/>
      <c r="BD322" s="194"/>
      <c r="BE322" s="192"/>
    </row>
    <row r="323" spans="1:57" x14ac:dyDescent="0.2">
      <c r="A323" s="348"/>
      <c r="B323" s="348"/>
      <c r="C323" s="348"/>
      <c r="D323" s="182"/>
      <c r="E323" s="250"/>
      <c r="F323" s="250"/>
      <c r="G323" s="250"/>
      <c r="H323" s="250"/>
      <c r="I323" s="236"/>
      <c r="J323" s="236"/>
      <c r="K323" s="236"/>
      <c r="L323" s="236"/>
      <c r="M323" s="251"/>
      <c r="N323" s="251"/>
      <c r="O323" s="251"/>
      <c r="P323" s="251"/>
      <c r="Q323" s="251"/>
      <c r="R323" s="251"/>
      <c r="S323" s="251"/>
      <c r="T323" s="251"/>
      <c r="U323" s="281"/>
      <c r="V323" s="281"/>
      <c r="W323" s="281"/>
      <c r="X323" s="281"/>
      <c r="Y323" s="251"/>
      <c r="Z323" s="251"/>
      <c r="AA323" s="251"/>
      <c r="AB323" s="251"/>
      <c r="AC323" s="281"/>
      <c r="AD323" s="281"/>
      <c r="AE323" s="281"/>
      <c r="AF323" s="281"/>
      <c r="AG323" s="279"/>
      <c r="AH323" s="281"/>
      <c r="AI323" s="281"/>
      <c r="AJ323" s="281"/>
      <c r="AK323" s="281"/>
      <c r="AL323" s="281"/>
      <c r="AM323" s="281"/>
      <c r="AN323" s="281"/>
      <c r="AO323" s="236"/>
      <c r="AP323" s="236"/>
      <c r="AQ323" s="236"/>
      <c r="AR323" s="236"/>
      <c r="AS323" s="236"/>
      <c r="AT323" s="236"/>
      <c r="AU323" s="236"/>
      <c r="AV323" s="236"/>
      <c r="AW323" s="236"/>
      <c r="AX323" s="236"/>
      <c r="AY323" s="236"/>
      <c r="AZ323" s="236"/>
      <c r="BA323" s="232"/>
      <c r="BB323" s="373"/>
      <c r="BC323" s="373"/>
      <c r="BD323" s="183"/>
      <c r="BE323" s="26"/>
    </row>
    <row r="324" spans="1:57" x14ac:dyDescent="0.2">
      <c r="A324" s="348"/>
      <c r="B324" s="348"/>
      <c r="C324" s="348"/>
      <c r="D324" s="182"/>
      <c r="E324" s="250"/>
      <c r="F324" s="250"/>
      <c r="G324" s="250"/>
      <c r="H324" s="250"/>
      <c r="I324" s="236"/>
      <c r="J324" s="236"/>
      <c r="K324" s="236"/>
      <c r="L324" s="236"/>
      <c r="M324" s="251"/>
      <c r="N324" s="251"/>
      <c r="O324" s="251"/>
      <c r="P324" s="251"/>
      <c r="Q324" s="251"/>
      <c r="R324" s="251"/>
      <c r="S324" s="251"/>
      <c r="T324" s="251"/>
      <c r="U324" s="281"/>
      <c r="V324" s="281"/>
      <c r="W324" s="281"/>
      <c r="X324" s="281"/>
      <c r="Y324" s="251"/>
      <c r="Z324" s="251"/>
      <c r="AA324" s="251"/>
      <c r="AB324" s="251"/>
      <c r="AC324" s="281"/>
      <c r="AD324" s="281"/>
      <c r="AE324" s="281"/>
      <c r="AF324" s="281"/>
      <c r="AG324" s="281"/>
      <c r="AH324" s="281"/>
      <c r="AI324" s="281"/>
      <c r="AJ324" s="281"/>
      <c r="AK324" s="281"/>
      <c r="AL324" s="281"/>
      <c r="AM324" s="281"/>
      <c r="AN324" s="281"/>
      <c r="AO324" s="236"/>
      <c r="AP324" s="236"/>
      <c r="AQ324" s="236"/>
      <c r="AR324" s="236"/>
      <c r="AS324" s="236"/>
      <c r="AT324" s="236"/>
      <c r="AU324" s="236"/>
      <c r="AV324" s="236"/>
      <c r="AW324" s="236"/>
      <c r="AX324" s="236"/>
      <c r="AY324" s="236"/>
      <c r="AZ324" s="236"/>
      <c r="BA324" s="232"/>
      <c r="BB324" s="373"/>
      <c r="BC324" s="373"/>
      <c r="BD324" s="183"/>
      <c r="BE324" s="26"/>
    </row>
    <row r="325" spans="1:57" x14ac:dyDescent="0.2">
      <c r="A325" s="348"/>
      <c r="B325" s="348"/>
      <c r="C325" s="348"/>
      <c r="D325" s="182"/>
      <c r="E325" s="250"/>
      <c r="F325" s="250"/>
      <c r="G325" s="250"/>
      <c r="H325" s="250"/>
      <c r="I325" s="236"/>
      <c r="J325" s="236"/>
      <c r="K325" s="236"/>
      <c r="L325" s="236"/>
      <c r="M325" s="251"/>
      <c r="N325" s="251"/>
      <c r="O325" s="251"/>
      <c r="P325" s="251"/>
      <c r="Q325" s="251"/>
      <c r="R325" s="251"/>
      <c r="S325" s="251"/>
      <c r="T325" s="251"/>
      <c r="U325" s="281"/>
      <c r="V325" s="281"/>
      <c r="W325" s="281"/>
      <c r="X325" s="281"/>
      <c r="Y325" s="251"/>
      <c r="Z325" s="251"/>
      <c r="AA325" s="251"/>
      <c r="AB325" s="251"/>
      <c r="AC325" s="281"/>
      <c r="AD325" s="281"/>
      <c r="AE325" s="281"/>
      <c r="AF325" s="281"/>
      <c r="AG325" s="279"/>
      <c r="AH325" s="258"/>
      <c r="AI325" s="258"/>
      <c r="AJ325" s="258"/>
      <c r="AK325" s="281"/>
      <c r="AL325" s="281"/>
      <c r="AM325" s="281"/>
      <c r="AN325" s="281"/>
      <c r="AO325" s="236"/>
      <c r="AP325" s="236"/>
      <c r="AQ325" s="236"/>
      <c r="AR325" s="236"/>
      <c r="AS325" s="236"/>
      <c r="AT325" s="236"/>
      <c r="AU325" s="236"/>
      <c r="AV325" s="236"/>
      <c r="AW325" s="236"/>
      <c r="AX325" s="236"/>
      <c r="AY325" s="236"/>
      <c r="AZ325" s="236"/>
      <c r="BA325" s="232"/>
      <c r="BB325" s="373"/>
      <c r="BC325" s="373"/>
      <c r="BD325" s="183"/>
      <c r="BE325" s="26"/>
    </row>
    <row r="326" spans="1:57" x14ac:dyDescent="0.2">
      <c r="A326" s="348"/>
      <c r="B326" s="348"/>
      <c r="C326" s="348"/>
      <c r="D326" s="182"/>
      <c r="E326" s="250"/>
      <c r="F326" s="250"/>
      <c r="G326" s="250"/>
      <c r="H326" s="250"/>
      <c r="I326" s="236"/>
      <c r="J326" s="236"/>
      <c r="K326" s="236"/>
      <c r="L326" s="236"/>
      <c r="M326" s="251"/>
      <c r="N326" s="251"/>
      <c r="O326" s="251"/>
      <c r="P326" s="251"/>
      <c r="Q326" s="251"/>
      <c r="R326" s="251"/>
      <c r="S326" s="251"/>
      <c r="T326" s="251"/>
      <c r="U326" s="281"/>
      <c r="V326" s="281"/>
      <c r="W326" s="281"/>
      <c r="X326" s="281"/>
      <c r="Y326" s="251"/>
      <c r="Z326" s="251"/>
      <c r="AA326" s="251"/>
      <c r="AB326" s="251"/>
      <c r="AC326" s="281"/>
      <c r="AD326" s="281"/>
      <c r="AE326" s="281"/>
      <c r="AF326" s="281"/>
      <c r="AG326" s="258"/>
      <c r="AH326" s="258"/>
      <c r="AI326" s="258"/>
      <c r="AJ326" s="258"/>
      <c r="AK326" s="281"/>
      <c r="AL326" s="281"/>
      <c r="AM326" s="281"/>
      <c r="AN326" s="281"/>
      <c r="AO326" s="236"/>
      <c r="AP326" s="236"/>
      <c r="AQ326" s="236"/>
      <c r="AR326" s="236"/>
      <c r="AS326" s="236"/>
      <c r="AT326" s="236"/>
      <c r="AU326" s="236"/>
      <c r="AV326" s="236"/>
      <c r="AW326" s="236"/>
      <c r="AX326" s="236"/>
      <c r="AY326" s="236"/>
      <c r="AZ326" s="236"/>
      <c r="BA326" s="232"/>
      <c r="BB326" s="373"/>
      <c r="BC326" s="373"/>
      <c r="BD326" s="183"/>
      <c r="BE326" s="26"/>
    </row>
    <row r="327" spans="1:57" x14ac:dyDescent="0.2">
      <c r="A327" s="348"/>
      <c r="B327" s="348"/>
      <c r="C327" s="348"/>
      <c r="D327" s="182"/>
      <c r="E327" s="250"/>
      <c r="F327" s="250"/>
      <c r="G327" s="250"/>
      <c r="H327" s="250"/>
      <c r="I327" s="236"/>
      <c r="J327" s="236"/>
      <c r="K327" s="236"/>
      <c r="L327" s="236"/>
      <c r="M327" s="251"/>
      <c r="N327" s="251"/>
      <c r="O327" s="251"/>
      <c r="P327" s="251"/>
      <c r="Q327" s="251"/>
      <c r="R327" s="251"/>
      <c r="S327" s="251"/>
      <c r="T327" s="251"/>
      <c r="U327" s="281"/>
      <c r="V327" s="281"/>
      <c r="W327" s="281"/>
      <c r="X327" s="281"/>
      <c r="Y327" s="251"/>
      <c r="Z327" s="251"/>
      <c r="AA327" s="251"/>
      <c r="AB327" s="251"/>
      <c r="AC327" s="281"/>
      <c r="AD327" s="281"/>
      <c r="AE327" s="281"/>
      <c r="AF327" s="281"/>
      <c r="AG327" s="258"/>
      <c r="AH327" s="279"/>
      <c r="AI327" s="258"/>
      <c r="AJ327" s="258"/>
      <c r="AK327" s="281"/>
      <c r="AL327" s="281"/>
      <c r="AM327" s="281"/>
      <c r="AN327" s="281"/>
      <c r="AO327" s="236"/>
      <c r="AP327" s="236"/>
      <c r="AQ327" s="236"/>
      <c r="AR327" s="236"/>
      <c r="AS327" s="236"/>
      <c r="AT327" s="236"/>
      <c r="AU327" s="236"/>
      <c r="AV327" s="236"/>
      <c r="AW327" s="236"/>
      <c r="AX327" s="236"/>
      <c r="AY327" s="236"/>
      <c r="AZ327" s="236"/>
      <c r="BA327" s="232"/>
      <c r="BB327" s="373"/>
      <c r="BC327" s="373"/>
      <c r="BD327" s="183"/>
      <c r="BE327" s="26"/>
    </row>
    <row r="328" spans="1:57" x14ac:dyDescent="0.2">
      <c r="A328" s="348"/>
      <c r="B328" s="348"/>
      <c r="C328" s="348"/>
      <c r="D328" s="182"/>
      <c r="E328" s="250"/>
      <c r="F328" s="250"/>
      <c r="G328" s="250"/>
      <c r="H328" s="250"/>
      <c r="I328" s="236"/>
      <c r="J328" s="236"/>
      <c r="K328" s="236"/>
      <c r="L328" s="236"/>
      <c r="M328" s="251"/>
      <c r="N328" s="251"/>
      <c r="O328" s="251"/>
      <c r="P328" s="251"/>
      <c r="Q328" s="251"/>
      <c r="R328" s="251"/>
      <c r="S328" s="251"/>
      <c r="T328" s="251"/>
      <c r="U328" s="281"/>
      <c r="V328" s="281"/>
      <c r="W328" s="281"/>
      <c r="X328" s="281"/>
      <c r="Y328" s="251"/>
      <c r="Z328" s="251"/>
      <c r="AA328" s="251"/>
      <c r="AB328" s="251"/>
      <c r="AC328" s="281"/>
      <c r="AD328" s="281"/>
      <c r="AE328" s="281"/>
      <c r="AF328" s="281"/>
      <c r="AG328" s="258"/>
      <c r="AH328" s="258"/>
      <c r="AI328" s="258"/>
      <c r="AJ328" s="258"/>
      <c r="AK328" s="281"/>
      <c r="AL328" s="281"/>
      <c r="AM328" s="281"/>
      <c r="AN328" s="281"/>
      <c r="AO328" s="236"/>
      <c r="AP328" s="236"/>
      <c r="AQ328" s="236"/>
      <c r="AR328" s="236"/>
      <c r="AS328" s="236"/>
      <c r="AT328" s="236"/>
      <c r="AU328" s="236"/>
      <c r="AV328" s="236"/>
      <c r="AW328" s="236"/>
      <c r="AX328" s="236"/>
      <c r="AY328" s="236"/>
      <c r="AZ328" s="236"/>
      <c r="BA328" s="232"/>
      <c r="BB328" s="373"/>
      <c r="BC328" s="373"/>
      <c r="BD328" s="183"/>
      <c r="BE328" s="26"/>
    </row>
    <row r="329" spans="1:57" x14ac:dyDescent="0.2">
      <c r="A329" s="348"/>
      <c r="B329" s="348"/>
      <c r="C329" s="348"/>
      <c r="D329" s="182"/>
      <c r="E329" s="250"/>
      <c r="F329" s="250"/>
      <c r="G329" s="250"/>
      <c r="H329" s="250"/>
      <c r="I329" s="236"/>
      <c r="J329" s="236"/>
      <c r="K329" s="236"/>
      <c r="L329" s="236"/>
      <c r="M329" s="251"/>
      <c r="N329" s="251"/>
      <c r="O329" s="251"/>
      <c r="P329" s="251"/>
      <c r="Q329" s="251"/>
      <c r="R329" s="251"/>
      <c r="S329" s="251"/>
      <c r="T329" s="251"/>
      <c r="U329" s="281"/>
      <c r="V329" s="281"/>
      <c r="W329" s="281"/>
      <c r="X329" s="281"/>
      <c r="Y329" s="251"/>
      <c r="Z329" s="251"/>
      <c r="AA329" s="251"/>
      <c r="AB329" s="251"/>
      <c r="AC329" s="281"/>
      <c r="AD329" s="281"/>
      <c r="AE329" s="281"/>
      <c r="AF329" s="281"/>
      <c r="AG329" s="258"/>
      <c r="AH329" s="258"/>
      <c r="AI329" s="258"/>
      <c r="AJ329" s="279"/>
      <c r="AK329" s="281"/>
      <c r="AL329" s="281"/>
      <c r="AM329" s="281"/>
      <c r="AN329" s="281"/>
      <c r="AO329" s="236"/>
      <c r="AP329" s="236"/>
      <c r="AQ329" s="236"/>
      <c r="AR329" s="236"/>
      <c r="AS329" s="236"/>
      <c r="AT329" s="236"/>
      <c r="AU329" s="236"/>
      <c r="AV329" s="236"/>
      <c r="AW329" s="236"/>
      <c r="AX329" s="236"/>
      <c r="AY329" s="236"/>
      <c r="AZ329" s="236"/>
      <c r="BA329" s="232"/>
      <c r="BB329" s="373"/>
      <c r="BC329" s="373"/>
      <c r="BD329" s="183"/>
      <c r="BE329" s="26"/>
    </row>
    <row r="330" spans="1:57" x14ac:dyDescent="0.2">
      <c r="A330" s="348"/>
      <c r="B330" s="348"/>
      <c r="C330" s="348"/>
      <c r="D330" s="182"/>
      <c r="E330" s="250"/>
      <c r="F330" s="250"/>
      <c r="G330" s="250"/>
      <c r="H330" s="250"/>
      <c r="I330" s="236"/>
      <c r="J330" s="236"/>
      <c r="K330" s="236"/>
      <c r="L330" s="236"/>
      <c r="M330" s="251"/>
      <c r="N330" s="251"/>
      <c r="O330" s="251"/>
      <c r="P330" s="251"/>
      <c r="Q330" s="251"/>
      <c r="R330" s="251"/>
      <c r="S330" s="251"/>
      <c r="T330" s="251"/>
      <c r="U330" s="281"/>
      <c r="V330" s="281"/>
      <c r="W330" s="281"/>
      <c r="X330" s="281"/>
      <c r="Y330" s="251"/>
      <c r="Z330" s="251"/>
      <c r="AA330" s="251"/>
      <c r="AB330" s="251"/>
      <c r="AC330" s="281"/>
      <c r="AD330" s="281"/>
      <c r="AE330" s="281"/>
      <c r="AF330" s="281"/>
      <c r="AG330" s="258"/>
      <c r="AH330" s="258"/>
      <c r="AI330" s="258"/>
      <c r="AJ330" s="258"/>
      <c r="AK330" s="281"/>
      <c r="AL330" s="281"/>
      <c r="AM330" s="281"/>
      <c r="AN330" s="281"/>
      <c r="AO330" s="236"/>
      <c r="AP330" s="236"/>
      <c r="AQ330" s="236"/>
      <c r="AR330" s="236"/>
      <c r="AS330" s="236"/>
      <c r="AT330" s="236"/>
      <c r="AU330" s="236"/>
      <c r="AV330" s="236"/>
      <c r="AW330" s="236"/>
      <c r="AX330" s="236"/>
      <c r="AY330" s="236"/>
      <c r="AZ330" s="236"/>
      <c r="BA330" s="232"/>
      <c r="BB330" s="232"/>
      <c r="BC330" s="232"/>
      <c r="BD330" s="183"/>
      <c r="BE330" s="26"/>
    </row>
    <row r="331" spans="1:57" x14ac:dyDescent="0.2">
      <c r="A331" s="348"/>
      <c r="B331" s="348"/>
      <c r="C331" s="348"/>
      <c r="D331" s="182"/>
      <c r="E331" s="250"/>
      <c r="F331" s="250"/>
      <c r="G331" s="250"/>
      <c r="H331" s="250"/>
      <c r="I331" s="236"/>
      <c r="J331" s="236"/>
      <c r="K331" s="236"/>
      <c r="L331" s="236"/>
      <c r="M331" s="251"/>
      <c r="N331" s="251"/>
      <c r="O331" s="251"/>
      <c r="P331" s="251"/>
      <c r="Q331" s="251"/>
      <c r="R331" s="251"/>
      <c r="S331" s="251"/>
      <c r="T331" s="251"/>
      <c r="U331" s="281"/>
      <c r="V331" s="281"/>
      <c r="W331" s="281"/>
      <c r="X331" s="281"/>
      <c r="Y331" s="251"/>
      <c r="Z331" s="251"/>
      <c r="AA331" s="251"/>
      <c r="AB331" s="251"/>
      <c r="AC331" s="281"/>
      <c r="AD331" s="281"/>
      <c r="AE331" s="281"/>
      <c r="AF331" s="281"/>
      <c r="AG331" s="258"/>
      <c r="AH331" s="258"/>
      <c r="AI331" s="279"/>
      <c r="AJ331" s="258"/>
      <c r="AK331" s="281"/>
      <c r="AL331" s="281"/>
      <c r="AM331" s="281"/>
      <c r="AN331" s="281"/>
      <c r="AO331" s="236"/>
      <c r="AP331" s="236"/>
      <c r="AQ331" s="236"/>
      <c r="AR331" s="236"/>
      <c r="AS331" s="236"/>
      <c r="AT331" s="236"/>
      <c r="AU331" s="236"/>
      <c r="AV331" s="236"/>
      <c r="AW331" s="236"/>
      <c r="AX331" s="236"/>
      <c r="AY331" s="236"/>
      <c r="AZ331" s="236"/>
      <c r="BA331" s="232"/>
      <c r="BB331" s="373"/>
      <c r="BC331" s="373"/>
      <c r="BD331" s="183"/>
      <c r="BE331" s="26"/>
    </row>
    <row r="332" spans="1:57" x14ac:dyDescent="0.2">
      <c r="A332" s="348"/>
      <c r="B332" s="348"/>
      <c r="C332" s="348"/>
      <c r="D332" s="182"/>
      <c r="E332" s="250"/>
      <c r="F332" s="250"/>
      <c r="G332" s="250"/>
      <c r="H332" s="250"/>
      <c r="I332" s="236"/>
      <c r="J332" s="236"/>
      <c r="K332" s="236"/>
      <c r="L332" s="236"/>
      <c r="M332" s="251"/>
      <c r="N332" s="251"/>
      <c r="O332" s="251"/>
      <c r="P332" s="251"/>
      <c r="Q332" s="251"/>
      <c r="R332" s="251"/>
      <c r="S332" s="251"/>
      <c r="T332" s="251"/>
      <c r="U332" s="281"/>
      <c r="V332" s="281"/>
      <c r="W332" s="281"/>
      <c r="X332" s="281"/>
      <c r="Y332" s="251"/>
      <c r="Z332" s="251"/>
      <c r="AA332" s="251"/>
      <c r="AB332" s="251"/>
      <c r="AC332" s="281"/>
      <c r="AD332" s="281"/>
      <c r="AE332" s="281"/>
      <c r="AF332" s="281"/>
      <c r="AG332" s="258"/>
      <c r="AH332" s="258"/>
      <c r="AI332" s="258"/>
      <c r="AJ332" s="258"/>
      <c r="AK332" s="281"/>
      <c r="AL332" s="281"/>
      <c r="AM332" s="281"/>
      <c r="AN332" s="281"/>
      <c r="AO332" s="236"/>
      <c r="AP332" s="236"/>
      <c r="AQ332" s="236"/>
      <c r="AR332" s="236"/>
      <c r="AS332" s="236"/>
      <c r="AT332" s="236"/>
      <c r="AU332" s="236"/>
      <c r="AV332" s="236"/>
      <c r="AW332" s="236"/>
      <c r="AX332" s="236"/>
      <c r="AY332" s="236"/>
      <c r="AZ332" s="236"/>
      <c r="BA332" s="232"/>
      <c r="BB332" s="373"/>
      <c r="BC332" s="373"/>
      <c r="BD332" s="183"/>
      <c r="BE332" s="26"/>
    </row>
    <row r="333" spans="1:57" x14ac:dyDescent="0.2">
      <c r="A333" s="348"/>
      <c r="B333" s="348"/>
      <c r="C333" s="348"/>
      <c r="D333" s="182"/>
      <c r="E333" s="250"/>
      <c r="F333" s="250"/>
      <c r="G333" s="250"/>
      <c r="H333" s="250"/>
      <c r="I333" s="236"/>
      <c r="J333" s="236"/>
      <c r="K333" s="236"/>
      <c r="L333" s="236"/>
      <c r="M333" s="251"/>
      <c r="N333" s="251"/>
      <c r="O333" s="251"/>
      <c r="P333" s="251"/>
      <c r="Q333" s="251"/>
      <c r="R333" s="251"/>
      <c r="S333" s="251"/>
      <c r="T333" s="251"/>
      <c r="U333" s="281"/>
      <c r="V333" s="281"/>
      <c r="W333" s="281"/>
      <c r="X333" s="281"/>
      <c r="Y333" s="251"/>
      <c r="Z333" s="251"/>
      <c r="AA333" s="251"/>
      <c r="AB333" s="251"/>
      <c r="AC333" s="281"/>
      <c r="AD333" s="281"/>
      <c r="AE333" s="281"/>
      <c r="AF333" s="281"/>
      <c r="AG333" s="258"/>
      <c r="AH333" s="279"/>
      <c r="AI333" s="258"/>
      <c r="AJ333" s="258"/>
      <c r="AK333" s="281"/>
      <c r="AL333" s="281"/>
      <c r="AM333" s="281"/>
      <c r="AN333" s="281"/>
      <c r="AO333" s="236"/>
      <c r="AP333" s="236"/>
      <c r="AQ333" s="236"/>
      <c r="AR333" s="236"/>
      <c r="AS333" s="236"/>
      <c r="AT333" s="236"/>
      <c r="AU333" s="236"/>
      <c r="AV333" s="236"/>
      <c r="AW333" s="236"/>
      <c r="AX333" s="236"/>
      <c r="AY333" s="236"/>
      <c r="AZ333" s="236"/>
      <c r="BA333" s="232"/>
      <c r="BB333" s="373"/>
      <c r="BC333" s="373"/>
      <c r="BD333" s="183"/>
      <c r="BE333" s="26"/>
    </row>
    <row r="334" spans="1:57" x14ac:dyDescent="0.2">
      <c r="A334" s="348"/>
      <c r="B334" s="348"/>
      <c r="C334" s="348"/>
      <c r="D334" s="182"/>
      <c r="E334" s="250"/>
      <c r="F334" s="250"/>
      <c r="G334" s="250"/>
      <c r="H334" s="250"/>
      <c r="I334" s="236"/>
      <c r="J334" s="236"/>
      <c r="K334" s="236"/>
      <c r="L334" s="236"/>
      <c r="M334" s="251"/>
      <c r="N334" s="251"/>
      <c r="O334" s="251"/>
      <c r="P334" s="251"/>
      <c r="Q334" s="251"/>
      <c r="R334" s="251"/>
      <c r="S334" s="251"/>
      <c r="T334" s="251"/>
      <c r="U334" s="281"/>
      <c r="V334" s="281"/>
      <c r="W334" s="281"/>
      <c r="X334" s="281"/>
      <c r="Y334" s="251"/>
      <c r="Z334" s="251"/>
      <c r="AA334" s="251"/>
      <c r="AB334" s="251"/>
      <c r="AC334" s="281"/>
      <c r="AD334" s="281"/>
      <c r="AE334" s="281"/>
      <c r="AF334" s="281"/>
      <c r="AG334" s="281"/>
      <c r="AH334" s="281"/>
      <c r="AI334" s="281"/>
      <c r="AJ334" s="281"/>
      <c r="AK334" s="281"/>
      <c r="AL334" s="281"/>
      <c r="AM334" s="281"/>
      <c r="AN334" s="281"/>
      <c r="AO334" s="236"/>
      <c r="AP334" s="236"/>
      <c r="AQ334" s="236"/>
      <c r="AR334" s="236"/>
      <c r="AS334" s="236"/>
      <c r="AT334" s="236"/>
      <c r="AU334" s="236"/>
      <c r="AV334" s="236"/>
      <c r="AW334" s="236"/>
      <c r="AX334" s="236"/>
      <c r="AY334" s="236"/>
      <c r="AZ334" s="236"/>
      <c r="BA334" s="232"/>
      <c r="BB334" s="373"/>
      <c r="BC334" s="373"/>
      <c r="BD334" s="183"/>
      <c r="BE334" s="26"/>
    </row>
    <row r="335" spans="1:57" x14ac:dyDescent="0.2">
      <c r="A335" s="348"/>
      <c r="B335" s="348"/>
      <c r="C335" s="348"/>
      <c r="D335" s="182"/>
      <c r="E335" s="250"/>
      <c r="F335" s="250"/>
      <c r="G335" s="250"/>
      <c r="H335" s="250"/>
      <c r="I335" s="236"/>
      <c r="J335" s="236"/>
      <c r="K335" s="236"/>
      <c r="L335" s="236"/>
      <c r="M335" s="251"/>
      <c r="N335" s="251"/>
      <c r="O335" s="251"/>
      <c r="P335" s="251"/>
      <c r="Q335" s="251"/>
      <c r="R335" s="251"/>
      <c r="S335" s="251"/>
      <c r="T335" s="251"/>
      <c r="U335" s="281"/>
      <c r="V335" s="281"/>
      <c r="W335" s="281"/>
      <c r="X335" s="281"/>
      <c r="Y335" s="251"/>
      <c r="Z335" s="251"/>
      <c r="AA335" s="251"/>
      <c r="AB335" s="251"/>
      <c r="AC335" s="281"/>
      <c r="AD335" s="281"/>
      <c r="AE335" s="281"/>
      <c r="AF335" s="281"/>
      <c r="AG335" s="281"/>
      <c r="AH335" s="281"/>
      <c r="AI335" s="282"/>
      <c r="AJ335" s="281"/>
      <c r="AK335" s="279"/>
      <c r="AL335" s="258"/>
      <c r="AM335" s="258"/>
      <c r="AN335" s="258"/>
      <c r="AO335" s="44"/>
      <c r="AP335" s="44"/>
      <c r="AQ335" s="44"/>
      <c r="AR335" s="236"/>
      <c r="AS335" s="236"/>
      <c r="AT335" s="236"/>
      <c r="AU335" s="236"/>
      <c r="AV335" s="236"/>
      <c r="AW335" s="236"/>
      <c r="AX335" s="236"/>
      <c r="AY335" s="236"/>
      <c r="AZ335" s="236"/>
      <c r="BA335" s="232"/>
      <c r="BB335" s="373"/>
      <c r="BC335" s="373"/>
      <c r="BD335" s="183"/>
      <c r="BE335" s="26"/>
    </row>
    <row r="336" spans="1:57" x14ac:dyDescent="0.2">
      <c r="A336" s="348"/>
      <c r="B336" s="348"/>
      <c r="C336" s="348"/>
      <c r="D336" s="182"/>
      <c r="E336" s="250"/>
      <c r="F336" s="250"/>
      <c r="G336" s="250"/>
      <c r="H336" s="250"/>
      <c r="I336" s="236"/>
      <c r="J336" s="236"/>
      <c r="K336" s="236"/>
      <c r="L336" s="236"/>
      <c r="M336" s="251"/>
      <c r="N336" s="251"/>
      <c r="O336" s="251"/>
      <c r="P336" s="251"/>
      <c r="Q336" s="251"/>
      <c r="R336" s="251"/>
      <c r="S336" s="251"/>
      <c r="T336" s="251"/>
      <c r="U336" s="281"/>
      <c r="V336" s="281"/>
      <c r="W336" s="281"/>
      <c r="X336" s="281"/>
      <c r="Y336" s="251"/>
      <c r="Z336" s="251"/>
      <c r="AA336" s="251"/>
      <c r="AB336" s="251"/>
      <c r="AC336" s="281"/>
      <c r="AD336" s="281"/>
      <c r="AE336" s="281"/>
      <c r="AF336" s="281"/>
      <c r="AG336" s="281"/>
      <c r="AH336" s="281"/>
      <c r="AI336" s="281"/>
      <c r="AJ336" s="281"/>
      <c r="AK336" s="258"/>
      <c r="AL336" s="258"/>
      <c r="AM336" s="258"/>
      <c r="AN336" s="258"/>
      <c r="AO336" s="44"/>
      <c r="AP336" s="44"/>
      <c r="AQ336" s="44"/>
      <c r="AR336" s="236"/>
      <c r="AS336" s="236"/>
      <c r="AT336" s="236"/>
      <c r="AU336" s="236"/>
      <c r="AV336" s="236"/>
      <c r="AW336" s="236"/>
      <c r="AX336" s="236"/>
      <c r="AY336" s="236"/>
      <c r="AZ336" s="236"/>
      <c r="BA336" s="232"/>
      <c r="BB336" s="373"/>
      <c r="BC336" s="373"/>
      <c r="BD336" s="183"/>
      <c r="BE336" s="26"/>
    </row>
    <row r="337" spans="1:57" x14ac:dyDescent="0.2">
      <c r="A337" s="348"/>
      <c r="B337" s="348"/>
      <c r="C337" s="348"/>
      <c r="D337" s="182"/>
      <c r="E337" s="253"/>
      <c r="F337" s="253"/>
      <c r="G337" s="253"/>
      <c r="H337" s="253"/>
      <c r="I337" s="249"/>
      <c r="J337" s="249"/>
      <c r="K337" s="249"/>
      <c r="L337" s="249"/>
      <c r="M337" s="254"/>
      <c r="N337" s="254"/>
      <c r="O337" s="254"/>
      <c r="P337" s="254"/>
      <c r="Q337" s="254"/>
      <c r="R337" s="254"/>
      <c r="S337" s="254"/>
      <c r="T337" s="254"/>
      <c r="U337" s="282"/>
      <c r="V337" s="282"/>
      <c r="W337" s="282"/>
      <c r="X337" s="282"/>
      <c r="Y337" s="238"/>
      <c r="Z337" s="238"/>
      <c r="AA337" s="238"/>
      <c r="AB337" s="238"/>
      <c r="AC337" s="258"/>
      <c r="AD337" s="258"/>
      <c r="AE337" s="258"/>
      <c r="AF337" s="258"/>
      <c r="AG337" s="258"/>
      <c r="AH337" s="258"/>
      <c r="AI337" s="258"/>
      <c r="AJ337" s="258"/>
      <c r="AK337" s="279"/>
      <c r="AL337" s="258"/>
      <c r="AM337" s="258"/>
      <c r="AN337" s="258"/>
      <c r="AO337" s="44"/>
      <c r="AP337" s="44"/>
      <c r="AQ337" s="44"/>
      <c r="AR337" s="44"/>
      <c r="AS337" s="44"/>
      <c r="AT337" s="44"/>
      <c r="AU337" s="44"/>
      <c r="AV337" s="44"/>
      <c r="AW337" s="44"/>
      <c r="AX337" s="44"/>
      <c r="AY337" s="44"/>
      <c r="AZ337" s="44"/>
      <c r="BA337" s="232"/>
      <c r="BB337" s="373"/>
      <c r="BC337" s="373"/>
      <c r="BD337" s="183"/>
      <c r="BE337" s="26"/>
    </row>
    <row r="338" spans="1:57" x14ac:dyDescent="0.2">
      <c r="A338" s="348"/>
      <c r="B338" s="348"/>
      <c r="C338" s="348"/>
      <c r="D338" s="182"/>
      <c r="E338" s="253"/>
      <c r="F338" s="253"/>
      <c r="G338" s="253"/>
      <c r="H338" s="253"/>
      <c r="I338" s="249"/>
      <c r="J338" s="249"/>
      <c r="K338" s="249"/>
      <c r="L338" s="249"/>
      <c r="M338" s="254"/>
      <c r="N338" s="254"/>
      <c r="O338" s="254"/>
      <c r="P338" s="254"/>
      <c r="Q338" s="254"/>
      <c r="R338" s="254"/>
      <c r="S338" s="254"/>
      <c r="T338" s="254"/>
      <c r="U338" s="282"/>
      <c r="V338" s="282"/>
      <c r="W338" s="282"/>
      <c r="X338" s="282"/>
      <c r="Y338" s="238"/>
      <c r="Z338" s="238"/>
      <c r="AA338" s="238"/>
      <c r="AB338" s="238"/>
      <c r="AC338" s="258"/>
      <c r="AD338" s="258"/>
      <c r="AE338" s="258"/>
      <c r="AF338" s="258"/>
      <c r="AG338" s="258"/>
      <c r="AH338" s="258"/>
      <c r="AI338" s="258"/>
      <c r="AJ338" s="258"/>
      <c r="AK338" s="258"/>
      <c r="AL338" s="258"/>
      <c r="AM338" s="258"/>
      <c r="AN338" s="258"/>
      <c r="AO338" s="44"/>
      <c r="AP338" s="44"/>
      <c r="AQ338" s="44"/>
      <c r="AR338" s="44"/>
      <c r="AS338" s="44"/>
      <c r="AT338" s="44"/>
      <c r="AU338" s="44"/>
      <c r="AV338" s="44"/>
      <c r="AW338" s="44"/>
      <c r="AX338" s="44"/>
      <c r="AY338" s="44"/>
      <c r="AZ338" s="44"/>
      <c r="BA338" s="232"/>
      <c r="BB338" s="373"/>
      <c r="BC338" s="373"/>
      <c r="BD338" s="183"/>
      <c r="BE338" s="26"/>
    </row>
    <row r="339" spans="1:57" x14ac:dyDescent="0.2">
      <c r="A339" s="348"/>
      <c r="B339" s="348"/>
      <c r="C339" s="348"/>
      <c r="D339" s="182"/>
      <c r="E339" s="250"/>
      <c r="F339" s="250"/>
      <c r="G339" s="250"/>
      <c r="H339" s="250"/>
      <c r="I339" s="236"/>
      <c r="J339" s="236"/>
      <c r="K339" s="236"/>
      <c r="L339" s="236"/>
      <c r="M339" s="251"/>
      <c r="N339" s="251"/>
      <c r="O339" s="251"/>
      <c r="P339" s="251"/>
      <c r="Q339" s="251"/>
      <c r="R339" s="251"/>
      <c r="S339" s="251"/>
      <c r="T339" s="251"/>
      <c r="U339" s="281"/>
      <c r="V339" s="281"/>
      <c r="W339" s="281"/>
      <c r="X339" s="281"/>
      <c r="Y339" s="251"/>
      <c r="Z339" s="251"/>
      <c r="AA339" s="251"/>
      <c r="AB339" s="251"/>
      <c r="AC339" s="281"/>
      <c r="AD339" s="281"/>
      <c r="AE339" s="281"/>
      <c r="AF339" s="281"/>
      <c r="AG339" s="281"/>
      <c r="AH339" s="281"/>
      <c r="AI339" s="281"/>
      <c r="AJ339" s="281"/>
      <c r="AK339" s="258"/>
      <c r="AL339" s="258"/>
      <c r="AM339" s="258"/>
      <c r="AN339" s="279"/>
      <c r="AO339" s="44"/>
      <c r="AP339" s="44"/>
      <c r="AQ339" s="44"/>
      <c r="AR339" s="236"/>
      <c r="AS339" s="236"/>
      <c r="AT339" s="236"/>
      <c r="AU339" s="236"/>
      <c r="AV339" s="236"/>
      <c r="AW339" s="236"/>
      <c r="AX339" s="236"/>
      <c r="AY339" s="236"/>
      <c r="AZ339" s="236"/>
      <c r="BA339" s="232"/>
      <c r="BB339" s="373"/>
      <c r="BC339" s="373"/>
      <c r="BD339" s="183"/>
      <c r="BE339" s="26"/>
    </row>
    <row r="340" spans="1:57" x14ac:dyDescent="0.2">
      <c r="A340" s="348"/>
      <c r="B340" s="348"/>
      <c r="C340" s="348"/>
      <c r="D340" s="182"/>
      <c r="E340" s="250"/>
      <c r="F340" s="250"/>
      <c r="G340" s="250"/>
      <c r="H340" s="250"/>
      <c r="I340" s="236"/>
      <c r="J340" s="236"/>
      <c r="K340" s="236"/>
      <c r="L340" s="236"/>
      <c r="M340" s="251"/>
      <c r="N340" s="251"/>
      <c r="O340" s="251"/>
      <c r="P340" s="251"/>
      <c r="Q340" s="251"/>
      <c r="R340" s="251"/>
      <c r="S340" s="251"/>
      <c r="T340" s="251"/>
      <c r="U340" s="281"/>
      <c r="V340" s="281"/>
      <c r="W340" s="281"/>
      <c r="X340" s="281"/>
      <c r="Y340" s="251"/>
      <c r="Z340" s="251"/>
      <c r="AA340" s="251"/>
      <c r="AB340" s="251"/>
      <c r="AC340" s="281"/>
      <c r="AD340" s="281"/>
      <c r="AE340" s="281"/>
      <c r="AF340" s="281"/>
      <c r="AG340" s="281"/>
      <c r="AH340" s="281"/>
      <c r="AI340" s="281"/>
      <c r="AJ340" s="281"/>
      <c r="AK340" s="258"/>
      <c r="AL340" s="258"/>
      <c r="AM340" s="258"/>
      <c r="AN340" s="258"/>
      <c r="AO340" s="44"/>
      <c r="AP340" s="44"/>
      <c r="AQ340" s="44"/>
      <c r="AR340" s="236"/>
      <c r="AS340" s="236"/>
      <c r="AT340" s="236"/>
      <c r="AU340" s="236"/>
      <c r="AV340" s="236"/>
      <c r="AW340" s="236"/>
      <c r="AX340" s="236"/>
      <c r="AY340" s="236"/>
      <c r="AZ340" s="236"/>
      <c r="BA340" s="232"/>
      <c r="BB340" s="232"/>
      <c r="BC340" s="232"/>
      <c r="BD340" s="183"/>
      <c r="BE340" s="26"/>
    </row>
    <row r="341" spans="1:57" x14ac:dyDescent="0.2">
      <c r="A341" s="348"/>
      <c r="B341" s="348"/>
      <c r="C341" s="348"/>
      <c r="D341" s="182"/>
      <c r="E341" s="250"/>
      <c r="F341" s="250"/>
      <c r="G341" s="250"/>
      <c r="H341" s="250"/>
      <c r="I341" s="236"/>
      <c r="J341" s="236"/>
      <c r="K341" s="236"/>
      <c r="L341" s="236"/>
      <c r="M341" s="251"/>
      <c r="N341" s="251"/>
      <c r="O341" s="251"/>
      <c r="P341" s="251"/>
      <c r="Q341" s="251"/>
      <c r="R341" s="251"/>
      <c r="S341" s="251"/>
      <c r="T341" s="251"/>
      <c r="U341" s="281"/>
      <c r="V341" s="281"/>
      <c r="W341" s="281"/>
      <c r="X341" s="281"/>
      <c r="Y341" s="251"/>
      <c r="Z341" s="251"/>
      <c r="AA341" s="251"/>
      <c r="AB341" s="251"/>
      <c r="AC341" s="281"/>
      <c r="AD341" s="281"/>
      <c r="AE341" s="281"/>
      <c r="AF341" s="281"/>
      <c r="AG341" s="281"/>
      <c r="AH341" s="281"/>
      <c r="AI341" s="281"/>
      <c r="AJ341" s="281"/>
      <c r="AK341" s="258"/>
      <c r="AL341" s="258"/>
      <c r="AM341" s="279"/>
      <c r="AN341" s="258"/>
      <c r="AO341" s="44"/>
      <c r="AP341" s="44"/>
      <c r="AQ341" s="44"/>
      <c r="AR341" s="236"/>
      <c r="AS341" s="236"/>
      <c r="AT341" s="236"/>
      <c r="AU341" s="236"/>
      <c r="AV341" s="236"/>
      <c r="AW341" s="236"/>
      <c r="AX341" s="236"/>
      <c r="AY341" s="236"/>
      <c r="AZ341" s="236"/>
      <c r="BA341" s="232"/>
      <c r="BB341" s="373"/>
      <c r="BC341" s="373"/>
      <c r="BD341" s="183"/>
      <c r="BE341" s="26"/>
    </row>
    <row r="342" spans="1:57" x14ac:dyDescent="0.2">
      <c r="A342" s="348"/>
      <c r="B342" s="348"/>
      <c r="C342" s="348"/>
      <c r="D342" s="182"/>
      <c r="E342" s="250"/>
      <c r="F342" s="250"/>
      <c r="G342" s="250"/>
      <c r="H342" s="250"/>
      <c r="I342" s="236"/>
      <c r="J342" s="236"/>
      <c r="K342" s="236"/>
      <c r="L342" s="236"/>
      <c r="M342" s="251"/>
      <c r="N342" s="251"/>
      <c r="O342" s="251"/>
      <c r="P342" s="251"/>
      <c r="Q342" s="251"/>
      <c r="R342" s="251"/>
      <c r="S342" s="251"/>
      <c r="T342" s="251"/>
      <c r="U342" s="281"/>
      <c r="V342" s="281"/>
      <c r="W342" s="281"/>
      <c r="X342" s="281"/>
      <c r="Y342" s="251"/>
      <c r="Z342" s="251"/>
      <c r="AA342" s="251"/>
      <c r="AB342" s="251"/>
      <c r="AC342" s="281"/>
      <c r="AD342" s="281"/>
      <c r="AE342" s="281"/>
      <c r="AF342" s="281"/>
      <c r="AG342" s="281"/>
      <c r="AH342" s="281"/>
      <c r="AI342" s="281"/>
      <c r="AJ342" s="281"/>
      <c r="AK342" s="258"/>
      <c r="AL342" s="258"/>
      <c r="AM342" s="258"/>
      <c r="AN342" s="258"/>
      <c r="AO342" s="44"/>
      <c r="AP342" s="44"/>
      <c r="AQ342" s="44"/>
      <c r="AR342" s="236"/>
      <c r="AS342" s="236"/>
      <c r="AT342" s="236"/>
      <c r="AU342" s="236"/>
      <c r="AV342" s="236"/>
      <c r="AW342" s="236"/>
      <c r="AX342" s="236"/>
      <c r="AY342" s="236"/>
      <c r="AZ342" s="236"/>
      <c r="BA342" s="232"/>
      <c r="BB342" s="373"/>
      <c r="BC342" s="373"/>
      <c r="BD342" s="183"/>
      <c r="BE342" s="26"/>
    </row>
    <row r="343" spans="1:57" x14ac:dyDescent="0.2">
      <c r="A343" s="348"/>
      <c r="B343" s="348"/>
      <c r="C343" s="348"/>
      <c r="D343" s="182"/>
      <c r="E343" s="250"/>
      <c r="F343" s="250"/>
      <c r="G343" s="250"/>
      <c r="H343" s="250"/>
      <c r="I343" s="236"/>
      <c r="J343" s="236"/>
      <c r="K343" s="236"/>
      <c r="L343" s="236"/>
      <c r="M343" s="251"/>
      <c r="N343" s="251"/>
      <c r="O343" s="251"/>
      <c r="P343" s="251"/>
      <c r="Q343" s="251"/>
      <c r="R343" s="251"/>
      <c r="S343" s="251"/>
      <c r="T343" s="251"/>
      <c r="U343" s="281"/>
      <c r="V343" s="281"/>
      <c r="W343" s="281"/>
      <c r="X343" s="281"/>
      <c r="Y343" s="251"/>
      <c r="Z343" s="251"/>
      <c r="AA343" s="251"/>
      <c r="AB343" s="251"/>
      <c r="AC343" s="281"/>
      <c r="AD343" s="281"/>
      <c r="AE343" s="281"/>
      <c r="AF343" s="281"/>
      <c r="AG343" s="281"/>
      <c r="AH343" s="281"/>
      <c r="AI343" s="281"/>
      <c r="AJ343" s="281"/>
      <c r="AK343" s="279"/>
      <c r="AL343" s="258"/>
      <c r="AM343" s="258"/>
      <c r="AN343" s="258"/>
      <c r="AO343" s="44"/>
      <c r="AP343" s="44"/>
      <c r="AQ343" s="44"/>
      <c r="AR343" s="236"/>
      <c r="AS343" s="236"/>
      <c r="AT343" s="236"/>
      <c r="AU343" s="236"/>
      <c r="AV343" s="236"/>
      <c r="AW343" s="236"/>
      <c r="AX343" s="236"/>
      <c r="AY343" s="236"/>
      <c r="AZ343" s="236"/>
      <c r="BA343" s="232"/>
      <c r="BB343" s="373"/>
      <c r="BC343" s="373"/>
      <c r="BD343" s="183"/>
      <c r="BE343" s="26"/>
    </row>
    <row r="344" spans="1:57" x14ac:dyDescent="0.2">
      <c r="A344" s="348"/>
      <c r="B344" s="348"/>
      <c r="C344" s="348"/>
      <c r="D344" s="182"/>
      <c r="E344" s="250"/>
      <c r="F344" s="250"/>
      <c r="G344" s="250"/>
      <c r="H344" s="250"/>
      <c r="I344" s="236"/>
      <c r="J344" s="236"/>
      <c r="K344" s="236"/>
      <c r="L344" s="236"/>
      <c r="M344" s="251"/>
      <c r="N344" s="251"/>
      <c r="O344" s="251"/>
      <c r="P344" s="251"/>
      <c r="Q344" s="251"/>
      <c r="R344" s="251"/>
      <c r="S344" s="251"/>
      <c r="T344" s="251"/>
      <c r="U344" s="281"/>
      <c r="V344" s="281"/>
      <c r="W344" s="281"/>
      <c r="X344" s="281"/>
      <c r="Y344" s="251"/>
      <c r="Z344" s="251"/>
      <c r="AA344" s="251"/>
      <c r="AB344" s="251"/>
      <c r="AC344" s="281"/>
      <c r="AD344" s="281"/>
      <c r="AE344" s="281"/>
      <c r="AF344" s="281"/>
      <c r="AG344" s="281"/>
      <c r="AH344" s="281"/>
      <c r="AI344" s="281"/>
      <c r="AJ344" s="281"/>
      <c r="AK344" s="258"/>
      <c r="AL344" s="258"/>
      <c r="AM344" s="258"/>
      <c r="AN344" s="258"/>
      <c r="AO344" s="44"/>
      <c r="AP344" s="44"/>
      <c r="AQ344" s="44"/>
      <c r="AR344" s="236"/>
      <c r="AS344" s="236"/>
      <c r="AT344" s="236"/>
      <c r="AU344" s="236"/>
      <c r="AV344" s="236"/>
      <c r="AW344" s="236"/>
      <c r="AX344" s="236"/>
      <c r="AY344" s="236"/>
      <c r="AZ344" s="236"/>
      <c r="BA344" s="232"/>
      <c r="BB344" s="232"/>
      <c r="BC344" s="232"/>
      <c r="BD344" s="183"/>
      <c r="BE344" s="26"/>
    </row>
    <row r="345" spans="1:57" x14ac:dyDescent="0.2">
      <c r="A345" s="348"/>
      <c r="B345" s="348"/>
      <c r="C345" s="348"/>
      <c r="D345" s="182"/>
      <c r="E345" s="253"/>
      <c r="F345" s="253"/>
      <c r="G345" s="253"/>
      <c r="H345" s="253"/>
      <c r="I345" s="249"/>
      <c r="J345" s="249"/>
      <c r="K345" s="249"/>
      <c r="L345" s="249"/>
      <c r="M345" s="254"/>
      <c r="N345" s="254"/>
      <c r="O345" s="254"/>
      <c r="P345" s="254"/>
      <c r="Q345" s="254"/>
      <c r="R345" s="254"/>
      <c r="S345" s="254"/>
      <c r="T345" s="254"/>
      <c r="U345" s="282"/>
      <c r="V345" s="282"/>
      <c r="W345" s="282"/>
      <c r="X345" s="282"/>
      <c r="Y345" s="238"/>
      <c r="Z345" s="238"/>
      <c r="AA345" s="238"/>
      <c r="AB345" s="238"/>
      <c r="AC345" s="258"/>
      <c r="AD345" s="258"/>
      <c r="AE345" s="258"/>
      <c r="AF345" s="258"/>
      <c r="AG345" s="258"/>
      <c r="AH345" s="258"/>
      <c r="AI345" s="258"/>
      <c r="AJ345" s="258"/>
      <c r="AK345" s="258"/>
      <c r="AL345" s="279"/>
      <c r="AM345" s="258"/>
      <c r="AN345" s="194"/>
      <c r="AO345" s="249"/>
      <c r="AP345" s="44"/>
      <c r="AQ345" s="44"/>
      <c r="AR345" s="44"/>
      <c r="AS345" s="44"/>
      <c r="AT345" s="44"/>
      <c r="AU345" s="44"/>
      <c r="AV345" s="44"/>
      <c r="AW345" s="44"/>
      <c r="AX345" s="44"/>
      <c r="AY345" s="44"/>
      <c r="AZ345" s="44"/>
      <c r="BA345" s="232"/>
      <c r="BB345" s="373"/>
      <c r="BC345" s="373"/>
      <c r="BD345" s="183"/>
      <c r="BE345" s="26"/>
    </row>
    <row r="346" spans="1:57" x14ac:dyDescent="0.2">
      <c r="A346" s="348"/>
      <c r="B346" s="348"/>
      <c r="C346" s="348"/>
      <c r="D346" s="182"/>
      <c r="E346" s="253"/>
      <c r="F346" s="253"/>
      <c r="G346" s="253"/>
      <c r="H346" s="253"/>
      <c r="I346" s="249"/>
      <c r="J346" s="249"/>
      <c r="K346" s="249"/>
      <c r="L346" s="249"/>
      <c r="M346" s="254"/>
      <c r="N346" s="254"/>
      <c r="O346" s="254"/>
      <c r="P346" s="254"/>
      <c r="Q346" s="254"/>
      <c r="R346" s="254"/>
      <c r="S346" s="254"/>
      <c r="T346" s="254"/>
      <c r="U346" s="282"/>
      <c r="V346" s="282"/>
      <c r="W346" s="282"/>
      <c r="X346" s="282"/>
      <c r="Y346" s="238"/>
      <c r="Z346" s="238"/>
      <c r="AA346" s="238"/>
      <c r="AB346" s="238"/>
      <c r="AC346" s="258"/>
      <c r="AD346" s="258"/>
      <c r="AE346" s="258"/>
      <c r="AF346" s="258"/>
      <c r="AG346" s="258"/>
      <c r="AH346" s="258"/>
      <c r="AI346" s="258"/>
      <c r="AJ346" s="258"/>
      <c r="AK346" s="258"/>
      <c r="AL346" s="258"/>
      <c r="AM346" s="258"/>
      <c r="AN346" s="258"/>
      <c r="AO346" s="44"/>
      <c r="AP346" s="44"/>
      <c r="AQ346" s="44"/>
      <c r="AR346" s="44"/>
      <c r="AS346" s="44"/>
      <c r="AT346" s="44"/>
      <c r="AU346" s="44"/>
      <c r="AV346" s="44"/>
      <c r="AW346" s="44"/>
      <c r="AX346" s="44"/>
      <c r="AY346" s="44"/>
      <c r="AZ346" s="44"/>
      <c r="BA346" s="232"/>
      <c r="BB346" s="373"/>
      <c r="BC346" s="373"/>
      <c r="BD346" s="183"/>
      <c r="BE346" s="26"/>
    </row>
    <row r="347" spans="1:57" x14ac:dyDescent="0.2">
      <c r="A347" s="376"/>
      <c r="B347" s="376"/>
      <c r="C347" s="376"/>
      <c r="D347" s="257"/>
      <c r="E347" s="282"/>
      <c r="F347" s="282"/>
      <c r="G347" s="282"/>
      <c r="H347" s="282"/>
      <c r="I347" s="282"/>
      <c r="J347" s="282"/>
      <c r="K347" s="282"/>
      <c r="L347" s="282"/>
      <c r="M347" s="282"/>
      <c r="N347" s="282"/>
      <c r="O347" s="282"/>
      <c r="P347" s="282"/>
      <c r="Q347" s="282"/>
      <c r="R347" s="282"/>
      <c r="S347" s="282"/>
      <c r="T347" s="282"/>
      <c r="U347" s="282"/>
      <c r="V347" s="282"/>
      <c r="W347" s="282"/>
      <c r="X347" s="282"/>
      <c r="Y347" s="258"/>
      <c r="Z347" s="258"/>
      <c r="AA347" s="258"/>
      <c r="AB347" s="258"/>
      <c r="AC347" s="258"/>
      <c r="AD347" s="258"/>
      <c r="AE347" s="258"/>
      <c r="AF347" s="258"/>
      <c r="AG347" s="258"/>
      <c r="AH347" s="258"/>
      <c r="AI347" s="258"/>
      <c r="AJ347" s="258"/>
      <c r="AK347" s="258"/>
      <c r="AL347" s="279"/>
      <c r="AM347" s="258"/>
      <c r="AN347" s="194"/>
      <c r="AO347" s="282"/>
      <c r="AP347" s="258"/>
      <c r="AQ347" s="258"/>
      <c r="AR347" s="258"/>
      <c r="AS347" s="258"/>
      <c r="AT347" s="258"/>
      <c r="AU347" s="258"/>
      <c r="AV347" s="258"/>
      <c r="AW347" s="258"/>
      <c r="AX347" s="258"/>
      <c r="AY347" s="258"/>
      <c r="AZ347" s="258"/>
      <c r="BA347" s="274"/>
      <c r="BB347" s="375"/>
      <c r="BC347" s="375"/>
      <c r="BD347" s="194"/>
      <c r="BE347" s="192"/>
    </row>
    <row r="348" spans="1:57" x14ac:dyDescent="0.2">
      <c r="A348" s="376"/>
      <c r="B348" s="376"/>
      <c r="C348" s="376"/>
      <c r="D348" s="257"/>
      <c r="E348" s="282"/>
      <c r="F348" s="282"/>
      <c r="G348" s="282"/>
      <c r="H348" s="282"/>
      <c r="I348" s="282"/>
      <c r="J348" s="282"/>
      <c r="K348" s="282"/>
      <c r="L348" s="282"/>
      <c r="M348" s="282"/>
      <c r="N348" s="282"/>
      <c r="O348" s="282"/>
      <c r="P348" s="282"/>
      <c r="Q348" s="282"/>
      <c r="R348" s="282"/>
      <c r="S348" s="282"/>
      <c r="T348" s="282"/>
      <c r="U348" s="282"/>
      <c r="V348" s="282"/>
      <c r="W348" s="282"/>
      <c r="X348" s="282"/>
      <c r="Y348" s="258"/>
      <c r="Z348" s="258"/>
      <c r="AA348" s="258"/>
      <c r="AB348" s="258"/>
      <c r="AC348" s="258"/>
      <c r="AD348" s="258"/>
      <c r="AE348" s="258"/>
      <c r="AF348" s="258"/>
      <c r="AG348" s="258"/>
      <c r="AH348" s="258"/>
      <c r="AI348" s="258"/>
      <c r="AJ348" s="258"/>
      <c r="AK348" s="258"/>
      <c r="AL348" s="258"/>
      <c r="AM348" s="258"/>
      <c r="AN348" s="258"/>
      <c r="AO348" s="258"/>
      <c r="AP348" s="258"/>
      <c r="AQ348" s="258"/>
      <c r="AR348" s="258"/>
      <c r="AS348" s="258"/>
      <c r="AT348" s="258"/>
      <c r="AU348" s="258"/>
      <c r="AV348" s="258"/>
      <c r="AW348" s="258"/>
      <c r="AX348" s="258"/>
      <c r="AY348" s="258"/>
      <c r="AZ348" s="258"/>
      <c r="BA348" s="274"/>
      <c r="BB348" s="375"/>
      <c r="BC348" s="375"/>
      <c r="BD348" s="194"/>
      <c r="BE348" s="192"/>
    </row>
    <row r="349" spans="1:57" x14ac:dyDescent="0.2">
      <c r="A349" s="348"/>
      <c r="B349" s="348"/>
      <c r="C349" s="348"/>
      <c r="D349" s="182"/>
      <c r="E349" s="250"/>
      <c r="F349" s="250"/>
      <c r="G349" s="250"/>
      <c r="H349" s="250"/>
      <c r="I349" s="236"/>
      <c r="J349" s="236"/>
      <c r="K349" s="236"/>
      <c r="L349" s="236"/>
      <c r="M349" s="251"/>
      <c r="N349" s="251"/>
      <c r="O349" s="251"/>
      <c r="P349" s="251"/>
      <c r="Q349" s="251"/>
      <c r="R349" s="251"/>
      <c r="S349" s="251"/>
      <c r="T349" s="251"/>
      <c r="U349" s="281"/>
      <c r="V349" s="281"/>
      <c r="W349" s="281"/>
      <c r="X349" s="281"/>
      <c r="Y349" s="251"/>
      <c r="Z349" s="251"/>
      <c r="AA349" s="251"/>
      <c r="AB349" s="251"/>
      <c r="AC349" s="281"/>
      <c r="AD349" s="281"/>
      <c r="AE349" s="281"/>
      <c r="AF349" s="281"/>
      <c r="AG349" s="281"/>
      <c r="AH349" s="281"/>
      <c r="AI349" s="281"/>
      <c r="AJ349" s="281"/>
      <c r="AK349" s="279"/>
      <c r="AL349" s="258"/>
      <c r="AM349" s="279"/>
      <c r="AN349" s="258"/>
      <c r="AO349" s="44"/>
      <c r="AP349" s="44"/>
      <c r="AQ349" s="44"/>
      <c r="AR349" s="236"/>
      <c r="AS349" s="236"/>
      <c r="AT349" s="236"/>
      <c r="AU349" s="236"/>
      <c r="AV349" s="236"/>
      <c r="AW349" s="236"/>
      <c r="AX349" s="236"/>
      <c r="AY349" s="236"/>
      <c r="AZ349" s="236"/>
      <c r="BA349" s="232"/>
      <c r="BB349" s="373"/>
      <c r="BC349" s="373"/>
      <c r="BD349" s="183"/>
      <c r="BE349" s="26"/>
    </row>
    <row r="350" spans="1:57" x14ac:dyDescent="0.2">
      <c r="A350" s="348"/>
      <c r="B350" s="348"/>
      <c r="C350" s="348"/>
      <c r="D350" s="182"/>
      <c r="E350" s="250"/>
      <c r="F350" s="250"/>
      <c r="G350" s="250"/>
      <c r="H350" s="250"/>
      <c r="I350" s="236"/>
      <c r="J350" s="236"/>
      <c r="K350" s="236"/>
      <c r="L350" s="236"/>
      <c r="M350" s="251"/>
      <c r="N350" s="251"/>
      <c r="O350" s="251"/>
      <c r="P350" s="251"/>
      <c r="Q350" s="251"/>
      <c r="R350" s="251"/>
      <c r="S350" s="251"/>
      <c r="T350" s="251"/>
      <c r="U350" s="281"/>
      <c r="V350" s="281"/>
      <c r="W350" s="281"/>
      <c r="X350" s="281"/>
      <c r="Y350" s="251"/>
      <c r="Z350" s="251"/>
      <c r="AA350" s="251"/>
      <c r="AB350" s="251"/>
      <c r="AC350" s="281"/>
      <c r="AD350" s="281"/>
      <c r="AE350" s="281"/>
      <c r="AF350" s="281"/>
      <c r="AG350" s="281"/>
      <c r="AH350" s="281"/>
      <c r="AI350" s="281"/>
      <c r="AJ350" s="281"/>
      <c r="AK350" s="258"/>
      <c r="AL350" s="258"/>
      <c r="AM350" s="258"/>
      <c r="AN350" s="258"/>
      <c r="AO350" s="44"/>
      <c r="AP350" s="44"/>
      <c r="AQ350" s="44"/>
      <c r="AR350" s="236"/>
      <c r="AS350" s="236"/>
      <c r="AT350" s="236"/>
      <c r="AU350" s="236"/>
      <c r="AV350" s="236"/>
      <c r="AW350" s="236"/>
      <c r="AX350" s="236"/>
      <c r="AY350" s="236"/>
      <c r="AZ350" s="236"/>
      <c r="BA350" s="232"/>
      <c r="BB350" s="232"/>
      <c r="BC350" s="232"/>
      <c r="BD350" s="183"/>
      <c r="BE350" s="26"/>
    </row>
    <row r="351" spans="1:57" x14ac:dyDescent="0.2">
      <c r="A351" s="348"/>
      <c r="B351" s="350"/>
      <c r="C351" s="348"/>
      <c r="D351" s="182"/>
      <c r="E351" s="253"/>
      <c r="F351" s="253"/>
      <c r="G351" s="253"/>
      <c r="H351" s="253"/>
      <c r="I351" s="249"/>
      <c r="J351" s="249"/>
      <c r="K351" s="249"/>
      <c r="L351" s="249"/>
      <c r="M351" s="254"/>
      <c r="N351" s="254"/>
      <c r="O351" s="254"/>
      <c r="P351" s="254"/>
      <c r="Q351" s="254"/>
      <c r="R351" s="254"/>
      <c r="S351" s="254"/>
      <c r="T351" s="254"/>
      <c r="U351" s="282"/>
      <c r="V351" s="282"/>
      <c r="W351" s="282"/>
      <c r="X351" s="282"/>
      <c r="Y351" s="238"/>
      <c r="Z351" s="238"/>
      <c r="AA351" s="238"/>
      <c r="AB351" s="238"/>
      <c r="AC351" s="258"/>
      <c r="AD351" s="258"/>
      <c r="AE351" s="258"/>
      <c r="AF351" s="258"/>
      <c r="AG351" s="258"/>
      <c r="AH351" s="258"/>
      <c r="AI351" s="279"/>
      <c r="AJ351" s="258"/>
      <c r="AK351" s="258"/>
      <c r="AL351" s="258"/>
      <c r="AM351" s="258"/>
      <c r="AN351" s="279"/>
      <c r="AO351" s="44"/>
      <c r="AP351" s="44"/>
      <c r="AQ351" s="44"/>
      <c r="AR351" s="44"/>
      <c r="AS351" s="44"/>
      <c r="AT351" s="44"/>
      <c r="AU351" s="44"/>
      <c r="AV351" s="44"/>
      <c r="AW351" s="44"/>
      <c r="AX351" s="44"/>
      <c r="AY351" s="44"/>
      <c r="AZ351" s="44"/>
      <c r="BA351" s="232"/>
      <c r="BB351" s="373"/>
      <c r="BC351" s="373"/>
      <c r="BD351" s="183"/>
      <c r="BE351" s="26"/>
    </row>
    <row r="352" spans="1:57" x14ac:dyDescent="0.2">
      <c r="A352" s="348"/>
      <c r="B352" s="350"/>
      <c r="C352" s="348"/>
      <c r="D352" s="182"/>
      <c r="E352" s="253"/>
      <c r="F352" s="253"/>
      <c r="G352" s="253"/>
      <c r="H352" s="253"/>
      <c r="I352" s="249"/>
      <c r="J352" s="249"/>
      <c r="K352" s="249"/>
      <c r="L352" s="249"/>
      <c r="M352" s="254"/>
      <c r="N352" s="254"/>
      <c r="O352" s="254"/>
      <c r="P352" s="254"/>
      <c r="Q352" s="254"/>
      <c r="R352" s="254"/>
      <c r="S352" s="254"/>
      <c r="T352" s="254"/>
      <c r="U352" s="282"/>
      <c r="V352" s="282"/>
      <c r="W352" s="282"/>
      <c r="X352" s="282"/>
      <c r="Y352" s="238"/>
      <c r="Z352" s="238"/>
      <c r="AA352" s="238"/>
      <c r="AB352" s="238"/>
      <c r="AC352" s="258"/>
      <c r="AD352" s="258"/>
      <c r="AE352" s="258"/>
      <c r="AF352" s="258"/>
      <c r="AG352" s="258"/>
      <c r="AH352" s="258"/>
      <c r="AI352" s="258"/>
      <c r="AJ352" s="258"/>
      <c r="AK352" s="258"/>
      <c r="AL352" s="258"/>
      <c r="AM352" s="279"/>
      <c r="AN352" s="258"/>
      <c r="AO352" s="44"/>
      <c r="AP352" s="44"/>
      <c r="AQ352" s="44"/>
      <c r="AR352" s="44"/>
      <c r="AS352" s="44"/>
      <c r="AT352" s="44"/>
      <c r="AU352" s="44"/>
      <c r="AV352" s="44"/>
      <c r="AW352" s="44"/>
      <c r="AX352" s="44"/>
      <c r="AY352" s="44"/>
      <c r="AZ352" s="44"/>
      <c r="BA352" s="232"/>
      <c r="BB352" s="373"/>
      <c r="BC352" s="373"/>
      <c r="BD352" s="183"/>
      <c r="BE352" s="26"/>
    </row>
    <row r="353" spans="1:57" x14ac:dyDescent="0.2">
      <c r="A353" s="348"/>
      <c r="B353" s="348"/>
      <c r="C353" s="348"/>
      <c r="D353" s="182"/>
      <c r="E353" s="253"/>
      <c r="F353" s="253"/>
      <c r="G353" s="253"/>
      <c r="H353" s="253"/>
      <c r="I353" s="249"/>
      <c r="J353" s="249"/>
      <c r="K353" s="249"/>
      <c r="L353" s="249"/>
      <c r="M353" s="254"/>
      <c r="N353" s="254"/>
      <c r="O353" s="254"/>
      <c r="P353" s="254"/>
      <c r="Q353" s="254"/>
      <c r="R353" s="254"/>
      <c r="S353" s="254"/>
      <c r="T353" s="254"/>
      <c r="U353" s="282"/>
      <c r="V353" s="282"/>
      <c r="W353" s="282"/>
      <c r="X353" s="282"/>
      <c r="Y353" s="238"/>
      <c r="Z353" s="238"/>
      <c r="AA353" s="238"/>
      <c r="AB353" s="238"/>
      <c r="AC353" s="258"/>
      <c r="AD353" s="258"/>
      <c r="AE353" s="279"/>
      <c r="AF353" s="258"/>
      <c r="AG353" s="258"/>
      <c r="AH353" s="258"/>
      <c r="AI353" s="279"/>
      <c r="AJ353" s="258"/>
      <c r="AK353" s="258"/>
      <c r="AL353" s="279"/>
      <c r="AM353" s="258"/>
      <c r="AN353" s="194"/>
      <c r="AO353" s="249"/>
      <c r="AP353" s="44"/>
      <c r="AQ353" s="44"/>
      <c r="AR353" s="44"/>
      <c r="AS353" s="44"/>
      <c r="AT353" s="44"/>
      <c r="AU353" s="44"/>
      <c r="AV353" s="44"/>
      <c r="AW353" s="44"/>
      <c r="AX353" s="44"/>
      <c r="AY353" s="44"/>
      <c r="AZ353" s="44"/>
      <c r="BA353" s="232"/>
      <c r="BB353" s="373"/>
      <c r="BC353" s="373"/>
      <c r="BD353" s="183"/>
      <c r="BE353" s="26"/>
    </row>
    <row r="354" spans="1:57" x14ac:dyDescent="0.2">
      <c r="A354" s="348"/>
      <c r="B354" s="348"/>
      <c r="C354" s="348"/>
      <c r="D354" s="182"/>
      <c r="E354" s="253"/>
      <c r="F354" s="253"/>
      <c r="G354" s="253"/>
      <c r="H354" s="253"/>
      <c r="I354" s="249"/>
      <c r="J354" s="249"/>
      <c r="K354" s="249"/>
      <c r="L354" s="249"/>
      <c r="M354" s="254"/>
      <c r="N354" s="254"/>
      <c r="O354" s="254"/>
      <c r="P354" s="254"/>
      <c r="Q354" s="254"/>
      <c r="R354" s="254"/>
      <c r="S354" s="254"/>
      <c r="T354" s="254"/>
      <c r="U354" s="282"/>
      <c r="V354" s="282"/>
      <c r="W354" s="282"/>
      <c r="X354" s="282"/>
      <c r="Y354" s="238"/>
      <c r="Z354" s="238"/>
      <c r="AA354" s="238"/>
      <c r="AB354" s="238"/>
      <c r="AC354" s="258"/>
      <c r="AD354" s="258"/>
      <c r="AE354" s="258"/>
      <c r="AF354" s="258"/>
      <c r="AG354" s="258"/>
      <c r="AH354" s="258"/>
      <c r="AI354" s="279"/>
      <c r="AJ354" s="258"/>
      <c r="AK354" s="258"/>
      <c r="AL354" s="258"/>
      <c r="AM354" s="258"/>
      <c r="AN354" s="258"/>
      <c r="AO354" s="44"/>
      <c r="AP354" s="44"/>
      <c r="AQ354" s="44"/>
      <c r="AR354" s="44"/>
      <c r="AS354" s="44"/>
      <c r="AT354" s="44"/>
      <c r="AU354" s="44"/>
      <c r="AV354" s="44"/>
      <c r="AW354" s="44"/>
      <c r="AX354" s="44"/>
      <c r="AY354" s="44"/>
      <c r="AZ354" s="44"/>
      <c r="BA354" s="232"/>
      <c r="BB354" s="373"/>
      <c r="BC354" s="373"/>
      <c r="BD354" s="183"/>
      <c r="BE354" s="26"/>
    </row>
    <row r="355" spans="1:57" x14ac:dyDescent="0.2">
      <c r="A355" s="185"/>
      <c r="B355" s="185"/>
      <c r="C355" s="185"/>
      <c r="D355" s="182"/>
      <c r="E355" s="188"/>
      <c r="F355" s="188"/>
      <c r="G355" s="188"/>
      <c r="H355" s="188"/>
      <c r="I355" s="183"/>
      <c r="J355" s="183"/>
      <c r="K355" s="183"/>
      <c r="L355" s="183"/>
      <c r="M355" s="189"/>
      <c r="N355" s="189"/>
      <c r="O355" s="189"/>
      <c r="P355" s="189"/>
      <c r="Q355" s="189"/>
      <c r="R355" s="189"/>
      <c r="S355" s="189"/>
      <c r="T355" s="189"/>
      <c r="U355" s="194"/>
      <c r="V355" s="194"/>
      <c r="W355" s="194"/>
      <c r="X355" s="194"/>
      <c r="Y355" s="187"/>
      <c r="Z355" s="187"/>
      <c r="AA355" s="187"/>
      <c r="AB355" s="187"/>
      <c r="AC355" s="193"/>
      <c r="AD355" s="193"/>
      <c r="AE355" s="193"/>
      <c r="AF355" s="193"/>
      <c r="AG355" s="193"/>
      <c r="AH355" s="193"/>
      <c r="AI355" s="193"/>
      <c r="AJ355" s="193"/>
      <c r="AK355" s="193"/>
      <c r="AL355" s="193"/>
      <c r="AM355" s="193"/>
      <c r="AN355" s="193"/>
      <c r="AO355" s="184"/>
      <c r="AP355" s="184"/>
      <c r="AQ355" s="184"/>
      <c r="AR355" s="184"/>
      <c r="AS355" s="184"/>
      <c r="AT355" s="184"/>
      <c r="AU355" s="184"/>
      <c r="AV355" s="184"/>
      <c r="AW355" s="184"/>
      <c r="AX355" s="184"/>
      <c r="AY355" s="184"/>
      <c r="AZ355" s="184"/>
      <c r="BA355" s="184"/>
      <c r="BB355" s="184"/>
      <c r="BC355" s="184"/>
      <c r="BD355" s="183"/>
      <c r="BE355" s="26"/>
    </row>
    <row r="356" spans="1:57" ht="15.75" x14ac:dyDescent="0.25">
      <c r="A356" s="377"/>
      <c r="B356" s="377"/>
      <c r="C356" s="377"/>
      <c r="D356" s="377"/>
      <c r="E356" s="377"/>
      <c r="F356" s="377"/>
      <c r="G356" s="377"/>
      <c r="H356" s="377"/>
      <c r="I356" s="377"/>
      <c r="J356" s="377"/>
      <c r="K356" s="377"/>
      <c r="L356" s="377"/>
      <c r="M356" s="377"/>
      <c r="N356" s="377"/>
      <c r="O356" s="377"/>
      <c r="P356" s="377"/>
      <c r="Q356" s="377"/>
      <c r="R356" s="377"/>
      <c r="S356" s="377"/>
      <c r="T356" s="377"/>
      <c r="U356" s="377"/>
      <c r="V356" s="377"/>
      <c r="W356" s="377"/>
      <c r="X356" s="377"/>
      <c r="Y356" s="377"/>
      <c r="Z356" s="377"/>
      <c r="AA356" s="377"/>
      <c r="AB356" s="377"/>
      <c r="AC356" s="377"/>
      <c r="AD356" s="377"/>
      <c r="AE356" s="377"/>
      <c r="AF356" s="377"/>
      <c r="AG356" s="377"/>
      <c r="AH356" s="377"/>
      <c r="AI356" s="377"/>
      <c r="AJ356" s="377"/>
      <c r="AK356" s="377"/>
      <c r="AL356" s="377"/>
      <c r="AM356" s="377"/>
      <c r="AN356" s="377"/>
      <c r="AO356" s="377"/>
      <c r="AP356" s="377"/>
      <c r="AQ356" s="377"/>
      <c r="AR356" s="377"/>
      <c r="AS356" s="377"/>
      <c r="AT356" s="377"/>
      <c r="AU356" s="377"/>
      <c r="AV356" s="377"/>
      <c r="AW356" s="188"/>
      <c r="AX356" s="188"/>
      <c r="AY356" s="188"/>
      <c r="AZ356" s="188"/>
      <c r="BA356" s="188"/>
      <c r="BB356" s="188"/>
      <c r="BC356" s="188"/>
      <c r="BD356" s="188"/>
      <c r="BE356" s="40"/>
    </row>
    <row r="357" spans="1:57" x14ac:dyDescent="0.2">
      <c r="A357" s="65"/>
      <c r="B357" s="283"/>
      <c r="C357" s="65"/>
      <c r="D357" s="283"/>
      <c r="E357" s="284"/>
      <c r="F357" s="284"/>
      <c r="G357" s="284"/>
      <c r="H357" s="284"/>
      <c r="I357" s="65"/>
      <c r="J357" s="65"/>
      <c r="K357" s="65"/>
      <c r="L357" s="65"/>
      <c r="M357" s="278"/>
      <c r="N357" s="278"/>
      <c r="O357" s="278"/>
      <c r="P357" s="278"/>
      <c r="Q357" s="278"/>
      <c r="R357" s="278"/>
      <c r="S357" s="278"/>
      <c r="T357" s="278"/>
      <c r="U357" s="278"/>
      <c r="V357" s="278"/>
      <c r="W357" s="278"/>
      <c r="X357" s="278"/>
      <c r="Y357" s="278"/>
      <c r="Z357" s="278"/>
      <c r="AA357" s="278"/>
      <c r="AB357" s="278"/>
      <c r="AC357" s="65"/>
      <c r="AD357" s="278"/>
      <c r="AE357" s="65"/>
      <c r="AF357" s="65"/>
      <c r="AG357" s="278"/>
      <c r="AH357" s="278"/>
      <c r="AI357" s="278"/>
      <c r="AJ357" s="278"/>
      <c r="AK357" s="278"/>
      <c r="AL357" s="278"/>
      <c r="AM357" s="278"/>
      <c r="AN357" s="278"/>
      <c r="AO357" s="65"/>
      <c r="AP357" s="65"/>
      <c r="AQ357" s="65"/>
      <c r="AR357" s="65"/>
      <c r="AS357" s="65"/>
      <c r="AT357" s="65"/>
      <c r="AU357" s="65"/>
      <c r="AV357" s="65"/>
      <c r="AW357" s="65"/>
      <c r="AX357" s="65"/>
      <c r="AY357" s="65"/>
      <c r="AZ357" s="65"/>
      <c r="BA357" s="65"/>
      <c r="BB357" s="65"/>
      <c r="BC357" s="65"/>
      <c r="BD357" s="65"/>
    </row>
    <row r="358" spans="1:57" x14ac:dyDescent="0.2">
      <c r="A358" s="65"/>
      <c r="B358" s="283"/>
      <c r="C358" s="65"/>
      <c r="D358" s="283"/>
      <c r="E358" s="284"/>
      <c r="F358" s="284"/>
      <c r="G358" s="284"/>
      <c r="H358" s="284"/>
      <c r="I358" s="65"/>
      <c r="J358" s="65"/>
      <c r="K358" s="65"/>
      <c r="L358" s="65"/>
      <c r="M358" s="278"/>
      <c r="N358" s="278"/>
      <c r="O358" s="278"/>
      <c r="P358" s="278"/>
      <c r="Q358" s="278"/>
      <c r="R358" s="278"/>
      <c r="S358" s="278"/>
      <c r="T358" s="278"/>
      <c r="U358" s="278"/>
      <c r="V358" s="278"/>
      <c r="W358" s="278"/>
      <c r="X358" s="278"/>
      <c r="Y358" s="278"/>
      <c r="Z358" s="278"/>
      <c r="AA358" s="278"/>
      <c r="AB358" s="278"/>
      <c r="AC358" s="65"/>
      <c r="AD358" s="278"/>
      <c r="AE358" s="65"/>
      <c r="AF358" s="65"/>
      <c r="AG358" s="278"/>
      <c r="AH358" s="278"/>
      <c r="AI358" s="278"/>
      <c r="AJ358" s="278"/>
      <c r="AK358" s="278"/>
      <c r="AL358" s="278"/>
      <c r="AM358" s="278"/>
      <c r="AN358" s="278"/>
      <c r="AO358" s="65"/>
      <c r="AP358" s="65"/>
      <c r="AQ358" s="65"/>
      <c r="AR358" s="65"/>
      <c r="AS358" s="65"/>
      <c r="AT358" s="65"/>
      <c r="AU358" s="65"/>
      <c r="AV358" s="65"/>
      <c r="AW358" s="65"/>
      <c r="AX358" s="65"/>
      <c r="AY358" s="65"/>
      <c r="AZ358" s="65"/>
      <c r="BA358" s="65"/>
      <c r="BB358" s="65"/>
      <c r="BC358" s="65"/>
      <c r="BD358" s="65"/>
    </row>
    <row r="359" spans="1:57" x14ac:dyDescent="0.2">
      <c r="A359" s="65"/>
      <c r="B359" s="283"/>
      <c r="C359" s="65"/>
      <c r="D359" s="283"/>
      <c r="E359" s="284"/>
      <c r="F359" s="284"/>
      <c r="G359" s="284"/>
      <c r="H359" s="284"/>
      <c r="I359" s="65"/>
      <c r="J359" s="65"/>
      <c r="K359" s="65"/>
      <c r="L359" s="65"/>
      <c r="M359" s="278"/>
      <c r="N359" s="278"/>
      <c r="O359" s="278"/>
      <c r="P359" s="278"/>
      <c r="Q359" s="278"/>
      <c r="R359" s="278"/>
      <c r="S359" s="278"/>
      <c r="T359" s="278"/>
      <c r="U359" s="278"/>
      <c r="V359" s="278"/>
      <c r="W359" s="278"/>
      <c r="X359" s="278"/>
      <c r="Y359" s="278"/>
      <c r="Z359" s="278"/>
      <c r="AA359" s="278"/>
      <c r="AB359" s="278"/>
      <c r="AC359" s="65"/>
      <c r="AD359" s="278"/>
      <c r="AE359" s="65"/>
      <c r="AF359" s="65"/>
      <c r="AG359" s="278"/>
      <c r="AH359" s="278"/>
      <c r="AI359" s="278"/>
      <c r="AJ359" s="278"/>
      <c r="AK359" s="278"/>
      <c r="AL359" s="278"/>
      <c r="AM359" s="278"/>
      <c r="AN359" s="278"/>
      <c r="AO359" s="65"/>
      <c r="AP359" s="65"/>
      <c r="AQ359" s="65"/>
      <c r="AR359" s="65"/>
      <c r="AS359" s="65"/>
      <c r="AT359" s="65"/>
      <c r="AU359" s="65"/>
      <c r="AV359" s="65"/>
      <c r="AW359" s="65"/>
      <c r="AX359" s="65"/>
      <c r="AY359" s="65"/>
      <c r="AZ359" s="65"/>
      <c r="BA359" s="65"/>
      <c r="BB359" s="65"/>
      <c r="BC359" s="65"/>
      <c r="BD359" s="65"/>
    </row>
    <row r="360" spans="1:57" x14ac:dyDescent="0.2">
      <c r="A360" s="65"/>
      <c r="B360" s="283"/>
      <c r="C360" s="65"/>
      <c r="D360" s="283"/>
      <c r="E360" s="284"/>
      <c r="F360" s="284"/>
      <c r="G360" s="284"/>
      <c r="H360" s="284"/>
      <c r="I360" s="65"/>
      <c r="J360" s="65"/>
      <c r="K360" s="65"/>
      <c r="L360" s="65"/>
      <c r="M360" s="278"/>
      <c r="N360" s="278"/>
      <c r="O360" s="278"/>
      <c r="P360" s="278"/>
      <c r="Q360" s="278"/>
      <c r="R360" s="278"/>
      <c r="S360" s="278"/>
      <c r="T360" s="278"/>
      <c r="U360" s="278"/>
      <c r="V360" s="278"/>
      <c r="W360" s="278"/>
      <c r="X360" s="278"/>
      <c r="Y360" s="278"/>
      <c r="Z360" s="278"/>
      <c r="AA360" s="278"/>
      <c r="AB360" s="278"/>
      <c r="AC360" s="65"/>
      <c r="AD360" s="278"/>
      <c r="AE360" s="65"/>
      <c r="AF360" s="65"/>
      <c r="AG360" s="278"/>
      <c r="AH360" s="278"/>
      <c r="AI360" s="278"/>
      <c r="AJ360" s="278"/>
      <c r="AK360" s="278"/>
      <c r="AL360" s="278"/>
      <c r="AM360" s="278"/>
      <c r="AN360" s="278"/>
      <c r="AO360" s="65"/>
      <c r="AP360" s="65"/>
      <c r="AQ360" s="65"/>
      <c r="AR360" s="65"/>
      <c r="AS360" s="65"/>
      <c r="AT360" s="65"/>
      <c r="AU360" s="65"/>
      <c r="AV360" s="65"/>
      <c r="AW360" s="65"/>
      <c r="AX360" s="65"/>
      <c r="AY360" s="65"/>
      <c r="AZ360" s="65"/>
      <c r="BA360" s="65"/>
      <c r="BB360" s="65"/>
      <c r="BC360" s="65"/>
      <c r="BD360" s="65"/>
    </row>
    <row r="361" spans="1:57" x14ac:dyDescent="0.2">
      <c r="A361" s="65"/>
      <c r="B361" s="283"/>
      <c r="C361" s="65"/>
      <c r="D361" s="283"/>
      <c r="E361" s="284"/>
      <c r="F361" s="284"/>
      <c r="G361" s="284"/>
      <c r="H361" s="284"/>
      <c r="I361" s="65"/>
      <c r="J361" s="65"/>
      <c r="K361" s="65"/>
      <c r="L361" s="65"/>
      <c r="M361" s="278"/>
      <c r="N361" s="278"/>
      <c r="O361" s="278"/>
      <c r="P361" s="278"/>
      <c r="Q361" s="278"/>
      <c r="R361" s="278"/>
      <c r="S361" s="278"/>
      <c r="T361" s="278"/>
      <c r="U361" s="278"/>
      <c r="V361" s="278"/>
      <c r="W361" s="278"/>
      <c r="X361" s="278"/>
      <c r="Y361" s="278"/>
      <c r="Z361" s="278"/>
      <c r="AA361" s="278"/>
      <c r="AB361" s="278"/>
      <c r="AC361" s="65"/>
      <c r="AD361" s="278"/>
      <c r="AE361" s="65"/>
      <c r="AF361" s="65"/>
      <c r="AG361" s="278"/>
      <c r="AH361" s="278"/>
      <c r="AI361" s="278"/>
      <c r="AJ361" s="278"/>
      <c r="AK361" s="278"/>
      <c r="AL361" s="278"/>
      <c r="AM361" s="278"/>
      <c r="AN361" s="278"/>
      <c r="AO361" s="65"/>
      <c r="AP361" s="65"/>
      <c r="AQ361" s="65"/>
      <c r="AR361" s="65"/>
      <c r="AS361" s="65"/>
      <c r="AT361" s="65"/>
      <c r="AU361" s="65"/>
      <c r="AV361" s="65"/>
      <c r="AW361" s="65"/>
      <c r="AX361" s="65"/>
      <c r="AY361" s="65"/>
      <c r="AZ361" s="65"/>
      <c r="BA361" s="65"/>
      <c r="BB361" s="65"/>
      <c r="BC361" s="65"/>
      <c r="BD361" s="65"/>
    </row>
    <row r="362" spans="1:57" x14ac:dyDescent="0.2">
      <c r="A362" s="65"/>
      <c r="B362" s="283"/>
      <c r="C362" s="65"/>
      <c r="D362" s="283"/>
      <c r="E362" s="284"/>
      <c r="F362" s="284"/>
      <c r="G362" s="284"/>
      <c r="H362" s="284"/>
      <c r="I362" s="65"/>
      <c r="J362" s="65"/>
      <c r="K362" s="65"/>
      <c r="L362" s="65"/>
      <c r="M362" s="278"/>
      <c r="N362" s="278"/>
      <c r="O362" s="278"/>
      <c r="P362" s="278"/>
      <c r="Q362" s="278"/>
      <c r="R362" s="278"/>
      <c r="S362" s="278"/>
      <c r="T362" s="278"/>
      <c r="U362" s="278"/>
      <c r="V362" s="278"/>
      <c r="W362" s="278"/>
      <c r="X362" s="278"/>
      <c r="Y362" s="278"/>
      <c r="Z362" s="278"/>
      <c r="AA362" s="278"/>
      <c r="AB362" s="278"/>
      <c r="AC362" s="65"/>
      <c r="AD362" s="278"/>
      <c r="AE362" s="65"/>
      <c r="AF362" s="65"/>
      <c r="AG362" s="278"/>
      <c r="AH362" s="278"/>
      <c r="AI362" s="278"/>
      <c r="AJ362" s="278"/>
      <c r="AK362" s="278"/>
      <c r="AL362" s="278"/>
      <c r="AM362" s="278"/>
      <c r="AN362" s="278"/>
      <c r="AO362" s="65"/>
      <c r="AP362" s="65"/>
      <c r="AQ362" s="65"/>
      <c r="AR362" s="65"/>
      <c r="AS362" s="65"/>
      <c r="AT362" s="65"/>
      <c r="AU362" s="65"/>
      <c r="AV362" s="65"/>
      <c r="AW362" s="65"/>
      <c r="AX362" s="65"/>
      <c r="AY362" s="65"/>
      <c r="AZ362" s="65"/>
      <c r="BA362" s="65"/>
      <c r="BB362" s="65"/>
      <c r="BC362" s="65"/>
      <c r="BD362" s="65"/>
    </row>
    <row r="363" spans="1:57" x14ac:dyDescent="0.2">
      <c r="A363" s="65"/>
      <c r="B363" s="283"/>
      <c r="C363" s="65"/>
      <c r="D363" s="283"/>
      <c r="E363" s="284"/>
      <c r="F363" s="284"/>
      <c r="G363" s="284"/>
      <c r="H363" s="284"/>
      <c r="I363" s="65"/>
      <c r="J363" s="65"/>
      <c r="K363" s="65"/>
      <c r="L363" s="65"/>
      <c r="M363" s="278"/>
      <c r="N363" s="278"/>
      <c r="O363" s="278"/>
      <c r="P363" s="278"/>
      <c r="Q363" s="278"/>
      <c r="R363" s="278"/>
      <c r="S363" s="278"/>
      <c r="T363" s="278"/>
      <c r="U363" s="278"/>
      <c r="V363" s="278"/>
      <c r="W363" s="278"/>
      <c r="X363" s="278"/>
      <c r="Y363" s="278"/>
      <c r="Z363" s="278"/>
      <c r="AA363" s="278"/>
      <c r="AB363" s="278"/>
      <c r="AC363" s="65"/>
      <c r="AD363" s="278"/>
      <c r="AE363" s="65"/>
      <c r="AF363" s="65"/>
      <c r="AG363" s="278"/>
      <c r="AH363" s="278"/>
      <c r="AI363" s="278"/>
      <c r="AJ363" s="278"/>
      <c r="AK363" s="278"/>
      <c r="AL363" s="278"/>
      <c r="AM363" s="278"/>
      <c r="AN363" s="278"/>
      <c r="AO363" s="65"/>
      <c r="AP363" s="65"/>
      <c r="AQ363" s="65"/>
      <c r="AR363" s="65"/>
      <c r="AS363" s="65"/>
      <c r="AT363" s="65"/>
      <c r="AU363" s="65"/>
      <c r="AV363" s="65"/>
      <c r="AW363" s="65"/>
      <c r="AX363" s="65"/>
      <c r="AY363" s="65"/>
      <c r="AZ363" s="65"/>
      <c r="BA363" s="65"/>
      <c r="BB363" s="65"/>
      <c r="BC363" s="65"/>
      <c r="BD363" s="65"/>
    </row>
    <row r="364" spans="1:57" x14ac:dyDescent="0.2">
      <c r="A364" s="65"/>
      <c r="B364" s="283"/>
      <c r="C364" s="65"/>
      <c r="D364" s="283"/>
      <c r="E364" s="284"/>
      <c r="F364" s="284"/>
      <c r="G364" s="284"/>
      <c r="H364" s="284"/>
      <c r="I364" s="65"/>
      <c r="J364" s="65"/>
      <c r="K364" s="65"/>
      <c r="L364" s="65"/>
      <c r="M364" s="278"/>
      <c r="N364" s="278"/>
      <c r="O364" s="278"/>
      <c r="P364" s="278"/>
      <c r="Q364" s="278"/>
      <c r="R364" s="278"/>
      <c r="S364" s="278"/>
      <c r="T364" s="278"/>
      <c r="U364" s="278"/>
      <c r="V364" s="278"/>
      <c r="W364" s="278"/>
      <c r="X364" s="278"/>
      <c r="Y364" s="278"/>
      <c r="Z364" s="278"/>
      <c r="AA364" s="278"/>
      <c r="AB364" s="278"/>
      <c r="AC364" s="65"/>
      <c r="AD364" s="278"/>
      <c r="AE364" s="65"/>
      <c r="AF364" s="65"/>
      <c r="AG364" s="278"/>
      <c r="AH364" s="278"/>
      <c r="AI364" s="278"/>
      <c r="AJ364" s="278"/>
      <c r="AK364" s="278"/>
      <c r="AL364" s="278"/>
      <c r="AM364" s="278"/>
      <c r="AN364" s="278"/>
      <c r="AO364" s="65"/>
      <c r="AP364" s="65"/>
      <c r="AQ364" s="65"/>
      <c r="AR364" s="65"/>
      <c r="AS364" s="65"/>
      <c r="AT364" s="65"/>
      <c r="AU364" s="65"/>
      <c r="AV364" s="65"/>
      <c r="AW364" s="65"/>
      <c r="AX364" s="65"/>
      <c r="AY364" s="65"/>
      <c r="AZ364" s="65"/>
      <c r="BA364" s="65"/>
      <c r="BB364" s="65"/>
      <c r="BC364" s="65"/>
      <c r="BD364" s="65"/>
    </row>
    <row r="365" spans="1:57" x14ac:dyDescent="0.2">
      <c r="A365" s="65"/>
      <c r="B365" s="283"/>
      <c r="C365" s="65"/>
      <c r="D365" s="283"/>
      <c r="E365" s="284"/>
      <c r="F365" s="284"/>
      <c r="G365" s="284"/>
      <c r="H365" s="284"/>
      <c r="I365" s="65"/>
      <c r="J365" s="65"/>
      <c r="K365" s="65"/>
      <c r="L365" s="65"/>
      <c r="M365" s="278"/>
      <c r="N365" s="278"/>
      <c r="O365" s="278"/>
      <c r="P365" s="278"/>
      <c r="Q365" s="278"/>
      <c r="R365" s="278"/>
      <c r="S365" s="278"/>
      <c r="T365" s="278"/>
      <c r="U365" s="278"/>
      <c r="V365" s="278"/>
      <c r="W365" s="278"/>
      <c r="X365" s="278"/>
      <c r="Y365" s="278"/>
      <c r="Z365" s="278"/>
      <c r="AA365" s="278"/>
      <c r="AB365" s="278"/>
      <c r="AC365" s="65"/>
      <c r="AD365" s="278"/>
      <c r="AE365" s="65"/>
      <c r="AF365" s="65"/>
      <c r="AG365" s="278"/>
      <c r="AH365" s="278"/>
      <c r="AI365" s="278"/>
      <c r="AJ365" s="278"/>
      <c r="AK365" s="278"/>
      <c r="AL365" s="278"/>
      <c r="AM365" s="278"/>
      <c r="AN365" s="278"/>
      <c r="AO365" s="65"/>
      <c r="AP365" s="65"/>
      <c r="AQ365" s="65"/>
      <c r="AR365" s="65"/>
      <c r="AS365" s="65"/>
      <c r="AT365" s="65"/>
      <c r="AU365" s="65"/>
      <c r="AV365" s="65"/>
      <c r="AW365" s="65"/>
      <c r="AX365" s="65"/>
      <c r="AY365" s="65"/>
      <c r="AZ365" s="65"/>
      <c r="BA365" s="65"/>
      <c r="BB365" s="65"/>
      <c r="BC365" s="65"/>
      <c r="BD365" s="65"/>
    </row>
    <row r="366" spans="1:57" x14ac:dyDescent="0.2">
      <c r="A366" s="65"/>
      <c r="B366" s="283"/>
      <c r="C366" s="65"/>
      <c r="D366" s="283"/>
      <c r="E366" s="284"/>
      <c r="F366" s="284"/>
      <c r="G366" s="284"/>
      <c r="H366" s="284"/>
      <c r="I366" s="65"/>
      <c r="J366" s="65"/>
      <c r="K366" s="65"/>
      <c r="L366" s="65"/>
      <c r="M366" s="278"/>
      <c r="N366" s="278"/>
      <c r="O366" s="278"/>
      <c r="P366" s="278"/>
      <c r="Q366" s="278"/>
      <c r="R366" s="278"/>
      <c r="S366" s="278"/>
      <c r="T366" s="278"/>
      <c r="U366" s="278"/>
      <c r="V366" s="278"/>
      <c r="W366" s="278"/>
      <c r="X366" s="278"/>
      <c r="Y366" s="278"/>
      <c r="Z366" s="278"/>
      <c r="AA366" s="278"/>
      <c r="AB366" s="278"/>
      <c r="AC366" s="65"/>
      <c r="AD366" s="278"/>
      <c r="AE366" s="65"/>
      <c r="AF366" s="65"/>
      <c r="AG366" s="278"/>
      <c r="AH366" s="278"/>
      <c r="AI366" s="278"/>
      <c r="AJ366" s="278"/>
      <c r="AK366" s="278"/>
      <c r="AL366" s="278"/>
      <c r="AM366" s="278"/>
      <c r="AN366" s="278"/>
      <c r="AO366" s="65"/>
      <c r="AP366" s="65"/>
      <c r="AQ366" s="65"/>
      <c r="AR366" s="65"/>
      <c r="AS366" s="65"/>
      <c r="AT366" s="65"/>
      <c r="AU366" s="65"/>
      <c r="AV366" s="65"/>
      <c r="AW366" s="65"/>
      <c r="AX366" s="65"/>
      <c r="AY366" s="65"/>
      <c r="AZ366" s="65"/>
      <c r="BA366" s="65"/>
      <c r="BB366" s="65"/>
      <c r="BC366" s="65"/>
      <c r="BD366" s="65"/>
    </row>
    <row r="367" spans="1:57" x14ac:dyDescent="0.2">
      <c r="A367" s="65"/>
      <c r="B367" s="283"/>
      <c r="C367" s="65"/>
      <c r="D367" s="283"/>
      <c r="E367" s="284"/>
      <c r="F367" s="284"/>
      <c r="G367" s="284"/>
      <c r="H367" s="284"/>
      <c r="I367" s="65"/>
      <c r="J367" s="65"/>
      <c r="K367" s="65"/>
      <c r="L367" s="65"/>
      <c r="M367" s="278"/>
      <c r="N367" s="278"/>
      <c r="O367" s="278"/>
      <c r="P367" s="278"/>
      <c r="Q367" s="278"/>
      <c r="R367" s="278"/>
      <c r="S367" s="278"/>
      <c r="T367" s="278"/>
      <c r="U367" s="278"/>
      <c r="V367" s="278"/>
      <c r="W367" s="278"/>
      <c r="X367" s="278"/>
      <c r="Y367" s="278"/>
      <c r="Z367" s="278"/>
      <c r="AA367" s="278"/>
      <c r="AB367" s="278"/>
      <c r="AC367" s="65"/>
      <c r="AD367" s="278"/>
      <c r="AE367" s="65"/>
      <c r="AF367" s="65"/>
      <c r="AG367" s="278"/>
      <c r="AH367" s="278"/>
      <c r="AI367" s="278"/>
      <c r="AJ367" s="278"/>
      <c r="AK367" s="278"/>
      <c r="AL367" s="278"/>
      <c r="AM367" s="278"/>
      <c r="AN367" s="278"/>
      <c r="AO367" s="65"/>
      <c r="AP367" s="65"/>
      <c r="AQ367" s="65"/>
      <c r="AR367" s="65"/>
      <c r="AS367" s="65"/>
      <c r="AT367" s="65"/>
      <c r="AU367" s="65"/>
      <c r="AV367" s="65"/>
      <c r="AW367" s="65"/>
      <c r="AX367" s="65"/>
      <c r="AY367" s="65"/>
      <c r="AZ367" s="65"/>
      <c r="BA367" s="65"/>
      <c r="BB367" s="65"/>
      <c r="BC367" s="65"/>
      <c r="BD367" s="65"/>
    </row>
    <row r="368" spans="1:57" x14ac:dyDescent="0.2">
      <c r="A368" s="65"/>
      <c r="B368" s="283"/>
      <c r="C368" s="65"/>
      <c r="D368" s="283"/>
      <c r="E368" s="284"/>
      <c r="F368" s="284"/>
      <c r="G368" s="284"/>
      <c r="H368" s="284"/>
      <c r="I368" s="65"/>
      <c r="J368" s="65"/>
      <c r="K368" s="65"/>
      <c r="L368" s="65"/>
      <c r="M368" s="278"/>
      <c r="N368" s="278"/>
      <c r="O368" s="278"/>
      <c r="P368" s="278"/>
      <c r="Q368" s="278"/>
      <c r="R368" s="278"/>
      <c r="S368" s="278"/>
      <c r="T368" s="278"/>
      <c r="U368" s="278"/>
      <c r="V368" s="278"/>
      <c r="W368" s="278"/>
      <c r="X368" s="278"/>
      <c r="Y368" s="278"/>
      <c r="Z368" s="278"/>
      <c r="AA368" s="278"/>
      <c r="AB368" s="278"/>
      <c r="AC368" s="65"/>
      <c r="AD368" s="278"/>
      <c r="AE368" s="65"/>
      <c r="AF368" s="65"/>
      <c r="AG368" s="278"/>
      <c r="AH368" s="278"/>
      <c r="AI368" s="278"/>
      <c r="AJ368" s="278"/>
      <c r="AK368" s="278"/>
      <c r="AL368" s="278"/>
      <c r="AM368" s="278"/>
      <c r="AN368" s="278"/>
      <c r="AO368" s="65"/>
      <c r="AP368" s="65"/>
      <c r="AQ368" s="65"/>
      <c r="AR368" s="65"/>
      <c r="AS368" s="65"/>
      <c r="AT368" s="65"/>
      <c r="AU368" s="65"/>
      <c r="AV368" s="65"/>
      <c r="AW368" s="65"/>
      <c r="AX368" s="65"/>
      <c r="AY368" s="65"/>
      <c r="AZ368" s="65"/>
      <c r="BA368" s="65"/>
      <c r="BB368" s="65"/>
      <c r="BC368" s="65"/>
      <c r="BD368" s="65"/>
    </row>
    <row r="369" spans="1:56" x14ac:dyDescent="0.2">
      <c r="A369" s="65"/>
      <c r="B369" s="283"/>
      <c r="C369" s="65"/>
      <c r="D369" s="283"/>
      <c r="E369" s="284"/>
      <c r="F369" s="284"/>
      <c r="G369" s="284"/>
      <c r="H369" s="284"/>
      <c r="I369" s="65"/>
      <c r="J369" s="65"/>
      <c r="K369" s="65"/>
      <c r="L369" s="65"/>
      <c r="M369" s="278"/>
      <c r="N369" s="278"/>
      <c r="O369" s="278"/>
      <c r="P369" s="278"/>
      <c r="Q369" s="278"/>
      <c r="R369" s="278"/>
      <c r="S369" s="278"/>
      <c r="T369" s="278"/>
      <c r="U369" s="278"/>
      <c r="V369" s="278"/>
      <c r="W369" s="278"/>
      <c r="X369" s="278"/>
      <c r="Y369" s="278"/>
      <c r="Z369" s="278"/>
      <c r="AA369" s="278"/>
      <c r="AB369" s="278"/>
      <c r="AC369" s="65"/>
      <c r="AD369" s="278"/>
      <c r="AE369" s="65"/>
      <c r="AF369" s="65"/>
      <c r="AG369" s="278"/>
      <c r="AH369" s="278"/>
      <c r="AI369" s="278"/>
      <c r="AJ369" s="278"/>
      <c r="AK369" s="278"/>
      <c r="AL369" s="278"/>
      <c r="AM369" s="278"/>
      <c r="AN369" s="278"/>
      <c r="AO369" s="65"/>
      <c r="AP369" s="65"/>
      <c r="AQ369" s="65"/>
      <c r="AR369" s="65"/>
      <c r="AS369" s="65"/>
      <c r="AT369" s="65"/>
      <c r="AU369" s="65"/>
      <c r="AV369" s="65"/>
      <c r="AW369" s="65"/>
      <c r="AX369" s="65"/>
      <c r="AY369" s="65"/>
      <c r="AZ369" s="65"/>
      <c r="BA369" s="65"/>
      <c r="BB369" s="65"/>
      <c r="BC369" s="65"/>
      <c r="BD369" s="65"/>
    </row>
    <row r="370" spans="1:56" x14ac:dyDescent="0.2">
      <c r="A370" s="65"/>
      <c r="B370" s="283"/>
      <c r="C370" s="65"/>
      <c r="D370" s="283"/>
      <c r="E370" s="284"/>
      <c r="F370" s="284"/>
      <c r="G370" s="284"/>
      <c r="H370" s="284"/>
      <c r="I370" s="65"/>
      <c r="J370" s="65"/>
      <c r="K370" s="65"/>
      <c r="L370" s="65"/>
      <c r="M370" s="278"/>
      <c r="N370" s="278"/>
      <c r="O370" s="278"/>
      <c r="P370" s="278"/>
      <c r="Q370" s="278"/>
      <c r="R370" s="278"/>
      <c r="S370" s="278"/>
      <c r="T370" s="278"/>
      <c r="U370" s="278"/>
      <c r="V370" s="278"/>
      <c r="W370" s="278"/>
      <c r="X370" s="278"/>
      <c r="Y370" s="278"/>
      <c r="Z370" s="278"/>
      <c r="AA370" s="278"/>
      <c r="AB370" s="278"/>
      <c r="AC370" s="65"/>
      <c r="AD370" s="278"/>
      <c r="AE370" s="65"/>
      <c r="AF370" s="65"/>
      <c r="AG370" s="278"/>
      <c r="AH370" s="278"/>
      <c r="AI370" s="278"/>
      <c r="AJ370" s="278"/>
      <c r="AK370" s="278"/>
      <c r="AL370" s="278"/>
      <c r="AM370" s="278"/>
      <c r="AN370" s="278"/>
      <c r="AO370" s="65"/>
      <c r="AP370" s="65"/>
      <c r="AQ370" s="65"/>
      <c r="AR370" s="65"/>
      <c r="AS370" s="65"/>
      <c r="AT370" s="65"/>
      <c r="AU370" s="65"/>
      <c r="AV370" s="65"/>
      <c r="AW370" s="65"/>
      <c r="AX370" s="65"/>
      <c r="AY370" s="65"/>
      <c r="AZ370" s="65"/>
      <c r="BA370" s="65"/>
      <c r="BB370" s="65"/>
      <c r="BC370" s="65"/>
      <c r="BD370" s="65"/>
    </row>
    <row r="371" spans="1:56" x14ac:dyDescent="0.2">
      <c r="A371" s="65"/>
      <c r="B371" s="283"/>
      <c r="C371" s="65"/>
      <c r="D371" s="283"/>
      <c r="E371" s="284"/>
      <c r="F371" s="284"/>
      <c r="G371" s="284"/>
      <c r="H371" s="284"/>
      <c r="I371" s="65"/>
      <c r="J371" s="65"/>
      <c r="K371" s="65"/>
      <c r="L371" s="65"/>
      <c r="M371" s="278"/>
      <c r="N371" s="278"/>
      <c r="O371" s="278"/>
      <c r="P371" s="278"/>
      <c r="Q371" s="278"/>
      <c r="R371" s="278"/>
      <c r="S371" s="278"/>
      <c r="T371" s="278"/>
      <c r="U371" s="278"/>
      <c r="V371" s="278"/>
      <c r="W371" s="278"/>
      <c r="X371" s="278"/>
      <c r="Y371" s="278"/>
      <c r="Z371" s="278"/>
      <c r="AA371" s="278"/>
      <c r="AB371" s="278"/>
      <c r="AC371" s="65"/>
      <c r="AD371" s="278"/>
      <c r="AE371" s="65"/>
      <c r="AF371" s="65"/>
      <c r="AG371" s="278"/>
      <c r="AH371" s="278"/>
      <c r="AI371" s="278"/>
      <c r="AJ371" s="278"/>
      <c r="AK371" s="278"/>
      <c r="AL371" s="278"/>
      <c r="AM371" s="278"/>
      <c r="AN371" s="278"/>
      <c r="AO371" s="65"/>
      <c r="AP371" s="65"/>
      <c r="AQ371" s="65"/>
      <c r="AR371" s="65"/>
      <c r="AS371" s="65"/>
      <c r="AT371" s="65"/>
      <c r="AU371" s="65"/>
      <c r="AV371" s="65"/>
      <c r="AW371" s="65"/>
      <c r="AX371" s="65"/>
      <c r="AY371" s="65"/>
      <c r="AZ371" s="65"/>
      <c r="BA371" s="65"/>
      <c r="BB371" s="65"/>
      <c r="BC371" s="65"/>
      <c r="BD371" s="65"/>
    </row>
    <row r="372" spans="1:56" x14ac:dyDescent="0.2">
      <c r="A372" s="65"/>
      <c r="B372" s="283"/>
      <c r="C372" s="65"/>
      <c r="D372" s="283"/>
      <c r="E372" s="284"/>
      <c r="F372" s="284"/>
      <c r="G372" s="284"/>
      <c r="H372" s="284"/>
      <c r="I372" s="65"/>
      <c r="J372" s="65"/>
      <c r="K372" s="65"/>
      <c r="L372" s="65"/>
      <c r="M372" s="278"/>
      <c r="N372" s="278"/>
      <c r="O372" s="278"/>
      <c r="P372" s="278"/>
      <c r="Q372" s="278"/>
      <c r="R372" s="278"/>
      <c r="S372" s="278"/>
      <c r="T372" s="278"/>
      <c r="U372" s="278"/>
      <c r="V372" s="278"/>
      <c r="W372" s="278"/>
      <c r="X372" s="278"/>
      <c r="Y372" s="278"/>
      <c r="Z372" s="278"/>
      <c r="AA372" s="278"/>
      <c r="AB372" s="278"/>
      <c r="AC372" s="65"/>
      <c r="AD372" s="278"/>
      <c r="AE372" s="65"/>
      <c r="AF372" s="65"/>
      <c r="AG372" s="278"/>
      <c r="AH372" s="278"/>
      <c r="AI372" s="278"/>
      <c r="AJ372" s="278"/>
      <c r="AK372" s="278"/>
      <c r="AL372" s="278"/>
      <c r="AM372" s="278"/>
      <c r="AN372" s="278"/>
      <c r="AO372" s="65"/>
      <c r="AP372" s="65"/>
      <c r="AQ372" s="65"/>
      <c r="AR372" s="65"/>
      <c r="AS372" s="65"/>
      <c r="AT372" s="65"/>
      <c r="AU372" s="65"/>
      <c r="AV372" s="65"/>
      <c r="AW372" s="65"/>
      <c r="AX372" s="65"/>
      <c r="AY372" s="65"/>
      <c r="AZ372" s="65"/>
      <c r="BA372" s="65"/>
      <c r="BB372" s="65"/>
      <c r="BC372" s="65"/>
      <c r="BD372" s="65"/>
    </row>
    <row r="373" spans="1:56" x14ac:dyDescent="0.2">
      <c r="A373" s="65"/>
      <c r="B373" s="283"/>
      <c r="C373" s="65"/>
      <c r="D373" s="283"/>
      <c r="E373" s="284"/>
      <c r="F373" s="284"/>
      <c r="G373" s="284"/>
      <c r="H373" s="284"/>
      <c r="I373" s="65"/>
      <c r="J373" s="65"/>
      <c r="K373" s="65"/>
      <c r="L373" s="65"/>
      <c r="M373" s="278"/>
      <c r="N373" s="278"/>
      <c r="O373" s="278"/>
      <c r="P373" s="278"/>
      <c r="Q373" s="278"/>
      <c r="R373" s="278"/>
      <c r="S373" s="278"/>
      <c r="T373" s="278"/>
      <c r="U373" s="278"/>
      <c r="V373" s="278"/>
      <c r="W373" s="278"/>
      <c r="X373" s="278"/>
      <c r="Y373" s="278"/>
      <c r="Z373" s="278"/>
      <c r="AA373" s="278"/>
      <c r="AB373" s="278"/>
      <c r="AC373" s="65"/>
      <c r="AD373" s="278"/>
      <c r="AE373" s="65"/>
      <c r="AF373" s="65"/>
      <c r="AG373" s="278"/>
      <c r="AH373" s="278"/>
      <c r="AI373" s="278"/>
      <c r="AJ373" s="278"/>
      <c r="AK373" s="278"/>
      <c r="AL373" s="278"/>
      <c r="AM373" s="278"/>
      <c r="AN373" s="278"/>
      <c r="AO373" s="65"/>
      <c r="AP373" s="65"/>
      <c r="AQ373" s="65"/>
      <c r="AR373" s="65"/>
      <c r="AS373" s="65"/>
      <c r="AT373" s="65"/>
      <c r="AU373" s="65"/>
      <c r="AV373" s="65"/>
      <c r="AW373" s="65"/>
      <c r="AX373" s="65"/>
      <c r="AY373" s="65"/>
      <c r="AZ373" s="65"/>
      <c r="BA373" s="65"/>
      <c r="BB373" s="65"/>
      <c r="BC373" s="65"/>
      <c r="BD373" s="65"/>
    </row>
    <row r="374" spans="1:56" x14ac:dyDescent="0.2">
      <c r="A374" s="65"/>
      <c r="B374" s="283"/>
      <c r="C374" s="65"/>
      <c r="D374" s="283"/>
      <c r="E374" s="284"/>
      <c r="F374" s="284"/>
      <c r="G374" s="284"/>
      <c r="H374" s="284"/>
      <c r="I374" s="65"/>
      <c r="J374" s="65"/>
      <c r="K374" s="65"/>
      <c r="L374" s="65"/>
      <c r="M374" s="278"/>
      <c r="N374" s="278"/>
      <c r="O374" s="278"/>
      <c r="P374" s="278"/>
      <c r="Q374" s="278"/>
      <c r="R374" s="278"/>
      <c r="S374" s="278"/>
      <c r="T374" s="278"/>
      <c r="U374" s="278"/>
      <c r="V374" s="278"/>
      <c r="W374" s="278"/>
      <c r="X374" s="278"/>
      <c r="Y374" s="278"/>
      <c r="Z374" s="278"/>
      <c r="AA374" s="278"/>
      <c r="AB374" s="278"/>
      <c r="AC374" s="65"/>
      <c r="AD374" s="278"/>
      <c r="AE374" s="65"/>
      <c r="AF374" s="65"/>
      <c r="AG374" s="278"/>
      <c r="AH374" s="278"/>
      <c r="AI374" s="278"/>
      <c r="AJ374" s="278"/>
      <c r="AK374" s="278"/>
      <c r="AL374" s="278"/>
      <c r="AM374" s="278"/>
      <c r="AN374" s="278"/>
      <c r="AO374" s="65"/>
      <c r="AP374" s="65"/>
      <c r="AQ374" s="65"/>
      <c r="AR374" s="65"/>
      <c r="AS374" s="65"/>
      <c r="AT374" s="65"/>
      <c r="AU374" s="65"/>
      <c r="AV374" s="65"/>
      <c r="AW374" s="65"/>
      <c r="AX374" s="65"/>
      <c r="AY374" s="65"/>
      <c r="AZ374" s="65"/>
      <c r="BA374" s="65"/>
      <c r="BB374" s="65"/>
      <c r="BC374" s="65"/>
      <c r="BD374" s="65"/>
    </row>
    <row r="375" spans="1:56" x14ac:dyDescent="0.2">
      <c r="A375" s="65"/>
      <c r="B375" s="283"/>
      <c r="C375" s="65"/>
      <c r="D375" s="283"/>
      <c r="E375" s="284"/>
      <c r="F375" s="284"/>
      <c r="G375" s="284"/>
      <c r="H375" s="284"/>
      <c r="I375" s="65"/>
      <c r="J375" s="65"/>
      <c r="K375" s="65"/>
      <c r="L375" s="65"/>
      <c r="M375" s="278"/>
      <c r="N375" s="278"/>
      <c r="O375" s="278"/>
      <c r="P375" s="278"/>
      <c r="Q375" s="278"/>
      <c r="R375" s="278"/>
      <c r="S375" s="278"/>
      <c r="T375" s="278"/>
      <c r="U375" s="278"/>
      <c r="V375" s="278"/>
      <c r="W375" s="278"/>
      <c r="X375" s="278"/>
      <c r="Y375" s="278"/>
      <c r="Z375" s="278"/>
      <c r="AA375" s="278"/>
      <c r="AB375" s="278"/>
      <c r="AC375" s="65"/>
      <c r="AD375" s="278"/>
      <c r="AE375" s="65"/>
      <c r="AF375" s="65"/>
      <c r="AG375" s="278"/>
      <c r="AH375" s="278"/>
      <c r="AI375" s="278"/>
      <c r="AJ375" s="278"/>
      <c r="AK375" s="278"/>
      <c r="AL375" s="278"/>
      <c r="AM375" s="278"/>
      <c r="AN375" s="278"/>
      <c r="AO375" s="65"/>
      <c r="AP375" s="65"/>
      <c r="AQ375" s="65"/>
      <c r="AR375" s="65"/>
      <c r="AS375" s="65"/>
      <c r="AT375" s="65"/>
      <c r="AU375" s="65"/>
      <c r="AV375" s="65"/>
      <c r="AW375" s="65"/>
      <c r="AX375" s="65"/>
      <c r="AY375" s="65"/>
      <c r="AZ375" s="65"/>
      <c r="BA375" s="65"/>
      <c r="BB375" s="65"/>
      <c r="BC375" s="65"/>
      <c r="BD375" s="65"/>
    </row>
    <row r="376" spans="1:56" x14ac:dyDescent="0.2">
      <c r="A376" s="65"/>
      <c r="B376" s="283"/>
      <c r="C376" s="65"/>
      <c r="D376" s="283"/>
      <c r="E376" s="284"/>
      <c r="F376" s="284"/>
      <c r="G376" s="284"/>
      <c r="H376" s="284"/>
      <c r="I376" s="65"/>
      <c r="J376" s="65"/>
      <c r="K376" s="65"/>
      <c r="L376" s="65"/>
      <c r="M376" s="278"/>
      <c r="N376" s="278"/>
      <c r="O376" s="278"/>
      <c r="P376" s="278"/>
      <c r="Q376" s="278"/>
      <c r="R376" s="278"/>
      <c r="S376" s="278"/>
      <c r="T376" s="278"/>
      <c r="U376" s="278"/>
      <c r="V376" s="278"/>
      <c r="W376" s="278"/>
      <c r="X376" s="278"/>
      <c r="Y376" s="278"/>
      <c r="Z376" s="278"/>
      <c r="AA376" s="278"/>
      <c r="AB376" s="278"/>
      <c r="AC376" s="65"/>
      <c r="AD376" s="278"/>
      <c r="AE376" s="65"/>
      <c r="AF376" s="65"/>
      <c r="AG376" s="278"/>
      <c r="AH376" s="278"/>
      <c r="AI376" s="278"/>
      <c r="AJ376" s="278"/>
      <c r="AK376" s="278"/>
      <c r="AL376" s="278"/>
      <c r="AM376" s="278"/>
      <c r="AN376" s="278"/>
      <c r="AO376" s="65"/>
      <c r="AP376" s="65"/>
      <c r="AQ376" s="65"/>
      <c r="AR376" s="65"/>
      <c r="AS376" s="65"/>
      <c r="AT376" s="65"/>
      <c r="AU376" s="65"/>
      <c r="AV376" s="65"/>
      <c r="AW376" s="65"/>
      <c r="AX376" s="65"/>
      <c r="AY376" s="65"/>
      <c r="AZ376" s="65"/>
      <c r="BA376" s="65"/>
      <c r="BB376" s="65"/>
      <c r="BC376" s="65"/>
      <c r="BD376" s="65"/>
    </row>
    <row r="377" spans="1:56" x14ac:dyDescent="0.2">
      <c r="A377" s="65"/>
      <c r="B377" s="283"/>
      <c r="C377" s="65"/>
      <c r="D377" s="283"/>
      <c r="E377" s="284"/>
      <c r="F377" s="284"/>
      <c r="G377" s="284"/>
      <c r="H377" s="284"/>
      <c r="I377" s="65"/>
      <c r="J377" s="65"/>
      <c r="K377" s="65"/>
      <c r="L377" s="65"/>
      <c r="M377" s="278"/>
      <c r="N377" s="278"/>
      <c r="O377" s="278"/>
      <c r="P377" s="278"/>
      <c r="Q377" s="278"/>
      <c r="R377" s="278"/>
      <c r="S377" s="278"/>
      <c r="T377" s="278"/>
      <c r="U377" s="278"/>
      <c r="V377" s="278"/>
      <c r="W377" s="278"/>
      <c r="X377" s="278"/>
      <c r="Y377" s="278"/>
      <c r="Z377" s="278"/>
      <c r="AA377" s="278"/>
      <c r="AB377" s="278"/>
      <c r="AC377" s="65"/>
      <c r="AD377" s="278"/>
      <c r="AE377" s="65"/>
      <c r="AF377" s="65"/>
      <c r="AG377" s="278"/>
      <c r="AH377" s="278"/>
      <c r="AI377" s="278"/>
      <c r="AJ377" s="278"/>
      <c r="AK377" s="278"/>
      <c r="AL377" s="278"/>
      <c r="AM377" s="278"/>
      <c r="AN377" s="278"/>
      <c r="AO377" s="65"/>
      <c r="AP377" s="65"/>
      <c r="AQ377" s="65"/>
      <c r="AR377" s="65"/>
      <c r="AS377" s="65"/>
      <c r="AT377" s="65"/>
      <c r="AU377" s="65"/>
      <c r="AV377" s="65"/>
      <c r="AW377" s="65"/>
      <c r="AX377" s="65"/>
      <c r="AY377" s="65"/>
      <c r="AZ377" s="65"/>
      <c r="BA377" s="65"/>
      <c r="BB377" s="65"/>
      <c r="BC377" s="65"/>
      <c r="BD377" s="65"/>
    </row>
    <row r="378" spans="1:56" x14ac:dyDescent="0.2">
      <c r="A378" s="65"/>
      <c r="B378" s="283"/>
      <c r="C378" s="65"/>
      <c r="D378" s="283"/>
      <c r="E378" s="284"/>
      <c r="F378" s="284"/>
      <c r="G378" s="284"/>
      <c r="H378" s="284"/>
      <c r="I378" s="65"/>
      <c r="J378" s="65"/>
      <c r="K378" s="65"/>
      <c r="L378" s="65"/>
      <c r="M378" s="278"/>
      <c r="N378" s="278"/>
      <c r="O378" s="278"/>
      <c r="P378" s="278"/>
      <c r="Q378" s="278"/>
      <c r="R378" s="278"/>
      <c r="S378" s="278"/>
      <c r="T378" s="278"/>
      <c r="U378" s="278"/>
      <c r="V378" s="278"/>
      <c r="W378" s="278"/>
      <c r="X378" s="278"/>
      <c r="Y378" s="278"/>
      <c r="Z378" s="278"/>
      <c r="AA378" s="278"/>
      <c r="AB378" s="278"/>
      <c r="AC378" s="65"/>
      <c r="AD378" s="278"/>
      <c r="AE378" s="65"/>
      <c r="AF378" s="65"/>
      <c r="AG378" s="278"/>
      <c r="AH378" s="278"/>
      <c r="AI378" s="278"/>
      <c r="AJ378" s="278"/>
      <c r="AK378" s="278"/>
      <c r="AL378" s="278"/>
      <c r="AM378" s="278"/>
      <c r="AN378" s="278"/>
      <c r="AO378" s="65"/>
      <c r="AP378" s="65"/>
      <c r="AQ378" s="65"/>
      <c r="AR378" s="65"/>
      <c r="AS378" s="65"/>
      <c r="AT378" s="65"/>
      <c r="AU378" s="65"/>
      <c r="AV378" s="65"/>
      <c r="AW378" s="65"/>
      <c r="AX378" s="65"/>
      <c r="AY378" s="65"/>
      <c r="AZ378" s="65"/>
      <c r="BA378" s="65"/>
      <c r="BB378" s="65"/>
      <c r="BC378" s="65"/>
      <c r="BD378" s="65"/>
    </row>
    <row r="379" spans="1:56" x14ac:dyDescent="0.2">
      <c r="A379" s="65"/>
      <c r="B379" s="283"/>
      <c r="C379" s="65"/>
      <c r="D379" s="283"/>
      <c r="E379" s="284"/>
      <c r="F379" s="284"/>
      <c r="G379" s="284"/>
      <c r="H379" s="284"/>
      <c r="I379" s="65"/>
      <c r="J379" s="65"/>
      <c r="K379" s="65"/>
      <c r="L379" s="65"/>
      <c r="M379" s="278"/>
      <c r="N379" s="278"/>
      <c r="O379" s="278"/>
      <c r="P379" s="278"/>
      <c r="Q379" s="278"/>
      <c r="R379" s="278"/>
      <c r="S379" s="278"/>
      <c r="T379" s="278"/>
      <c r="U379" s="278"/>
      <c r="V379" s="278"/>
      <c r="W379" s="278"/>
      <c r="X379" s="278"/>
      <c r="Y379" s="278"/>
      <c r="Z379" s="278"/>
      <c r="AA379" s="278"/>
      <c r="AB379" s="278"/>
      <c r="AC379" s="65"/>
      <c r="AD379" s="278"/>
      <c r="AE379" s="65"/>
      <c r="AF379" s="65"/>
      <c r="AG379" s="278"/>
      <c r="AH379" s="278"/>
      <c r="AI379" s="278"/>
      <c r="AJ379" s="278"/>
      <c r="AK379" s="278"/>
      <c r="AL379" s="278"/>
      <c r="AM379" s="278"/>
      <c r="AN379" s="278"/>
      <c r="AO379" s="65"/>
      <c r="AP379" s="65"/>
      <c r="AQ379" s="65"/>
      <c r="AR379" s="65"/>
      <c r="AS379" s="65"/>
      <c r="AT379" s="65"/>
      <c r="AU379" s="65"/>
      <c r="AV379" s="65"/>
      <c r="AW379" s="65"/>
      <c r="AX379" s="65"/>
      <c r="AY379" s="65"/>
      <c r="AZ379" s="65"/>
      <c r="BA379" s="65"/>
      <c r="BB379" s="65"/>
      <c r="BC379" s="65"/>
      <c r="BD379" s="65"/>
    </row>
    <row r="380" spans="1:56" x14ac:dyDescent="0.2">
      <c r="A380" s="65"/>
      <c r="B380" s="283"/>
      <c r="C380" s="65"/>
      <c r="D380" s="283"/>
      <c r="E380" s="284"/>
      <c r="F380" s="284"/>
      <c r="G380" s="284"/>
      <c r="H380" s="284"/>
      <c r="I380" s="65"/>
      <c r="J380" s="65"/>
      <c r="K380" s="65"/>
      <c r="L380" s="65"/>
      <c r="M380" s="278"/>
      <c r="N380" s="278"/>
      <c r="O380" s="278"/>
      <c r="P380" s="278"/>
      <c r="Q380" s="278"/>
      <c r="R380" s="278"/>
      <c r="S380" s="278"/>
      <c r="T380" s="278"/>
      <c r="U380" s="278"/>
      <c r="V380" s="278"/>
      <c r="W380" s="278"/>
      <c r="X380" s="278"/>
      <c r="Y380" s="278"/>
      <c r="Z380" s="278"/>
      <c r="AA380" s="278"/>
      <c r="AB380" s="278"/>
      <c r="AC380" s="65"/>
      <c r="AD380" s="278"/>
      <c r="AE380" s="65"/>
      <c r="AF380" s="65"/>
      <c r="AG380" s="278"/>
      <c r="AH380" s="278"/>
      <c r="AI380" s="278"/>
      <c r="AJ380" s="278"/>
      <c r="AK380" s="278"/>
      <c r="AL380" s="278"/>
      <c r="AM380" s="278"/>
      <c r="AN380" s="278"/>
      <c r="AO380" s="65"/>
      <c r="AP380" s="65"/>
      <c r="AQ380" s="65"/>
      <c r="AR380" s="65"/>
      <c r="AS380" s="65"/>
      <c r="AT380" s="65"/>
      <c r="AU380" s="65"/>
      <c r="AV380" s="65"/>
      <c r="AW380" s="65"/>
      <c r="AX380" s="65"/>
      <c r="AY380" s="65"/>
      <c r="AZ380" s="65"/>
      <c r="BA380" s="65"/>
      <c r="BB380" s="65"/>
      <c r="BC380" s="65"/>
      <c r="BD380" s="65"/>
    </row>
    <row r="381" spans="1:56" x14ac:dyDescent="0.2">
      <c r="A381" s="65"/>
      <c r="B381" s="283"/>
      <c r="C381" s="65"/>
      <c r="D381" s="283"/>
      <c r="E381" s="284"/>
      <c r="F381" s="284"/>
      <c r="G381" s="284"/>
      <c r="H381" s="284"/>
      <c r="I381" s="65"/>
      <c r="J381" s="65"/>
      <c r="K381" s="65"/>
      <c r="L381" s="65"/>
      <c r="M381" s="278"/>
      <c r="N381" s="278"/>
      <c r="O381" s="278"/>
      <c r="P381" s="278"/>
      <c r="Q381" s="278"/>
      <c r="R381" s="278"/>
      <c r="S381" s="278"/>
      <c r="T381" s="278"/>
      <c r="U381" s="278"/>
      <c r="V381" s="278"/>
      <c r="W381" s="278"/>
      <c r="X381" s="278"/>
      <c r="Y381" s="278"/>
      <c r="Z381" s="278"/>
      <c r="AA381" s="278"/>
      <c r="AB381" s="278"/>
      <c r="AC381" s="65"/>
      <c r="AD381" s="278"/>
      <c r="AE381" s="65"/>
      <c r="AF381" s="65"/>
      <c r="AG381" s="278"/>
      <c r="AH381" s="278"/>
      <c r="AI381" s="278"/>
      <c r="AJ381" s="278"/>
      <c r="AK381" s="278"/>
      <c r="AL381" s="278"/>
      <c r="AM381" s="278"/>
      <c r="AN381" s="278"/>
      <c r="AO381" s="65"/>
      <c r="AP381" s="65"/>
      <c r="AQ381" s="65"/>
      <c r="AR381" s="65"/>
      <c r="AS381" s="65"/>
      <c r="AT381" s="65"/>
      <c r="AU381" s="65"/>
      <c r="AV381" s="65"/>
      <c r="AW381" s="65"/>
      <c r="AX381" s="65"/>
      <c r="AY381" s="65"/>
      <c r="AZ381" s="65"/>
      <c r="BA381" s="65"/>
      <c r="BB381" s="65"/>
      <c r="BC381" s="65"/>
      <c r="BD381" s="65"/>
    </row>
    <row r="382" spans="1:56" x14ac:dyDescent="0.2">
      <c r="A382" s="65"/>
      <c r="B382" s="283"/>
      <c r="C382" s="65"/>
      <c r="D382" s="283"/>
      <c r="E382" s="284"/>
      <c r="F382" s="284"/>
      <c r="G382" s="284"/>
      <c r="H382" s="284"/>
      <c r="I382" s="65"/>
      <c r="J382" s="65"/>
      <c r="K382" s="65"/>
      <c r="L382" s="65"/>
      <c r="M382" s="278"/>
      <c r="N382" s="278"/>
      <c r="O382" s="278"/>
      <c r="P382" s="278"/>
      <c r="Q382" s="278"/>
      <c r="R382" s="278"/>
      <c r="S382" s="278"/>
      <c r="T382" s="278"/>
      <c r="U382" s="278"/>
      <c r="V382" s="278"/>
      <c r="W382" s="278"/>
      <c r="X382" s="278"/>
      <c r="Y382" s="278"/>
      <c r="Z382" s="278"/>
      <c r="AA382" s="278"/>
      <c r="AB382" s="278"/>
      <c r="AC382" s="65"/>
      <c r="AD382" s="278"/>
      <c r="AE382" s="65"/>
      <c r="AF382" s="65"/>
      <c r="AG382" s="278"/>
      <c r="AH382" s="278"/>
      <c r="AI382" s="278"/>
      <c r="AJ382" s="278"/>
      <c r="AK382" s="278"/>
      <c r="AL382" s="278"/>
      <c r="AM382" s="278"/>
      <c r="AN382" s="278"/>
      <c r="AO382" s="65"/>
      <c r="AP382" s="65"/>
      <c r="AQ382" s="65"/>
      <c r="AR382" s="65"/>
      <c r="AS382" s="65"/>
      <c r="AT382" s="65"/>
      <c r="AU382" s="65"/>
      <c r="AV382" s="65"/>
      <c r="AW382" s="65"/>
      <c r="AX382" s="65"/>
      <c r="AY382" s="65"/>
      <c r="AZ382" s="65"/>
      <c r="BA382" s="65"/>
      <c r="BB382" s="65"/>
      <c r="BC382" s="65"/>
      <c r="BD382" s="65"/>
    </row>
    <row r="383" spans="1:56" x14ac:dyDescent="0.2">
      <c r="A383" s="65"/>
      <c r="B383" s="283"/>
      <c r="C383" s="65"/>
      <c r="D383" s="283"/>
      <c r="E383" s="284"/>
      <c r="F383" s="284"/>
      <c r="G383" s="284"/>
      <c r="H383" s="284"/>
      <c r="I383" s="65"/>
      <c r="J383" s="65"/>
      <c r="K383" s="65"/>
      <c r="L383" s="65"/>
      <c r="M383" s="278"/>
      <c r="N383" s="278"/>
      <c r="O383" s="278"/>
      <c r="P383" s="278"/>
      <c r="Q383" s="278"/>
      <c r="R383" s="278"/>
      <c r="S383" s="278"/>
      <c r="T383" s="278"/>
      <c r="U383" s="278"/>
      <c r="V383" s="278"/>
      <c r="W383" s="278"/>
      <c r="X383" s="278"/>
      <c r="Y383" s="278"/>
      <c r="Z383" s="278"/>
      <c r="AA383" s="278"/>
      <c r="AB383" s="278"/>
      <c r="AC383" s="65"/>
      <c r="AD383" s="278"/>
      <c r="AE383" s="65"/>
      <c r="AF383" s="65"/>
      <c r="AG383" s="278"/>
      <c r="AH383" s="278"/>
      <c r="AI383" s="278"/>
      <c r="AJ383" s="278"/>
      <c r="AK383" s="278"/>
      <c r="AL383" s="278"/>
      <c r="AM383" s="278"/>
      <c r="AN383" s="278"/>
      <c r="AO383" s="65"/>
      <c r="AP383" s="65"/>
      <c r="AQ383" s="65"/>
      <c r="AR383" s="65"/>
      <c r="AS383" s="65"/>
      <c r="AT383" s="65"/>
      <c r="AU383" s="65"/>
      <c r="AV383" s="65"/>
      <c r="AW383" s="65"/>
      <c r="AX383" s="65"/>
      <c r="AY383" s="65"/>
      <c r="AZ383" s="65"/>
      <c r="BA383" s="65"/>
      <c r="BB383" s="65"/>
      <c r="BC383" s="65"/>
      <c r="BD383" s="65"/>
    </row>
    <row r="384" spans="1:56" x14ac:dyDescent="0.2">
      <c r="A384" s="65"/>
      <c r="B384" s="283"/>
      <c r="C384" s="65"/>
      <c r="D384" s="283"/>
      <c r="E384" s="284"/>
      <c r="F384" s="284"/>
      <c r="G384" s="284"/>
      <c r="H384" s="284"/>
      <c r="I384" s="65"/>
      <c r="J384" s="65"/>
      <c r="K384" s="65"/>
      <c r="L384" s="65"/>
      <c r="M384" s="278"/>
      <c r="N384" s="278"/>
      <c r="O384" s="278"/>
      <c r="P384" s="278"/>
      <c r="Q384" s="278"/>
      <c r="R384" s="278"/>
      <c r="S384" s="278"/>
      <c r="T384" s="278"/>
      <c r="U384" s="278"/>
      <c r="V384" s="278"/>
      <c r="W384" s="278"/>
      <c r="X384" s="278"/>
      <c r="Y384" s="278"/>
      <c r="Z384" s="278"/>
      <c r="AA384" s="278"/>
      <c r="AB384" s="278"/>
      <c r="AC384" s="65"/>
      <c r="AD384" s="278"/>
      <c r="AE384" s="65"/>
      <c r="AF384" s="65"/>
      <c r="AG384" s="278"/>
      <c r="AH384" s="278"/>
      <c r="AI384" s="278"/>
      <c r="AJ384" s="278"/>
      <c r="AK384" s="278"/>
      <c r="AL384" s="278"/>
      <c r="AM384" s="278"/>
      <c r="AN384" s="278"/>
      <c r="AO384" s="65"/>
      <c r="AP384" s="65"/>
      <c r="AQ384" s="65"/>
      <c r="AR384" s="65"/>
      <c r="AS384" s="65"/>
      <c r="AT384" s="65"/>
      <c r="AU384" s="65"/>
      <c r="AV384" s="65"/>
      <c r="AW384" s="65"/>
      <c r="AX384" s="65"/>
      <c r="AY384" s="65"/>
      <c r="AZ384" s="65"/>
      <c r="BA384" s="65"/>
      <c r="BB384" s="65"/>
      <c r="BC384" s="65"/>
      <c r="BD384" s="65"/>
    </row>
    <row r="385" spans="1:56" x14ac:dyDescent="0.2">
      <c r="A385" s="65"/>
      <c r="B385" s="283"/>
      <c r="C385" s="65"/>
      <c r="D385" s="283"/>
      <c r="E385" s="284"/>
      <c r="F385" s="284"/>
      <c r="G385" s="284"/>
      <c r="H385" s="284"/>
      <c r="I385" s="65"/>
      <c r="J385" s="65"/>
      <c r="K385" s="65"/>
      <c r="L385" s="65"/>
      <c r="M385" s="278"/>
      <c r="N385" s="278"/>
      <c r="O385" s="278"/>
      <c r="P385" s="278"/>
      <c r="Q385" s="278"/>
      <c r="R385" s="278"/>
      <c r="S385" s="278"/>
      <c r="T385" s="278"/>
      <c r="U385" s="278"/>
      <c r="V385" s="278"/>
      <c r="W385" s="278"/>
      <c r="X385" s="278"/>
      <c r="Y385" s="278"/>
      <c r="Z385" s="278"/>
      <c r="AA385" s="278"/>
      <c r="AB385" s="278"/>
      <c r="AC385" s="65"/>
      <c r="AD385" s="278"/>
      <c r="AE385" s="65"/>
      <c r="AF385" s="65"/>
      <c r="AG385" s="278"/>
      <c r="AH385" s="278"/>
      <c r="AI385" s="278"/>
      <c r="AJ385" s="278"/>
      <c r="AK385" s="278"/>
      <c r="AL385" s="278"/>
      <c r="AM385" s="278"/>
      <c r="AN385" s="278"/>
      <c r="AO385" s="65"/>
      <c r="AP385" s="65"/>
      <c r="AQ385" s="65"/>
      <c r="AR385" s="65"/>
      <c r="AS385" s="65"/>
      <c r="AT385" s="65"/>
      <c r="AU385" s="65"/>
      <c r="AV385" s="65"/>
      <c r="AW385" s="65"/>
      <c r="AX385" s="65"/>
      <c r="AY385" s="65"/>
      <c r="AZ385" s="65"/>
      <c r="BA385" s="65"/>
      <c r="BB385" s="65"/>
      <c r="BC385" s="65"/>
      <c r="BD385" s="65"/>
    </row>
    <row r="386" spans="1:56" x14ac:dyDescent="0.2">
      <c r="A386" s="65"/>
      <c r="B386" s="283"/>
      <c r="C386" s="65"/>
      <c r="D386" s="283"/>
      <c r="E386" s="284"/>
      <c r="F386" s="284"/>
      <c r="G386" s="284"/>
      <c r="H386" s="284"/>
      <c r="I386" s="65"/>
      <c r="J386" s="65"/>
      <c r="K386" s="65"/>
      <c r="L386" s="65"/>
      <c r="M386" s="278"/>
      <c r="N386" s="278"/>
      <c r="O386" s="278"/>
      <c r="P386" s="278"/>
      <c r="Q386" s="278"/>
      <c r="R386" s="278"/>
      <c r="S386" s="278"/>
      <c r="T386" s="278"/>
      <c r="U386" s="278"/>
      <c r="V386" s="278"/>
      <c r="W386" s="278"/>
      <c r="X386" s="278"/>
      <c r="Y386" s="278"/>
      <c r="Z386" s="278"/>
      <c r="AA386" s="278"/>
      <c r="AB386" s="278"/>
      <c r="AC386" s="65"/>
      <c r="AD386" s="278"/>
      <c r="AE386" s="65"/>
      <c r="AF386" s="65"/>
      <c r="AG386" s="278"/>
      <c r="AH386" s="278"/>
      <c r="AI386" s="278"/>
      <c r="AJ386" s="278"/>
      <c r="AK386" s="278"/>
      <c r="AL386" s="278"/>
      <c r="AM386" s="278"/>
      <c r="AN386" s="278"/>
      <c r="AO386" s="65"/>
      <c r="AP386" s="65"/>
      <c r="AQ386" s="65"/>
      <c r="AR386" s="65"/>
      <c r="AS386" s="65"/>
      <c r="AT386" s="65"/>
      <c r="AU386" s="65"/>
      <c r="AV386" s="65"/>
      <c r="AW386" s="65"/>
      <c r="AX386" s="65"/>
      <c r="AY386" s="65"/>
      <c r="AZ386" s="65"/>
      <c r="BA386" s="65"/>
      <c r="BB386" s="65"/>
      <c r="BC386" s="65"/>
      <c r="BD386" s="65"/>
    </row>
    <row r="387" spans="1:56" x14ac:dyDescent="0.2">
      <c r="A387" s="65"/>
      <c r="B387" s="283"/>
      <c r="C387" s="65"/>
      <c r="D387" s="283"/>
      <c r="E387" s="284"/>
      <c r="F387" s="284"/>
      <c r="G387" s="284"/>
      <c r="H387" s="284"/>
      <c r="I387" s="65"/>
      <c r="J387" s="65"/>
      <c r="K387" s="65"/>
      <c r="L387" s="65"/>
      <c r="M387" s="278"/>
      <c r="N387" s="278"/>
      <c r="O387" s="278"/>
      <c r="P387" s="278"/>
      <c r="Q387" s="278"/>
      <c r="R387" s="278"/>
      <c r="S387" s="278"/>
      <c r="T387" s="278"/>
      <c r="U387" s="278"/>
      <c r="V387" s="278"/>
      <c r="W387" s="278"/>
      <c r="X387" s="278"/>
      <c r="Y387" s="278"/>
      <c r="Z387" s="278"/>
      <c r="AA387" s="278"/>
      <c r="AB387" s="278"/>
      <c r="AC387" s="65"/>
      <c r="AD387" s="278"/>
      <c r="AE387" s="65"/>
      <c r="AF387" s="65"/>
      <c r="AG387" s="278"/>
      <c r="AH387" s="278"/>
      <c r="AI387" s="278"/>
      <c r="AJ387" s="278"/>
      <c r="AK387" s="278"/>
      <c r="AL387" s="278"/>
      <c r="AM387" s="278"/>
      <c r="AN387" s="278"/>
      <c r="AO387" s="65"/>
      <c r="AP387" s="65"/>
      <c r="AQ387" s="65"/>
      <c r="AR387" s="65"/>
      <c r="AS387" s="65"/>
      <c r="AT387" s="65"/>
      <c r="AU387" s="65"/>
      <c r="AV387" s="65"/>
      <c r="AW387" s="65"/>
      <c r="AX387" s="65"/>
      <c r="AY387" s="65"/>
      <c r="AZ387" s="65"/>
      <c r="BA387" s="65"/>
      <c r="BB387" s="65"/>
      <c r="BC387" s="65"/>
      <c r="BD387" s="65"/>
    </row>
    <row r="388" spans="1:56" x14ac:dyDescent="0.2">
      <c r="A388" s="65"/>
      <c r="B388" s="283"/>
      <c r="C388" s="65"/>
      <c r="D388" s="283"/>
      <c r="E388" s="284"/>
      <c r="F388" s="284"/>
      <c r="G388" s="284"/>
      <c r="H388" s="284"/>
      <c r="I388" s="65"/>
      <c r="J388" s="65"/>
      <c r="K388" s="65"/>
      <c r="L388" s="65"/>
      <c r="M388" s="278"/>
      <c r="N388" s="278"/>
      <c r="O388" s="278"/>
      <c r="P388" s="278"/>
      <c r="Q388" s="278"/>
      <c r="R388" s="278"/>
      <c r="S388" s="278"/>
      <c r="T388" s="278"/>
      <c r="U388" s="278"/>
      <c r="V388" s="278"/>
      <c r="W388" s="278"/>
      <c r="X388" s="278"/>
      <c r="Y388" s="278"/>
      <c r="Z388" s="278"/>
      <c r="AA388" s="278"/>
      <c r="AB388" s="278"/>
      <c r="AC388" s="65"/>
      <c r="AD388" s="278"/>
      <c r="AE388" s="65"/>
      <c r="AF388" s="65"/>
      <c r="AG388" s="278"/>
      <c r="AH388" s="278"/>
      <c r="AI388" s="278"/>
      <c r="AJ388" s="278"/>
      <c r="AK388" s="278"/>
      <c r="AL388" s="278"/>
      <c r="AM388" s="278"/>
      <c r="AN388" s="278"/>
      <c r="AO388" s="65"/>
      <c r="AP388" s="65"/>
      <c r="AQ388" s="65"/>
      <c r="AR388" s="65"/>
      <c r="AS388" s="65"/>
      <c r="AT388" s="65"/>
      <c r="AU388" s="65"/>
      <c r="AV388" s="65"/>
      <c r="AW388" s="65"/>
      <c r="AX388" s="65"/>
      <c r="AY388" s="65"/>
      <c r="AZ388" s="65"/>
      <c r="BA388" s="65"/>
      <c r="BB388" s="65"/>
      <c r="BC388" s="65"/>
      <c r="BD388" s="65"/>
    </row>
    <row r="389" spans="1:56" x14ac:dyDescent="0.2">
      <c r="A389" s="65"/>
      <c r="B389" s="283"/>
      <c r="C389" s="65"/>
      <c r="D389" s="283"/>
      <c r="E389" s="284"/>
      <c r="F389" s="284"/>
      <c r="G389" s="284"/>
      <c r="H389" s="284"/>
      <c r="I389" s="65"/>
      <c r="J389" s="65"/>
      <c r="K389" s="65"/>
      <c r="L389" s="65"/>
      <c r="M389" s="278"/>
      <c r="N389" s="278"/>
      <c r="O389" s="278"/>
      <c r="P389" s="278"/>
      <c r="Q389" s="278"/>
      <c r="R389" s="278"/>
      <c r="S389" s="278"/>
      <c r="T389" s="278"/>
      <c r="U389" s="278"/>
      <c r="V389" s="278"/>
      <c r="W389" s="278"/>
      <c r="X389" s="278"/>
      <c r="Y389" s="278"/>
      <c r="Z389" s="278"/>
      <c r="AA389" s="278"/>
      <c r="AB389" s="278"/>
      <c r="AC389" s="65"/>
      <c r="AD389" s="278"/>
      <c r="AE389" s="65"/>
      <c r="AF389" s="65"/>
      <c r="AG389" s="278"/>
      <c r="AH389" s="278"/>
      <c r="AI389" s="278"/>
      <c r="AJ389" s="278"/>
      <c r="AK389" s="278"/>
      <c r="AL389" s="278"/>
      <c r="AM389" s="278"/>
      <c r="AN389" s="278"/>
      <c r="AO389" s="65"/>
      <c r="AP389" s="65"/>
      <c r="AQ389" s="65"/>
      <c r="AR389" s="65"/>
      <c r="AS389" s="65"/>
      <c r="AT389" s="65"/>
      <c r="AU389" s="65"/>
      <c r="AV389" s="65"/>
      <c r="AW389" s="65"/>
      <c r="AX389" s="65"/>
      <c r="AY389" s="65"/>
      <c r="AZ389" s="65"/>
      <c r="BA389" s="65"/>
      <c r="BB389" s="65"/>
      <c r="BC389" s="65"/>
      <c r="BD389" s="65"/>
    </row>
    <row r="390" spans="1:56" x14ac:dyDescent="0.2">
      <c r="A390" s="65"/>
      <c r="B390" s="283"/>
      <c r="C390" s="65"/>
      <c r="D390" s="283"/>
      <c r="E390" s="284"/>
      <c r="F390" s="284"/>
      <c r="G390" s="284"/>
      <c r="H390" s="284"/>
      <c r="I390" s="65"/>
      <c r="J390" s="65"/>
      <c r="K390" s="65"/>
      <c r="L390" s="65"/>
      <c r="M390" s="278"/>
      <c r="N390" s="278"/>
      <c r="O390" s="278"/>
      <c r="P390" s="278"/>
      <c r="Q390" s="278"/>
      <c r="R390" s="278"/>
      <c r="S390" s="278"/>
      <c r="T390" s="278"/>
      <c r="U390" s="278"/>
      <c r="V390" s="278"/>
      <c r="W390" s="278"/>
      <c r="X390" s="278"/>
      <c r="Y390" s="278"/>
      <c r="Z390" s="278"/>
      <c r="AA390" s="278"/>
      <c r="AB390" s="278"/>
      <c r="AC390" s="65"/>
      <c r="AD390" s="278"/>
      <c r="AE390" s="65"/>
      <c r="AF390" s="65"/>
      <c r="AG390" s="278"/>
      <c r="AH390" s="278"/>
      <c r="AI390" s="278"/>
      <c r="AJ390" s="278"/>
      <c r="AK390" s="278"/>
      <c r="AL390" s="278"/>
      <c r="AM390" s="278"/>
      <c r="AN390" s="278"/>
      <c r="AO390" s="65"/>
      <c r="AP390" s="65"/>
      <c r="AQ390" s="65"/>
      <c r="AR390" s="65"/>
      <c r="AS390" s="65"/>
      <c r="AT390" s="65"/>
      <c r="AU390" s="65"/>
      <c r="AV390" s="65"/>
      <c r="AW390" s="65"/>
      <c r="AX390" s="65"/>
      <c r="AY390" s="65"/>
      <c r="AZ390" s="65"/>
      <c r="BA390" s="65"/>
      <c r="BB390" s="65"/>
      <c r="BC390" s="65"/>
      <c r="BD390" s="65"/>
    </row>
    <row r="391" spans="1:56" x14ac:dyDescent="0.2">
      <c r="A391" s="65"/>
      <c r="B391" s="283"/>
      <c r="C391" s="65"/>
      <c r="D391" s="283"/>
      <c r="E391" s="284"/>
      <c r="F391" s="284"/>
      <c r="G391" s="284"/>
      <c r="H391" s="284"/>
      <c r="I391" s="65"/>
      <c r="J391" s="65"/>
      <c r="K391" s="65"/>
      <c r="L391" s="65"/>
      <c r="M391" s="278"/>
      <c r="N391" s="278"/>
      <c r="O391" s="278"/>
      <c r="P391" s="278"/>
      <c r="Q391" s="278"/>
      <c r="R391" s="278"/>
      <c r="S391" s="278"/>
      <c r="T391" s="278"/>
      <c r="U391" s="278"/>
      <c r="V391" s="278"/>
      <c r="W391" s="278"/>
      <c r="X391" s="278"/>
      <c r="Y391" s="278"/>
      <c r="Z391" s="278"/>
      <c r="AA391" s="278"/>
      <c r="AB391" s="278"/>
      <c r="AC391" s="65"/>
      <c r="AD391" s="278"/>
      <c r="AE391" s="65"/>
      <c r="AF391" s="65"/>
      <c r="AG391" s="278"/>
      <c r="AH391" s="278"/>
      <c r="AI391" s="278"/>
      <c r="AJ391" s="278"/>
      <c r="AK391" s="278"/>
      <c r="AL391" s="278"/>
      <c r="AM391" s="278"/>
      <c r="AN391" s="278"/>
      <c r="AO391" s="65"/>
      <c r="AP391" s="65"/>
      <c r="AQ391" s="65"/>
      <c r="AR391" s="65"/>
      <c r="AS391" s="65"/>
      <c r="AT391" s="65"/>
      <c r="AU391" s="65"/>
      <c r="AV391" s="65"/>
      <c r="AW391" s="65"/>
      <c r="AX391" s="65"/>
      <c r="AY391" s="65"/>
      <c r="AZ391" s="65"/>
      <c r="BA391" s="65"/>
      <c r="BB391" s="65"/>
      <c r="BC391" s="65"/>
      <c r="BD391" s="65"/>
    </row>
    <row r="392" spans="1:56" x14ac:dyDescent="0.2">
      <c r="A392" s="65"/>
      <c r="B392" s="283"/>
      <c r="C392" s="65"/>
      <c r="D392" s="283"/>
      <c r="E392" s="284"/>
      <c r="F392" s="284"/>
      <c r="G392" s="284"/>
      <c r="H392" s="284"/>
      <c r="I392" s="65"/>
      <c r="J392" s="65"/>
      <c r="K392" s="65"/>
      <c r="L392" s="65"/>
      <c r="M392" s="278"/>
      <c r="N392" s="278"/>
      <c r="O392" s="278"/>
      <c r="P392" s="278"/>
      <c r="Q392" s="278"/>
      <c r="R392" s="278"/>
      <c r="S392" s="278"/>
      <c r="T392" s="278"/>
      <c r="U392" s="278"/>
      <c r="V392" s="278"/>
      <c r="W392" s="278"/>
      <c r="X392" s="278"/>
      <c r="Y392" s="278"/>
      <c r="Z392" s="278"/>
      <c r="AA392" s="278"/>
      <c r="AB392" s="278"/>
      <c r="AC392" s="65"/>
      <c r="AD392" s="278"/>
      <c r="AE392" s="65"/>
      <c r="AF392" s="65"/>
      <c r="AG392" s="278"/>
      <c r="AH392" s="278"/>
      <c r="AI392" s="278"/>
      <c r="AJ392" s="278"/>
      <c r="AK392" s="278"/>
      <c r="AL392" s="278"/>
      <c r="AM392" s="278"/>
      <c r="AN392" s="278"/>
      <c r="AO392" s="65"/>
      <c r="AP392" s="65"/>
      <c r="AQ392" s="65"/>
      <c r="AR392" s="65"/>
      <c r="AS392" s="65"/>
      <c r="AT392" s="65"/>
      <c r="AU392" s="65"/>
      <c r="AV392" s="65"/>
      <c r="AW392" s="65"/>
      <c r="AX392" s="65"/>
      <c r="AY392" s="65"/>
      <c r="AZ392" s="65"/>
      <c r="BA392" s="65"/>
      <c r="BB392" s="65"/>
      <c r="BC392" s="65"/>
      <c r="BD392" s="65"/>
    </row>
    <row r="393" spans="1:56" x14ac:dyDescent="0.2">
      <c r="A393" s="65"/>
      <c r="B393" s="283"/>
      <c r="C393" s="65"/>
      <c r="D393" s="283"/>
      <c r="E393" s="284"/>
      <c r="F393" s="284"/>
      <c r="G393" s="284"/>
      <c r="H393" s="284"/>
      <c r="I393" s="65"/>
      <c r="J393" s="65"/>
      <c r="K393" s="65"/>
      <c r="L393" s="65"/>
      <c r="M393" s="278"/>
      <c r="N393" s="278"/>
      <c r="O393" s="278"/>
      <c r="P393" s="278"/>
      <c r="Q393" s="278"/>
      <c r="R393" s="278"/>
      <c r="S393" s="278"/>
      <c r="T393" s="278"/>
      <c r="U393" s="278"/>
      <c r="V393" s="278"/>
      <c r="W393" s="278"/>
      <c r="X393" s="278"/>
      <c r="Y393" s="278"/>
      <c r="Z393" s="278"/>
      <c r="AA393" s="278"/>
      <c r="AB393" s="278"/>
      <c r="AC393" s="65"/>
      <c r="AD393" s="278"/>
      <c r="AE393" s="65"/>
      <c r="AF393" s="65"/>
      <c r="AG393" s="278"/>
      <c r="AH393" s="278"/>
      <c r="AI393" s="278"/>
      <c r="AJ393" s="278"/>
      <c r="AK393" s="278"/>
      <c r="AL393" s="278"/>
      <c r="AM393" s="278"/>
      <c r="AN393" s="278"/>
      <c r="AO393" s="65"/>
      <c r="AP393" s="65"/>
      <c r="AQ393" s="65"/>
      <c r="AR393" s="65"/>
      <c r="AS393" s="65"/>
      <c r="AT393" s="65"/>
      <c r="AU393" s="65"/>
      <c r="AV393" s="65"/>
      <c r="AW393" s="65"/>
      <c r="AX393" s="65"/>
      <c r="AY393" s="65"/>
      <c r="AZ393" s="65"/>
      <c r="BA393" s="65"/>
      <c r="BB393" s="65"/>
      <c r="BC393" s="65"/>
      <c r="BD393" s="65"/>
    </row>
  </sheetData>
  <mergeCells count="849">
    <mergeCell ref="A356:AV356"/>
    <mergeCell ref="A351:A352"/>
    <mergeCell ref="B351:B352"/>
    <mergeCell ref="C351:C352"/>
    <mergeCell ref="BB351:BC351"/>
    <mergeCell ref="BB352:BC352"/>
    <mergeCell ref="A353:A354"/>
    <mergeCell ref="B353:B354"/>
    <mergeCell ref="C353:C354"/>
    <mergeCell ref="BB353:BC353"/>
    <mergeCell ref="BB354:BC354"/>
    <mergeCell ref="A345:A346"/>
    <mergeCell ref="B345:B346"/>
    <mergeCell ref="C345:C346"/>
    <mergeCell ref="BB345:BC345"/>
    <mergeCell ref="BB346:BC346"/>
    <mergeCell ref="A347:C348"/>
    <mergeCell ref="BB347:BC347"/>
    <mergeCell ref="BB348:BC348"/>
    <mergeCell ref="A349:A350"/>
    <mergeCell ref="B349:B350"/>
    <mergeCell ref="C349:C350"/>
    <mergeCell ref="BB349:BC349"/>
    <mergeCell ref="A343:A344"/>
    <mergeCell ref="B343:B344"/>
    <mergeCell ref="C343:C344"/>
    <mergeCell ref="BB343:BC343"/>
    <mergeCell ref="A339:A340"/>
    <mergeCell ref="B339:B340"/>
    <mergeCell ref="C339:C340"/>
    <mergeCell ref="BB339:BC339"/>
    <mergeCell ref="A341:A342"/>
    <mergeCell ref="B341:B342"/>
    <mergeCell ref="C341:C342"/>
    <mergeCell ref="BB341:BC341"/>
    <mergeCell ref="BB342:BC342"/>
    <mergeCell ref="A335:A336"/>
    <mergeCell ref="B335:B336"/>
    <mergeCell ref="C335:C336"/>
    <mergeCell ref="BB335:BC335"/>
    <mergeCell ref="BB336:BC336"/>
    <mergeCell ref="A337:A338"/>
    <mergeCell ref="B337:B338"/>
    <mergeCell ref="C337:C338"/>
    <mergeCell ref="BB337:BC337"/>
    <mergeCell ref="BB338:BC338"/>
    <mergeCell ref="A333:A334"/>
    <mergeCell ref="B333:B334"/>
    <mergeCell ref="C333:C334"/>
    <mergeCell ref="BB333:BC333"/>
    <mergeCell ref="BB334:BC334"/>
    <mergeCell ref="A331:A332"/>
    <mergeCell ref="B331:B332"/>
    <mergeCell ref="C331:C332"/>
    <mergeCell ref="BB331:BC331"/>
    <mergeCell ref="BB332:BC332"/>
    <mergeCell ref="A329:A330"/>
    <mergeCell ref="B329:B330"/>
    <mergeCell ref="C329:C330"/>
    <mergeCell ref="BB329:BC329"/>
    <mergeCell ref="A327:A328"/>
    <mergeCell ref="B327:B328"/>
    <mergeCell ref="C327:C328"/>
    <mergeCell ref="BB327:BC327"/>
    <mergeCell ref="BB328:BC328"/>
    <mergeCell ref="A321:C322"/>
    <mergeCell ref="BB321:BC321"/>
    <mergeCell ref="BB322:BC322"/>
    <mergeCell ref="A323:A324"/>
    <mergeCell ref="B323:B324"/>
    <mergeCell ref="C323:C324"/>
    <mergeCell ref="BB323:BC323"/>
    <mergeCell ref="BB324:BC324"/>
    <mergeCell ref="A325:A326"/>
    <mergeCell ref="B325:B326"/>
    <mergeCell ref="C325:C326"/>
    <mergeCell ref="BB325:BC325"/>
    <mergeCell ref="BB326:BC326"/>
    <mergeCell ref="A319:A320"/>
    <mergeCell ref="B319:B320"/>
    <mergeCell ref="C319:C320"/>
    <mergeCell ref="BB319:BC319"/>
    <mergeCell ref="BB320:BC320"/>
    <mergeCell ref="A317:A318"/>
    <mergeCell ref="B317:B318"/>
    <mergeCell ref="C317:C318"/>
    <mergeCell ref="BB317:BC317"/>
    <mergeCell ref="A313:A314"/>
    <mergeCell ref="B313:B314"/>
    <mergeCell ref="C313:C314"/>
    <mergeCell ref="BB313:BC313"/>
    <mergeCell ref="BB314:BC314"/>
    <mergeCell ref="A315:A316"/>
    <mergeCell ref="B315:B316"/>
    <mergeCell ref="C315:C316"/>
    <mergeCell ref="BB315:BC315"/>
    <mergeCell ref="BB316:BC316"/>
    <mergeCell ref="A309:A310"/>
    <mergeCell ref="B309:B310"/>
    <mergeCell ref="C309:C310"/>
    <mergeCell ref="BB309:BC309"/>
    <mergeCell ref="BB310:BC310"/>
    <mergeCell ref="A311:A312"/>
    <mergeCell ref="B311:B312"/>
    <mergeCell ref="C311:C312"/>
    <mergeCell ref="BB311:BC311"/>
    <mergeCell ref="BB312:BC312"/>
    <mergeCell ref="A305:A306"/>
    <mergeCell ref="B305:B306"/>
    <mergeCell ref="C305:C306"/>
    <mergeCell ref="BB305:BC305"/>
    <mergeCell ref="BB306:BC306"/>
    <mergeCell ref="A307:A308"/>
    <mergeCell ref="B307:B308"/>
    <mergeCell ref="C307:C308"/>
    <mergeCell ref="BB307:BC307"/>
    <mergeCell ref="BB308:BC308"/>
    <mergeCell ref="A303:A304"/>
    <mergeCell ref="B303:B304"/>
    <mergeCell ref="C303:C304"/>
    <mergeCell ref="BB303:BC303"/>
    <mergeCell ref="A299:A300"/>
    <mergeCell ref="B299:B300"/>
    <mergeCell ref="C299:C300"/>
    <mergeCell ref="BB299:BC299"/>
    <mergeCell ref="A301:A302"/>
    <mergeCell ref="B301:B302"/>
    <mergeCell ref="C301:C302"/>
    <mergeCell ref="BB301:BC301"/>
    <mergeCell ref="BB302:BC302"/>
    <mergeCell ref="A295:C296"/>
    <mergeCell ref="BB295:BC295"/>
    <mergeCell ref="BB296:BC296"/>
    <mergeCell ref="A297:A298"/>
    <mergeCell ref="B297:B298"/>
    <mergeCell ref="C297:C298"/>
    <mergeCell ref="BB297:BC297"/>
    <mergeCell ref="BB298:BC298"/>
    <mergeCell ref="A291:A292"/>
    <mergeCell ref="B291:B292"/>
    <mergeCell ref="C291:C292"/>
    <mergeCell ref="BB291:BC291"/>
    <mergeCell ref="BB292:BC292"/>
    <mergeCell ref="A293:A294"/>
    <mergeCell ref="B293:B294"/>
    <mergeCell ref="C293:C294"/>
    <mergeCell ref="BB293:BC293"/>
    <mergeCell ref="BB294:BC294"/>
    <mergeCell ref="A287:A288"/>
    <mergeCell ref="B287:B288"/>
    <mergeCell ref="C287:C288"/>
    <mergeCell ref="BB287:BC287"/>
    <mergeCell ref="BB288:BC288"/>
    <mergeCell ref="A289:A290"/>
    <mergeCell ref="B289:B290"/>
    <mergeCell ref="C289:C290"/>
    <mergeCell ref="BB289:BC289"/>
    <mergeCell ref="BB290:BC290"/>
    <mergeCell ref="A285:A286"/>
    <mergeCell ref="B285:B286"/>
    <mergeCell ref="C285:C286"/>
    <mergeCell ref="BB285:BC285"/>
    <mergeCell ref="BB286:BC286"/>
    <mergeCell ref="A281:A282"/>
    <mergeCell ref="B281:B282"/>
    <mergeCell ref="C281:C282"/>
    <mergeCell ref="BB281:BC281"/>
    <mergeCell ref="BB282:BC282"/>
    <mergeCell ref="A283:A284"/>
    <mergeCell ref="B283:B284"/>
    <mergeCell ref="C283:C284"/>
    <mergeCell ref="BB283:BC283"/>
    <mergeCell ref="BB284:BC284"/>
    <mergeCell ref="A277:A278"/>
    <mergeCell ref="B277:B278"/>
    <mergeCell ref="C277:C278"/>
    <mergeCell ref="BB277:BC277"/>
    <mergeCell ref="BB278:BC278"/>
    <mergeCell ref="A279:A280"/>
    <mergeCell ref="B279:B280"/>
    <mergeCell ref="C279:C280"/>
    <mergeCell ref="BB279:BC279"/>
    <mergeCell ref="BB280:BC280"/>
    <mergeCell ref="BB272:BC272"/>
    <mergeCell ref="A273:C274"/>
    <mergeCell ref="BB273:BC273"/>
    <mergeCell ref="BB274:BC274"/>
    <mergeCell ref="A275:A276"/>
    <mergeCell ref="B275:B276"/>
    <mergeCell ref="C275:C276"/>
    <mergeCell ref="BB275:BC275"/>
    <mergeCell ref="BB276:BC276"/>
    <mergeCell ref="A267:BC267"/>
    <mergeCell ref="A269:A271"/>
    <mergeCell ref="B269:B271"/>
    <mergeCell ref="C269:C271"/>
    <mergeCell ref="D269:D271"/>
    <mergeCell ref="E269:P269"/>
    <mergeCell ref="Q269:AB269"/>
    <mergeCell ref="AC269:AN269"/>
    <mergeCell ref="AO269:AZ269"/>
    <mergeCell ref="BA269:BA271"/>
    <mergeCell ref="BB269:BC271"/>
    <mergeCell ref="E270:H270"/>
    <mergeCell ref="I270:L270"/>
    <mergeCell ref="M270:P270"/>
    <mergeCell ref="Q270:T270"/>
    <mergeCell ref="U270:X270"/>
    <mergeCell ref="Y270:AB270"/>
    <mergeCell ref="AC270:AF270"/>
    <mergeCell ref="AG270:AJ270"/>
    <mergeCell ref="AK270:AN270"/>
    <mergeCell ref="AO270:AR270"/>
    <mergeCell ref="AS270:AV270"/>
    <mergeCell ref="AW270:AZ270"/>
    <mergeCell ref="A260:A261"/>
    <mergeCell ref="B260:B261"/>
    <mergeCell ref="C260:C261"/>
    <mergeCell ref="BB260:BC260"/>
    <mergeCell ref="A262:A263"/>
    <mergeCell ref="B262:B263"/>
    <mergeCell ref="C262:C263"/>
    <mergeCell ref="BB262:BC262"/>
    <mergeCell ref="BB263:BC263"/>
    <mergeCell ref="A256:A257"/>
    <mergeCell ref="B256:B257"/>
    <mergeCell ref="C256:C257"/>
    <mergeCell ref="BB256:BC256"/>
    <mergeCell ref="A258:A259"/>
    <mergeCell ref="B258:B259"/>
    <mergeCell ref="C258:C259"/>
    <mergeCell ref="BB258:BC258"/>
    <mergeCell ref="BB259:BC259"/>
    <mergeCell ref="A252:A253"/>
    <mergeCell ref="B252:B253"/>
    <mergeCell ref="C252:C253"/>
    <mergeCell ref="BB252:BC252"/>
    <mergeCell ref="BB253:BC253"/>
    <mergeCell ref="A254:A255"/>
    <mergeCell ref="B254:B255"/>
    <mergeCell ref="C254:C255"/>
    <mergeCell ref="BB254:BC254"/>
    <mergeCell ref="BB255:BC255"/>
    <mergeCell ref="A248:A249"/>
    <mergeCell ref="B248:B249"/>
    <mergeCell ref="C248:C249"/>
    <mergeCell ref="BB248:BC248"/>
    <mergeCell ref="BB249:BC249"/>
    <mergeCell ref="A250:A251"/>
    <mergeCell ref="B250:B251"/>
    <mergeCell ref="C250:C251"/>
    <mergeCell ref="BB250:BC250"/>
    <mergeCell ref="BB251:BC251"/>
    <mergeCell ref="A242:A243"/>
    <mergeCell ref="B242:B243"/>
    <mergeCell ref="C242:C243"/>
    <mergeCell ref="BB242:BC242"/>
    <mergeCell ref="A244:A245"/>
    <mergeCell ref="B244:B245"/>
    <mergeCell ref="C244:C245"/>
    <mergeCell ref="BB244:BC244"/>
    <mergeCell ref="A246:A247"/>
    <mergeCell ref="B246:B247"/>
    <mergeCell ref="C246:C247"/>
    <mergeCell ref="BB246:BC246"/>
    <mergeCell ref="A236:A237"/>
    <mergeCell ref="B236:B237"/>
    <mergeCell ref="C236:C237"/>
    <mergeCell ref="BB236:BC236"/>
    <mergeCell ref="A238:A239"/>
    <mergeCell ref="B238:B239"/>
    <mergeCell ref="C238:C239"/>
    <mergeCell ref="BB238:BC238"/>
    <mergeCell ref="A240:A241"/>
    <mergeCell ref="B240:B241"/>
    <mergeCell ref="C240:C241"/>
    <mergeCell ref="BB240:BC240"/>
    <mergeCell ref="A232:A233"/>
    <mergeCell ref="B232:B233"/>
    <mergeCell ref="C232:C233"/>
    <mergeCell ref="BB232:BC232"/>
    <mergeCell ref="BB233:BC233"/>
    <mergeCell ref="A234:A235"/>
    <mergeCell ref="B234:B235"/>
    <mergeCell ref="C234:C235"/>
    <mergeCell ref="BB234:BC234"/>
    <mergeCell ref="A228:A229"/>
    <mergeCell ref="B228:B229"/>
    <mergeCell ref="C228:C229"/>
    <mergeCell ref="BB228:BC228"/>
    <mergeCell ref="BB229:BC229"/>
    <mergeCell ref="A230:A231"/>
    <mergeCell ref="B230:B231"/>
    <mergeCell ref="C230:C231"/>
    <mergeCell ref="BB230:BC230"/>
    <mergeCell ref="BB231:BC231"/>
    <mergeCell ref="A222:A223"/>
    <mergeCell ref="B222:B223"/>
    <mergeCell ref="C222:C223"/>
    <mergeCell ref="BB222:BC222"/>
    <mergeCell ref="A224:A225"/>
    <mergeCell ref="B224:B225"/>
    <mergeCell ref="C224:C225"/>
    <mergeCell ref="BB224:BC224"/>
    <mergeCell ref="A226:A227"/>
    <mergeCell ref="B226:B227"/>
    <mergeCell ref="C226:C227"/>
    <mergeCell ref="BB226:BC226"/>
    <mergeCell ref="A220:A221"/>
    <mergeCell ref="B220:B221"/>
    <mergeCell ref="C220:C221"/>
    <mergeCell ref="BB220:BC220"/>
    <mergeCell ref="BB221:BC221"/>
    <mergeCell ref="A216:A217"/>
    <mergeCell ref="B216:B217"/>
    <mergeCell ref="C216:C217"/>
    <mergeCell ref="BB216:BC216"/>
    <mergeCell ref="BB217:BC217"/>
    <mergeCell ref="A218:A219"/>
    <mergeCell ref="B218:B219"/>
    <mergeCell ref="C218:C219"/>
    <mergeCell ref="BB218:BC218"/>
    <mergeCell ref="BB219:BC219"/>
    <mergeCell ref="A212:A213"/>
    <mergeCell ref="B212:B213"/>
    <mergeCell ref="C212:C213"/>
    <mergeCell ref="BB212:BC212"/>
    <mergeCell ref="BB213:BC213"/>
    <mergeCell ref="A214:A215"/>
    <mergeCell ref="B214:B215"/>
    <mergeCell ref="C214:C215"/>
    <mergeCell ref="BB214:BC214"/>
    <mergeCell ref="BB215:BC215"/>
    <mergeCell ref="A208:A209"/>
    <mergeCell ref="B208:B209"/>
    <mergeCell ref="C208:C209"/>
    <mergeCell ref="BB208:BC208"/>
    <mergeCell ref="BB209:BC209"/>
    <mergeCell ref="A210:A211"/>
    <mergeCell ref="B210:B211"/>
    <mergeCell ref="C210:C211"/>
    <mergeCell ref="BB210:BC210"/>
    <mergeCell ref="BB211:BC211"/>
    <mergeCell ref="A204:A205"/>
    <mergeCell ref="B204:B205"/>
    <mergeCell ref="C204:C205"/>
    <mergeCell ref="BB204:BC204"/>
    <mergeCell ref="BB205:BC205"/>
    <mergeCell ref="A206:A207"/>
    <mergeCell ref="B206:B207"/>
    <mergeCell ref="C206:C207"/>
    <mergeCell ref="BB206:BC206"/>
    <mergeCell ref="BB207:BC207"/>
    <mergeCell ref="A202:A203"/>
    <mergeCell ref="B202:B203"/>
    <mergeCell ref="C202:C203"/>
    <mergeCell ref="BB202:BC202"/>
    <mergeCell ref="BB203:BC203"/>
    <mergeCell ref="A198:A199"/>
    <mergeCell ref="B198:B199"/>
    <mergeCell ref="C198:C199"/>
    <mergeCell ref="BB198:BC198"/>
    <mergeCell ref="BB199:BC199"/>
    <mergeCell ref="A200:A201"/>
    <mergeCell ref="B200:B201"/>
    <mergeCell ref="C200:C201"/>
    <mergeCell ref="BB200:BC200"/>
    <mergeCell ref="BB201:BC201"/>
    <mergeCell ref="A196:A197"/>
    <mergeCell ref="B196:B197"/>
    <mergeCell ref="C196:C197"/>
    <mergeCell ref="BB196:BC196"/>
    <mergeCell ref="BB197:BC197"/>
    <mergeCell ref="C162:C163"/>
    <mergeCell ref="BB167:BC167"/>
    <mergeCell ref="A146:A147"/>
    <mergeCell ref="B146:B147"/>
    <mergeCell ref="C146:C147"/>
    <mergeCell ref="A148:A149"/>
    <mergeCell ref="B148:B149"/>
    <mergeCell ref="C148:C149"/>
    <mergeCell ref="A150:A151"/>
    <mergeCell ref="B150:B151"/>
    <mergeCell ref="C150:C151"/>
    <mergeCell ref="BB195:BC195"/>
    <mergeCell ref="A194:A195"/>
    <mergeCell ref="B194:B195"/>
    <mergeCell ref="C194:C195"/>
    <mergeCell ref="BB194:BC194"/>
    <mergeCell ref="BB191:BC191"/>
    <mergeCell ref="BB192:BC192"/>
    <mergeCell ref="BB193:BC193"/>
    <mergeCell ref="A2:BC2"/>
    <mergeCell ref="A4:A6"/>
    <mergeCell ref="B4:B6"/>
    <mergeCell ref="C4:C6"/>
    <mergeCell ref="D4:D6"/>
    <mergeCell ref="E4:P4"/>
    <mergeCell ref="Q4:AB4"/>
    <mergeCell ref="AC4:AN4"/>
    <mergeCell ref="AO4:AZ4"/>
    <mergeCell ref="BA4:BA6"/>
    <mergeCell ref="BB4:BC6"/>
    <mergeCell ref="E5:H5"/>
    <mergeCell ref="I5:L5"/>
    <mergeCell ref="M5:P5"/>
    <mergeCell ref="Q5:T5"/>
    <mergeCell ref="U5:X5"/>
    <mergeCell ref="Y5:AB5"/>
    <mergeCell ref="AC5:AF5"/>
    <mergeCell ref="AG5:AJ5"/>
    <mergeCell ref="AK5:AN5"/>
    <mergeCell ref="AO5:AR5"/>
    <mergeCell ref="AS5:AV5"/>
    <mergeCell ref="AW5:AZ5"/>
    <mergeCell ref="A190:A191"/>
    <mergeCell ref="B190:B191"/>
    <mergeCell ref="C190:C191"/>
    <mergeCell ref="BB190:BC190"/>
    <mergeCell ref="A192:A193"/>
    <mergeCell ref="B192:B193"/>
    <mergeCell ref="C192:C193"/>
    <mergeCell ref="BB188:BC188"/>
    <mergeCell ref="BB189:BC189"/>
    <mergeCell ref="A188:A189"/>
    <mergeCell ref="B188:B189"/>
    <mergeCell ref="C188:C189"/>
    <mergeCell ref="A184:A185"/>
    <mergeCell ref="B184:B185"/>
    <mergeCell ref="C184:C185"/>
    <mergeCell ref="BB184:BC184"/>
    <mergeCell ref="BB185:BC185"/>
    <mergeCell ref="A186:A187"/>
    <mergeCell ref="B186:B187"/>
    <mergeCell ref="C186:C187"/>
    <mergeCell ref="BB186:BC186"/>
    <mergeCell ref="BB187:BC187"/>
    <mergeCell ref="A180:A181"/>
    <mergeCell ref="B180:B181"/>
    <mergeCell ref="C180:C181"/>
    <mergeCell ref="BB180:BC180"/>
    <mergeCell ref="A182:A183"/>
    <mergeCell ref="B182:B183"/>
    <mergeCell ref="C182:C183"/>
    <mergeCell ref="BB182:BC182"/>
    <mergeCell ref="BB183:BC183"/>
    <mergeCell ref="BB177:BC177"/>
    <mergeCell ref="BB179:BC179"/>
    <mergeCell ref="A176:A177"/>
    <mergeCell ref="B176:B177"/>
    <mergeCell ref="C176:C177"/>
    <mergeCell ref="BB176:BC176"/>
    <mergeCell ref="A178:A179"/>
    <mergeCell ref="B178:B179"/>
    <mergeCell ref="C178:C179"/>
    <mergeCell ref="BB178:BC178"/>
    <mergeCell ref="BB171:BC171"/>
    <mergeCell ref="BB173:BC173"/>
    <mergeCell ref="BB175:BC175"/>
    <mergeCell ref="C170:C171"/>
    <mergeCell ref="BB170:BC170"/>
    <mergeCell ref="C172:C173"/>
    <mergeCell ref="BB172:BC172"/>
    <mergeCell ref="C174:C175"/>
    <mergeCell ref="BB174:BC174"/>
    <mergeCell ref="A166:A167"/>
    <mergeCell ref="B166:B167"/>
    <mergeCell ref="C166:C167"/>
    <mergeCell ref="BB166:BC166"/>
    <mergeCell ref="A168:A169"/>
    <mergeCell ref="B168:B169"/>
    <mergeCell ref="C168:C169"/>
    <mergeCell ref="BB168:BC168"/>
    <mergeCell ref="BB169:BC169"/>
    <mergeCell ref="A164:A165"/>
    <mergeCell ref="B164:B165"/>
    <mergeCell ref="C164:C165"/>
    <mergeCell ref="BB164:BC164"/>
    <mergeCell ref="BB165:BC165"/>
    <mergeCell ref="BB163:BC163"/>
    <mergeCell ref="BB160:BC160"/>
    <mergeCell ref="BB161:BC161"/>
    <mergeCell ref="BB162:BC162"/>
    <mergeCell ref="A160:A161"/>
    <mergeCell ref="B160:B161"/>
    <mergeCell ref="C160:C161"/>
    <mergeCell ref="A162:A163"/>
    <mergeCell ref="B162:B163"/>
    <mergeCell ref="BB159:BC159"/>
    <mergeCell ref="A158:A159"/>
    <mergeCell ref="B158:B159"/>
    <mergeCell ref="C158:C159"/>
    <mergeCell ref="BB157:BC157"/>
    <mergeCell ref="BB158:BC158"/>
    <mergeCell ref="A156:A157"/>
    <mergeCell ref="B156:B157"/>
    <mergeCell ref="C156:C157"/>
    <mergeCell ref="BB153:BC153"/>
    <mergeCell ref="BB154:BC154"/>
    <mergeCell ref="BB155:BC155"/>
    <mergeCell ref="BB156:BC156"/>
    <mergeCell ref="A152:A153"/>
    <mergeCell ref="B152:B153"/>
    <mergeCell ref="C152:C153"/>
    <mergeCell ref="A154:A155"/>
    <mergeCell ref="B154:B155"/>
    <mergeCell ref="C154:C155"/>
    <mergeCell ref="BB146:BC146"/>
    <mergeCell ref="BB147:BC147"/>
    <mergeCell ref="BB148:BC148"/>
    <mergeCell ref="BB152:BC152"/>
    <mergeCell ref="BB149:BC149"/>
    <mergeCell ref="BB150:BC150"/>
    <mergeCell ref="A124:A125"/>
    <mergeCell ref="B124:B125"/>
    <mergeCell ref="C124:C125"/>
    <mergeCell ref="BB124:BC124"/>
    <mergeCell ref="BB125:BC125"/>
    <mergeCell ref="BB126:BC126"/>
    <mergeCell ref="BB127:BC127"/>
    <mergeCell ref="BB128:BC128"/>
    <mergeCell ref="BB129:BC129"/>
    <mergeCell ref="A126:A127"/>
    <mergeCell ref="B126:B127"/>
    <mergeCell ref="C126:C127"/>
    <mergeCell ref="A128:A129"/>
    <mergeCell ref="B128:B129"/>
    <mergeCell ref="C128:C129"/>
    <mergeCell ref="A130:A131"/>
    <mergeCell ref="B130:B131"/>
    <mergeCell ref="C130:C131"/>
    <mergeCell ref="A120:A121"/>
    <mergeCell ref="B120:B121"/>
    <mergeCell ref="C120:C121"/>
    <mergeCell ref="BB120:BC120"/>
    <mergeCell ref="BB121:BC121"/>
    <mergeCell ref="A122:A123"/>
    <mergeCell ref="B122:B123"/>
    <mergeCell ref="C122:C123"/>
    <mergeCell ref="BB122:BC122"/>
    <mergeCell ref="BB123:BC123"/>
    <mergeCell ref="BB78:BC78"/>
    <mergeCell ref="BB79:BC79"/>
    <mergeCell ref="BB77:BC77"/>
    <mergeCell ref="A76:A77"/>
    <mergeCell ref="B76:B77"/>
    <mergeCell ref="C76:C77"/>
    <mergeCell ref="A78:A79"/>
    <mergeCell ref="B78:B79"/>
    <mergeCell ref="C78:C79"/>
    <mergeCell ref="BB7:BC7"/>
    <mergeCell ref="A8:A9"/>
    <mergeCell ref="B8:B9"/>
    <mergeCell ref="C8:C9"/>
    <mergeCell ref="BB13:BC13"/>
    <mergeCell ref="BB14:BC14"/>
    <mergeCell ref="BB15:BC15"/>
    <mergeCell ref="A16:A17"/>
    <mergeCell ref="B16:B17"/>
    <mergeCell ref="C16:C17"/>
    <mergeCell ref="BB16:BC16"/>
    <mergeCell ref="BB17:BC17"/>
    <mergeCell ref="A10:A11"/>
    <mergeCell ref="B10:B11"/>
    <mergeCell ref="C10:C11"/>
    <mergeCell ref="BB8:BC8"/>
    <mergeCell ref="BB9:BC9"/>
    <mergeCell ref="BB10:BC10"/>
    <mergeCell ref="BB11:BC11"/>
    <mergeCell ref="A12:A13"/>
    <mergeCell ref="B12:B13"/>
    <mergeCell ref="C12:C13"/>
    <mergeCell ref="BB12:BC12"/>
    <mergeCell ref="BB18:BC18"/>
    <mergeCell ref="A14:A15"/>
    <mergeCell ref="B14:B15"/>
    <mergeCell ref="C14:C15"/>
    <mergeCell ref="BB19:BC19"/>
    <mergeCell ref="A24:A25"/>
    <mergeCell ref="B24:B25"/>
    <mergeCell ref="C24:C25"/>
    <mergeCell ref="BB20:BC20"/>
    <mergeCell ref="BB21:BC21"/>
    <mergeCell ref="BB22:BC22"/>
    <mergeCell ref="BB24:BC24"/>
    <mergeCell ref="A20:A21"/>
    <mergeCell ref="B20:B21"/>
    <mergeCell ref="C20:C21"/>
    <mergeCell ref="A22:A23"/>
    <mergeCell ref="B22:B23"/>
    <mergeCell ref="C22:C23"/>
    <mergeCell ref="A18:A19"/>
    <mergeCell ref="B18:B19"/>
    <mergeCell ref="C18:C19"/>
    <mergeCell ref="BB23:BC23"/>
    <mergeCell ref="BB25:BC25"/>
    <mergeCell ref="BB26:BC26"/>
    <mergeCell ref="BB27:BC27"/>
    <mergeCell ref="A28:A29"/>
    <mergeCell ref="B28:B29"/>
    <mergeCell ref="C28:C29"/>
    <mergeCell ref="A30:A31"/>
    <mergeCell ref="B30:B31"/>
    <mergeCell ref="C30:C31"/>
    <mergeCell ref="BB28:BC28"/>
    <mergeCell ref="BB30:BC30"/>
    <mergeCell ref="BB31:BC31"/>
    <mergeCell ref="A26:A27"/>
    <mergeCell ref="B26:B27"/>
    <mergeCell ref="C26:C27"/>
    <mergeCell ref="BB29:BC29"/>
    <mergeCell ref="A32:A33"/>
    <mergeCell ref="B32:B33"/>
    <mergeCell ref="C32:C33"/>
    <mergeCell ref="A34:A35"/>
    <mergeCell ref="B34:B35"/>
    <mergeCell ref="C34:C35"/>
    <mergeCell ref="BB32:BC32"/>
    <mergeCell ref="BB33:BC33"/>
    <mergeCell ref="BB34:BC34"/>
    <mergeCell ref="A36:A37"/>
    <mergeCell ref="B36:B37"/>
    <mergeCell ref="C36:C37"/>
    <mergeCell ref="A38:A39"/>
    <mergeCell ref="B38:B39"/>
    <mergeCell ref="C38:C39"/>
    <mergeCell ref="BB36:BC36"/>
    <mergeCell ref="BB38:BC38"/>
    <mergeCell ref="BB39:BC39"/>
    <mergeCell ref="A40:A41"/>
    <mergeCell ref="B40:B41"/>
    <mergeCell ref="C40:C41"/>
    <mergeCell ref="A42:A43"/>
    <mergeCell ref="B42:B43"/>
    <mergeCell ref="C42:C43"/>
    <mergeCell ref="BB40:BC40"/>
    <mergeCell ref="BB42:BC42"/>
    <mergeCell ref="BB43:BC43"/>
    <mergeCell ref="BB44:BC44"/>
    <mergeCell ref="BB45:BC45"/>
    <mergeCell ref="BB47:BC47"/>
    <mergeCell ref="A44:A45"/>
    <mergeCell ref="A48:A49"/>
    <mergeCell ref="B48:B49"/>
    <mergeCell ref="C48:C49"/>
    <mergeCell ref="BB48:BC48"/>
    <mergeCell ref="BB49:BC49"/>
    <mergeCell ref="B44:B45"/>
    <mergeCell ref="C44:C45"/>
    <mergeCell ref="A46:A47"/>
    <mergeCell ref="B46:B47"/>
    <mergeCell ref="C46:C47"/>
    <mergeCell ref="BB46:BC46"/>
    <mergeCell ref="BB50:BC50"/>
    <mergeCell ref="BB51:BC51"/>
    <mergeCell ref="BB52:BC52"/>
    <mergeCell ref="BB53:BC53"/>
    <mergeCell ref="BB54:BC54"/>
    <mergeCell ref="BB55:BC55"/>
    <mergeCell ref="A56:A57"/>
    <mergeCell ref="B56:B57"/>
    <mergeCell ref="C56:C57"/>
    <mergeCell ref="BB56:BC56"/>
    <mergeCell ref="BB57:BC57"/>
    <mergeCell ref="A54:A55"/>
    <mergeCell ref="B54:B55"/>
    <mergeCell ref="C54:C55"/>
    <mergeCell ref="A50:A51"/>
    <mergeCell ref="B50:B51"/>
    <mergeCell ref="C50:C51"/>
    <mergeCell ref="A52:A53"/>
    <mergeCell ref="B52:B53"/>
    <mergeCell ref="C52:C53"/>
    <mergeCell ref="A58:A59"/>
    <mergeCell ref="B58:B59"/>
    <mergeCell ref="C58:C59"/>
    <mergeCell ref="A60:A61"/>
    <mergeCell ref="B60:B61"/>
    <mergeCell ref="C60:C61"/>
    <mergeCell ref="BB58:BC58"/>
    <mergeCell ref="BB60:BC60"/>
    <mergeCell ref="A62:A63"/>
    <mergeCell ref="B62:B63"/>
    <mergeCell ref="C62:C63"/>
    <mergeCell ref="BB62:BC62"/>
    <mergeCell ref="BB63:BC63"/>
    <mergeCell ref="BB64:BC64"/>
    <mergeCell ref="BB66:BC66"/>
    <mergeCell ref="BB68:BC68"/>
    <mergeCell ref="BB65:BC65"/>
    <mergeCell ref="BB67:BC67"/>
    <mergeCell ref="BB69:BC69"/>
    <mergeCell ref="A70:A71"/>
    <mergeCell ref="B70:B71"/>
    <mergeCell ref="C70:C71"/>
    <mergeCell ref="BB70:BC70"/>
    <mergeCell ref="A68:A69"/>
    <mergeCell ref="B68:B69"/>
    <mergeCell ref="C68:C69"/>
    <mergeCell ref="A64:A65"/>
    <mergeCell ref="B64:B65"/>
    <mergeCell ref="C64:C65"/>
    <mergeCell ref="A66:A67"/>
    <mergeCell ref="B66:B67"/>
    <mergeCell ref="C66:C67"/>
    <mergeCell ref="A72:A73"/>
    <mergeCell ref="B72:B73"/>
    <mergeCell ref="C72:C73"/>
    <mergeCell ref="BB72:BC72"/>
    <mergeCell ref="BB75:BC75"/>
    <mergeCell ref="BB76:BC76"/>
    <mergeCell ref="BB71:BC71"/>
    <mergeCell ref="BB73:BC73"/>
    <mergeCell ref="A74:A75"/>
    <mergeCell ref="B74:B75"/>
    <mergeCell ref="C74:C75"/>
    <mergeCell ref="BB74:BC74"/>
    <mergeCell ref="BB82:BC82"/>
    <mergeCell ref="BB83:BC83"/>
    <mergeCell ref="BB84:BC84"/>
    <mergeCell ref="B80:B81"/>
    <mergeCell ref="C80:C81"/>
    <mergeCell ref="BB80:BC80"/>
    <mergeCell ref="A82:A83"/>
    <mergeCell ref="B82:B83"/>
    <mergeCell ref="C82:C83"/>
    <mergeCell ref="A84:A85"/>
    <mergeCell ref="B84:B85"/>
    <mergeCell ref="C84:C85"/>
    <mergeCell ref="BB85:BC85"/>
    <mergeCell ref="A80:A81"/>
    <mergeCell ref="BB86:BC86"/>
    <mergeCell ref="A86:A87"/>
    <mergeCell ref="B86:B87"/>
    <mergeCell ref="C86:C87"/>
    <mergeCell ref="BB87:BC87"/>
    <mergeCell ref="BB88:BC88"/>
    <mergeCell ref="BB89:BC89"/>
    <mergeCell ref="BB90:BC90"/>
    <mergeCell ref="A88:A89"/>
    <mergeCell ref="B88:B89"/>
    <mergeCell ref="C88:C89"/>
    <mergeCell ref="A90:A91"/>
    <mergeCell ref="B90:B91"/>
    <mergeCell ref="C90:C91"/>
    <mergeCell ref="BB92:BC92"/>
    <mergeCell ref="A92:A93"/>
    <mergeCell ref="B92:B93"/>
    <mergeCell ref="C92:C93"/>
    <mergeCell ref="BB93:BC93"/>
    <mergeCell ref="BB94:BC94"/>
    <mergeCell ref="BB95:BC95"/>
    <mergeCell ref="BB96:BC96"/>
    <mergeCell ref="A94:A95"/>
    <mergeCell ref="B94:B95"/>
    <mergeCell ref="C94:C95"/>
    <mergeCell ref="A96:A97"/>
    <mergeCell ref="B96:B97"/>
    <mergeCell ref="C96:C97"/>
    <mergeCell ref="BB98:BC98"/>
    <mergeCell ref="BB99:BC99"/>
    <mergeCell ref="A100:A101"/>
    <mergeCell ref="B100:B101"/>
    <mergeCell ref="C100:C101"/>
    <mergeCell ref="A98:A99"/>
    <mergeCell ref="B98:B99"/>
    <mergeCell ref="C98:C99"/>
    <mergeCell ref="A102:A103"/>
    <mergeCell ref="B102:B103"/>
    <mergeCell ref="C102:C103"/>
    <mergeCell ref="BB100:BC100"/>
    <mergeCell ref="BB102:BC102"/>
    <mergeCell ref="BB103:BC103"/>
    <mergeCell ref="A104:A105"/>
    <mergeCell ref="B104:B105"/>
    <mergeCell ref="C104:C105"/>
    <mergeCell ref="A106:A107"/>
    <mergeCell ref="B106:B107"/>
    <mergeCell ref="C106:C107"/>
    <mergeCell ref="BB104:BC104"/>
    <mergeCell ref="BB105:BC105"/>
    <mergeCell ref="BB106:BC106"/>
    <mergeCell ref="BB107:BC107"/>
    <mergeCell ref="A108:A109"/>
    <mergeCell ref="B108:B109"/>
    <mergeCell ref="C108:C109"/>
    <mergeCell ref="A110:A111"/>
    <mergeCell ref="B110:B111"/>
    <mergeCell ref="C110:C111"/>
    <mergeCell ref="BB108:BC108"/>
    <mergeCell ref="BB109:BC109"/>
    <mergeCell ref="BB110:BC110"/>
    <mergeCell ref="BB111:BC111"/>
    <mergeCell ref="A114:A115"/>
    <mergeCell ref="B114:B115"/>
    <mergeCell ref="C114:C115"/>
    <mergeCell ref="A112:A113"/>
    <mergeCell ref="B112:B113"/>
    <mergeCell ref="C112:C113"/>
    <mergeCell ref="BB112:BC112"/>
    <mergeCell ref="BB113:BC113"/>
    <mergeCell ref="BB114:BC114"/>
    <mergeCell ref="BB115:BC115"/>
    <mergeCell ref="A116:A117"/>
    <mergeCell ref="B116:B117"/>
    <mergeCell ref="C116:C117"/>
    <mergeCell ref="BB116:BC116"/>
    <mergeCell ref="BB117:BC117"/>
    <mergeCell ref="A118:A119"/>
    <mergeCell ref="B118:B119"/>
    <mergeCell ref="C118:C119"/>
    <mergeCell ref="BB118:BC118"/>
    <mergeCell ref="BB119:BC119"/>
    <mergeCell ref="BB130:BC130"/>
    <mergeCell ref="BB131:BC131"/>
    <mergeCell ref="A132:A133"/>
    <mergeCell ref="B132:B133"/>
    <mergeCell ref="C132:C133"/>
    <mergeCell ref="BB132:BC132"/>
    <mergeCell ref="BB133:BC133"/>
    <mergeCell ref="A134:A135"/>
    <mergeCell ref="B134:B135"/>
    <mergeCell ref="C134:C135"/>
    <mergeCell ref="A136:A137"/>
    <mergeCell ref="B136:B137"/>
    <mergeCell ref="C136:C137"/>
    <mergeCell ref="BB134:BC134"/>
    <mergeCell ref="BB136:BC136"/>
    <mergeCell ref="BB137:BC137"/>
    <mergeCell ref="A138:A139"/>
    <mergeCell ref="B138:B139"/>
    <mergeCell ref="C138:C139"/>
    <mergeCell ref="A144:A145"/>
    <mergeCell ref="B144:B145"/>
    <mergeCell ref="C144:C145"/>
    <mergeCell ref="BB144:BC144"/>
    <mergeCell ref="BB145:BC145"/>
    <mergeCell ref="A140:A141"/>
    <mergeCell ref="B140:B141"/>
    <mergeCell ref="C140:C141"/>
    <mergeCell ref="BB138:BC138"/>
    <mergeCell ref="BB139:BC139"/>
    <mergeCell ref="BB140:BC140"/>
    <mergeCell ref="BB141:BC141"/>
    <mergeCell ref="A142:A143"/>
    <mergeCell ref="B142:B143"/>
    <mergeCell ref="C142:C143"/>
    <mergeCell ref="BB142:BC142"/>
    <mergeCell ref="BB143:BC143"/>
  </mergeCells>
  <printOptions horizontalCentered="1"/>
  <pageMargins left="0.11811023622047245" right="0.19685039370078741" top="0.23622047244094491" bottom="0.35433070866141736" header="0.15748031496062992" footer="0.27559055118110237"/>
  <pageSetup paperSize="9" scale="5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K22" sqref="K22"/>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379" t="s">
        <v>2039</v>
      </c>
      <c r="B1" s="379"/>
      <c r="C1" s="379"/>
      <c r="D1" s="379"/>
      <c r="E1" s="379"/>
      <c r="F1" s="379"/>
      <c r="G1" s="379"/>
      <c r="H1" s="379"/>
    </row>
    <row r="2" spans="1:8" x14ac:dyDescent="0.2">
      <c r="A2" s="379"/>
      <c r="B2" s="379"/>
      <c r="C2" s="379"/>
      <c r="D2" s="379"/>
      <c r="E2" s="379"/>
      <c r="F2" s="379"/>
      <c r="G2" s="379"/>
      <c r="H2" s="379"/>
    </row>
    <row r="3" spans="1:8" ht="15.75" x14ac:dyDescent="0.25">
      <c r="A3" s="9"/>
      <c r="B3" s="8"/>
      <c r="C3" s="8"/>
      <c r="D3" s="8"/>
      <c r="E3" s="8"/>
      <c r="F3" s="8"/>
      <c r="G3" s="8"/>
      <c r="H3" s="8"/>
    </row>
    <row r="4" spans="1:8" ht="15.75" x14ac:dyDescent="0.25">
      <c r="A4" s="8"/>
      <c r="B4" s="8"/>
      <c r="C4" s="8"/>
      <c r="D4" s="8"/>
      <c r="E4" s="8"/>
      <c r="F4" s="8"/>
      <c r="G4" s="8"/>
      <c r="H4" s="8"/>
    </row>
    <row r="5" spans="1:8" ht="31.5" x14ac:dyDescent="0.2">
      <c r="A5" s="378" t="s">
        <v>8</v>
      </c>
      <c r="B5" s="380" t="s">
        <v>124</v>
      </c>
      <c r="C5" s="378" t="s">
        <v>123</v>
      </c>
      <c r="D5" s="378" t="s">
        <v>125</v>
      </c>
      <c r="E5" s="378" t="s">
        <v>11</v>
      </c>
      <c r="F5" s="378" t="s">
        <v>9</v>
      </c>
      <c r="G5" s="38" t="s">
        <v>122</v>
      </c>
      <c r="H5" s="378" t="s">
        <v>121</v>
      </c>
    </row>
    <row r="6" spans="1:8" ht="44.25" customHeight="1" x14ac:dyDescent="0.2">
      <c r="A6" s="378"/>
      <c r="B6" s="380"/>
      <c r="C6" s="378"/>
      <c r="D6" s="378"/>
      <c r="E6" s="378"/>
      <c r="F6" s="378"/>
      <c r="G6" s="38" t="s">
        <v>10</v>
      </c>
      <c r="H6" s="378"/>
    </row>
    <row r="7" spans="1:8" ht="21.75" customHeight="1" x14ac:dyDescent="0.2">
      <c r="A7" s="378">
        <v>1</v>
      </c>
      <c r="B7" s="378" t="s">
        <v>7</v>
      </c>
      <c r="C7" s="378" t="s">
        <v>7</v>
      </c>
      <c r="D7" s="378" t="s">
        <v>7</v>
      </c>
      <c r="E7" s="378" t="s">
        <v>7</v>
      </c>
      <c r="F7" s="378" t="s">
        <v>7</v>
      </c>
      <c r="G7" s="378" t="s">
        <v>7</v>
      </c>
      <c r="H7" s="378" t="s">
        <v>7</v>
      </c>
    </row>
    <row r="8" spans="1:8" x14ac:dyDescent="0.2">
      <c r="A8" s="378"/>
      <c r="B8" s="378"/>
      <c r="C8" s="378"/>
      <c r="D8" s="378"/>
      <c r="E8" s="378"/>
      <c r="F8" s="378"/>
      <c r="G8" s="378"/>
      <c r="H8" s="378"/>
    </row>
    <row r="9" spans="1:8" ht="15.75" x14ac:dyDescent="0.25">
      <c r="A9" s="8"/>
      <c r="B9" s="8"/>
      <c r="C9" s="8"/>
      <c r="D9" s="8"/>
      <c r="E9" s="8"/>
      <c r="F9" s="8"/>
      <c r="G9" s="8"/>
      <c r="H9" s="8"/>
    </row>
    <row r="10" spans="1:8" ht="15.75" x14ac:dyDescent="0.25">
      <c r="A10" s="8"/>
      <c r="B10" s="8"/>
      <c r="C10" s="8" t="s">
        <v>1760</v>
      </c>
      <c r="D10" s="8"/>
      <c r="E10" s="8"/>
      <c r="F10" s="8"/>
      <c r="G10" s="8"/>
      <c r="H10" s="8"/>
    </row>
    <row r="11" spans="1:8" ht="15.75" x14ac:dyDescent="0.25">
      <c r="A11" s="8"/>
      <c r="B11" s="8"/>
      <c r="C11" s="8"/>
      <c r="D11" s="8"/>
      <c r="E11" s="8"/>
      <c r="F11" s="8"/>
      <c r="G11" s="8"/>
      <c r="H11" s="8"/>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E5" sqref="E5"/>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381" t="s">
        <v>90</v>
      </c>
      <c r="B1" s="382"/>
      <c r="C1" s="382"/>
      <c r="D1" s="382"/>
      <c r="E1" s="382"/>
    </row>
    <row r="2" spans="1:5" ht="18.75" x14ac:dyDescent="0.3">
      <c r="A2" s="56"/>
      <c r="B2" s="57"/>
      <c r="C2" s="57"/>
      <c r="D2" s="57"/>
      <c r="E2" s="57"/>
    </row>
    <row r="3" spans="1:5" ht="47.25" x14ac:dyDescent="0.2">
      <c r="A3" s="58" t="s">
        <v>12</v>
      </c>
      <c r="B3" s="58" t="s">
        <v>91</v>
      </c>
      <c r="C3" s="58" t="s">
        <v>92</v>
      </c>
      <c r="D3" s="58" t="s">
        <v>93</v>
      </c>
      <c r="E3" s="58" t="s">
        <v>94</v>
      </c>
    </row>
    <row r="4" spans="1:5" ht="15.75" x14ac:dyDescent="0.2">
      <c r="A4" s="58">
        <v>1</v>
      </c>
      <c r="B4" s="58" t="s">
        <v>1</v>
      </c>
      <c r="C4" s="59">
        <v>6800</v>
      </c>
      <c r="D4" s="59">
        <v>1560</v>
      </c>
      <c r="E4" s="59">
        <f>C4-D4</f>
        <v>5240</v>
      </c>
    </row>
    <row r="5" spans="1:5" ht="15.75" x14ac:dyDescent="0.2">
      <c r="A5" s="58">
        <v>2</v>
      </c>
      <c r="B5" s="58" t="s">
        <v>3</v>
      </c>
      <c r="C5" s="59">
        <v>6106</v>
      </c>
      <c r="D5" s="59">
        <v>1033</v>
      </c>
      <c r="E5" s="59">
        <f>C5-D5</f>
        <v>5073</v>
      </c>
    </row>
    <row r="6" spans="1:5" ht="15.75" x14ac:dyDescent="0.2">
      <c r="A6" s="58">
        <v>3</v>
      </c>
      <c r="B6" s="58" t="s">
        <v>4</v>
      </c>
      <c r="C6" s="58">
        <v>0</v>
      </c>
      <c r="D6" s="58">
        <v>0</v>
      </c>
      <c r="E6" s="58">
        <v>0</v>
      </c>
    </row>
    <row r="9" spans="1:5" x14ac:dyDescent="0.2">
      <c r="C9" s="6"/>
      <c r="D9" s="6"/>
      <c r="E9" s="6"/>
    </row>
  </sheetData>
  <mergeCells count="1">
    <mergeCell ref="A1:E1"/>
  </mergeCells>
  <pageMargins left="0.7" right="0.7" top="0.75" bottom="0.75" header="0.3" footer="0.3"/>
  <pageSetup paperSize="9" scale="95"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75"/>
  <sheetViews>
    <sheetView topLeftCell="A16" workbookViewId="0">
      <selection activeCell="M42" sqref="M42"/>
    </sheetView>
  </sheetViews>
  <sheetFormatPr defaultRowHeight="12.75" x14ac:dyDescent="0.2"/>
  <cols>
    <col min="1" max="1" width="4" customWidth="1"/>
    <col min="2" max="2" width="22.5703125" customWidth="1"/>
    <col min="3" max="3" width="15.28515625" customWidth="1"/>
    <col min="4" max="5" width="14.28515625" customWidth="1"/>
    <col min="6" max="6" width="14.140625" customWidth="1"/>
    <col min="7" max="7" width="14.28515625" customWidth="1"/>
    <col min="8" max="8" width="14.140625" customWidth="1"/>
    <col min="9" max="9" width="16" customWidth="1"/>
    <col min="10" max="10" width="15.5703125" customWidth="1"/>
    <col min="11" max="11" width="16.85546875" customWidth="1"/>
    <col min="12" max="12" width="15.28515625" customWidth="1"/>
    <col min="15" max="15" width="15" customWidth="1"/>
    <col min="16" max="16" width="12.42578125" customWidth="1"/>
    <col min="22" max="22" width="14" customWidth="1"/>
  </cols>
  <sheetData>
    <row r="2" spans="2:22" ht="18" x14ac:dyDescent="0.25">
      <c r="D2" s="88" t="s">
        <v>2016</v>
      </c>
    </row>
    <row r="5" spans="2:22" x14ac:dyDescent="0.2">
      <c r="B5" t="s">
        <v>1122</v>
      </c>
      <c r="I5" s="292"/>
      <c r="J5" s="292"/>
    </row>
    <row r="6" spans="2:22" x14ac:dyDescent="0.2">
      <c r="B6" t="s">
        <v>1762</v>
      </c>
    </row>
    <row r="7" spans="2:22" x14ac:dyDescent="0.2">
      <c r="B7" s="89"/>
    </row>
    <row r="8" spans="2:22" ht="12.75" customHeight="1" x14ac:dyDescent="0.2">
      <c r="B8" s="388" t="s">
        <v>1123</v>
      </c>
      <c r="C8" s="391" t="s">
        <v>1124</v>
      </c>
      <c r="D8" s="391" t="s">
        <v>1125</v>
      </c>
      <c r="E8" s="391" t="s">
        <v>1126</v>
      </c>
      <c r="F8" s="391" t="s">
        <v>1127</v>
      </c>
      <c r="G8" s="391" t="s">
        <v>1128</v>
      </c>
      <c r="H8" s="391" t="s">
        <v>1129</v>
      </c>
      <c r="I8" s="391" t="s">
        <v>1130</v>
      </c>
      <c r="J8" s="391" t="s">
        <v>1131</v>
      </c>
      <c r="K8" s="391" t="s">
        <v>1132</v>
      </c>
      <c r="L8" s="391" t="s">
        <v>1133</v>
      </c>
      <c r="M8" s="393" t="s">
        <v>1134</v>
      </c>
      <c r="N8" s="387" t="s">
        <v>1135</v>
      </c>
      <c r="O8" s="387"/>
      <c r="P8" s="387"/>
      <c r="Q8" s="387"/>
      <c r="R8" s="387"/>
      <c r="S8" s="387"/>
      <c r="T8" s="387"/>
      <c r="U8" s="387"/>
      <c r="V8" s="387"/>
    </row>
    <row r="9" spans="2:22" ht="37.5" customHeight="1" x14ac:dyDescent="0.2">
      <c r="B9" s="389"/>
      <c r="C9" s="392"/>
      <c r="D9" s="392"/>
      <c r="E9" s="392"/>
      <c r="F9" s="392"/>
      <c r="G9" s="392"/>
      <c r="H9" s="392"/>
      <c r="I9" s="392"/>
      <c r="J9" s="392"/>
      <c r="K9" s="392"/>
      <c r="L9" s="392"/>
      <c r="M9" s="394"/>
      <c r="N9" s="90" t="s">
        <v>116</v>
      </c>
      <c r="O9" s="90" t="s">
        <v>1136</v>
      </c>
      <c r="P9" s="91" t="s">
        <v>1137</v>
      </c>
      <c r="Q9" s="90" t="s">
        <v>1138</v>
      </c>
      <c r="R9" s="90" t="s">
        <v>1763</v>
      </c>
      <c r="S9" s="166" t="s">
        <v>1764</v>
      </c>
      <c r="T9" s="90" t="s">
        <v>1139</v>
      </c>
      <c r="U9" s="90" t="s">
        <v>2017</v>
      </c>
      <c r="V9" s="92" t="s">
        <v>1140</v>
      </c>
    </row>
    <row r="10" spans="2:22" ht="21" customHeight="1" x14ac:dyDescent="0.2">
      <c r="B10" s="390"/>
      <c r="C10" s="195" t="s">
        <v>1</v>
      </c>
      <c r="D10" s="195" t="s">
        <v>1</v>
      </c>
      <c r="E10" s="195" t="s">
        <v>1</v>
      </c>
      <c r="F10" s="195" t="s">
        <v>1</v>
      </c>
      <c r="G10" s="195" t="s">
        <v>1</v>
      </c>
      <c r="H10" s="195" t="s">
        <v>1</v>
      </c>
      <c r="I10" s="195" t="s">
        <v>1</v>
      </c>
      <c r="J10" s="195" t="s">
        <v>1</v>
      </c>
      <c r="K10" s="195" t="s">
        <v>1</v>
      </c>
      <c r="L10" s="195" t="s">
        <v>1</v>
      </c>
      <c r="M10" s="195" t="s">
        <v>3</v>
      </c>
      <c r="N10" s="96" t="s">
        <v>3</v>
      </c>
      <c r="O10" s="96" t="s">
        <v>3</v>
      </c>
      <c r="P10" s="195" t="s">
        <v>3</v>
      </c>
      <c r="Q10" s="155" t="s">
        <v>3</v>
      </c>
      <c r="R10" s="195" t="s">
        <v>3</v>
      </c>
      <c r="S10" s="96" t="s">
        <v>3</v>
      </c>
      <c r="T10" s="96" t="s">
        <v>3</v>
      </c>
      <c r="U10" s="195" t="s">
        <v>1</v>
      </c>
      <c r="V10" s="195" t="s">
        <v>3</v>
      </c>
    </row>
    <row r="11" spans="2:22" x14ac:dyDescent="0.2">
      <c r="B11" s="195" t="s">
        <v>1141</v>
      </c>
      <c r="C11" s="165">
        <v>-1077.5999999999999</v>
      </c>
      <c r="D11" s="165">
        <v>-1657.2</v>
      </c>
      <c r="E11" s="167">
        <v>2060.1</v>
      </c>
      <c r="F11" s="167">
        <v>8724.24</v>
      </c>
      <c r="G11" s="167">
        <v>3001.32</v>
      </c>
      <c r="H11" s="167">
        <v>1073.52</v>
      </c>
      <c r="I11" s="165">
        <v>4327.2</v>
      </c>
      <c r="J11" s="165">
        <v>11433.6</v>
      </c>
      <c r="K11" s="167" t="s">
        <v>2018</v>
      </c>
      <c r="L11" s="167" t="s">
        <v>2018</v>
      </c>
      <c r="M11" s="199">
        <v>602.28</v>
      </c>
      <c r="N11" s="152">
        <f>[2]РСК!K11</f>
        <v>823.43999999999983</v>
      </c>
      <c r="O11" s="165">
        <f>[2]оборон!C2</f>
        <v>219.96</v>
      </c>
      <c r="P11" s="200">
        <v>2.4</v>
      </c>
      <c r="Q11" s="201">
        <f>[2]ик47!C2</f>
        <v>177.3</v>
      </c>
      <c r="R11" s="200">
        <v>5.64</v>
      </c>
      <c r="S11" s="165">
        <f>[2]КСК!D8</f>
        <v>9.36</v>
      </c>
      <c r="T11" s="152">
        <f>[2]СЗСМ!E3</f>
        <v>16.739999999999998</v>
      </c>
      <c r="U11" s="152">
        <f>(C11+D11+E11+F11+G11+H11+I11+J11+M11-V11)</f>
        <v>27232.62</v>
      </c>
      <c r="V11" s="165">
        <f>(N11+O11+R11+S11+T11+Q11+P11)</f>
        <v>1254.8399999999999</v>
      </c>
    </row>
    <row r="12" spans="2:22" x14ac:dyDescent="0.2">
      <c r="B12" s="195" t="s">
        <v>1142</v>
      </c>
      <c r="C12" s="165">
        <v>-1062</v>
      </c>
      <c r="D12" s="165">
        <v>-1598.4</v>
      </c>
      <c r="E12" s="167">
        <v>2075.2199999999998</v>
      </c>
      <c r="F12" s="167">
        <v>8686.44</v>
      </c>
      <c r="G12" s="167">
        <v>3050.46</v>
      </c>
      <c r="H12" s="167">
        <v>895.86</v>
      </c>
      <c r="I12" s="165">
        <v>4323.6000000000004</v>
      </c>
      <c r="J12" s="165">
        <v>11192.4</v>
      </c>
      <c r="K12" s="167" t="s">
        <v>2018</v>
      </c>
      <c r="L12" s="167" t="s">
        <v>2018</v>
      </c>
      <c r="M12" s="202">
        <v>603.72</v>
      </c>
      <c r="N12" s="152">
        <f>[2]РСК!K12</f>
        <v>767.1</v>
      </c>
      <c r="O12" s="165">
        <f>[2]оборон!C3</f>
        <v>204.48</v>
      </c>
      <c r="P12" s="203">
        <v>2.4</v>
      </c>
      <c r="Q12" s="165">
        <f>[2]ик47!C3</f>
        <v>163.08000000000001</v>
      </c>
      <c r="R12" s="203">
        <v>5.52</v>
      </c>
      <c r="S12" s="165">
        <f>[2]КСК!D9</f>
        <v>10.32</v>
      </c>
      <c r="T12" s="152">
        <f>[2]СЗСМ!E4</f>
        <v>16.2</v>
      </c>
      <c r="U12" s="152">
        <f t="shared" ref="U12:U34" si="0">(C12+D12+E12+F12+G12+H12+I12+J12+M12-V12)</f>
        <v>26998.200000000004</v>
      </c>
      <c r="V12" s="165">
        <f t="shared" ref="V12:V34" si="1">(N12+O12+R12+S12+T12+Q12+P12)</f>
        <v>1169.1000000000001</v>
      </c>
    </row>
    <row r="13" spans="2:22" x14ac:dyDescent="0.2">
      <c r="B13" s="195" t="s">
        <v>1143</v>
      </c>
      <c r="C13" s="165">
        <v>-1240.8</v>
      </c>
      <c r="D13" s="165">
        <v>-1777.2</v>
      </c>
      <c r="E13" s="167">
        <v>2116.8000000000002</v>
      </c>
      <c r="F13" s="167">
        <v>8784.7199999999993</v>
      </c>
      <c r="G13" s="167">
        <v>2865.24</v>
      </c>
      <c r="H13" s="167">
        <v>869.4</v>
      </c>
      <c r="I13" s="165">
        <v>4305.6000000000004</v>
      </c>
      <c r="J13" s="165">
        <v>10990.8</v>
      </c>
      <c r="K13" s="167" t="s">
        <v>2018</v>
      </c>
      <c r="L13" s="167" t="s">
        <v>2018</v>
      </c>
      <c r="M13" s="202">
        <v>601.91999999999996</v>
      </c>
      <c r="N13" s="152">
        <f>[2]РСК!K13</f>
        <v>674.57999999999993</v>
      </c>
      <c r="O13" s="165">
        <f>[2]оборон!C4</f>
        <v>189.25200000000001</v>
      </c>
      <c r="P13" s="203">
        <v>2.4</v>
      </c>
      <c r="Q13" s="165">
        <f>[2]ик47!C4</f>
        <v>157.86000000000001</v>
      </c>
      <c r="R13" s="203">
        <v>5.28</v>
      </c>
      <c r="S13" s="165">
        <f>[2]КСК!D10</f>
        <v>9.6</v>
      </c>
      <c r="T13" s="152">
        <f>[2]СЗСМ!E5</f>
        <v>15.84</v>
      </c>
      <c r="U13" s="152">
        <f t="shared" si="0"/>
        <v>26461.667999999998</v>
      </c>
      <c r="V13" s="165">
        <f t="shared" si="1"/>
        <v>1054.8119999999999</v>
      </c>
    </row>
    <row r="14" spans="2:22" x14ac:dyDescent="0.2">
      <c r="B14" s="195" t="s">
        <v>1144</v>
      </c>
      <c r="C14" s="165">
        <v>-1801.2</v>
      </c>
      <c r="D14" s="165">
        <v>-2258.4</v>
      </c>
      <c r="E14" s="167">
        <v>1806.84</v>
      </c>
      <c r="F14" s="167">
        <v>8633.52</v>
      </c>
      <c r="G14" s="167">
        <v>2778.3</v>
      </c>
      <c r="H14" s="167">
        <v>926.1</v>
      </c>
      <c r="I14" s="165">
        <v>2991.6</v>
      </c>
      <c r="J14" s="165">
        <v>8989.2000000000007</v>
      </c>
      <c r="K14" s="167" t="s">
        <v>2018</v>
      </c>
      <c r="L14" s="167" t="s">
        <v>2018</v>
      </c>
      <c r="M14" s="202">
        <v>603.36</v>
      </c>
      <c r="N14" s="152">
        <f>[2]РСК!K14</f>
        <v>680.34</v>
      </c>
      <c r="O14" s="165">
        <f>[2]оборон!C5</f>
        <v>164.88</v>
      </c>
      <c r="P14" s="203">
        <v>2.4</v>
      </c>
      <c r="Q14" s="165">
        <f>[2]ик47!C5</f>
        <v>185.94</v>
      </c>
      <c r="R14" s="203">
        <v>4.68</v>
      </c>
      <c r="S14" s="165">
        <f>[2]КСК!D11</f>
        <v>9.36</v>
      </c>
      <c r="T14" s="152">
        <f>[2]СЗСМ!E6</f>
        <v>14.4</v>
      </c>
      <c r="U14" s="152">
        <f t="shared" si="0"/>
        <v>21607.320000000003</v>
      </c>
      <c r="V14" s="165">
        <f t="shared" si="1"/>
        <v>1062</v>
      </c>
    </row>
    <row r="15" spans="2:22" x14ac:dyDescent="0.2">
      <c r="B15" s="195" t="s">
        <v>1145</v>
      </c>
      <c r="C15" s="165">
        <v>-1447.2</v>
      </c>
      <c r="D15" s="165">
        <v>-2187.6</v>
      </c>
      <c r="E15" s="167">
        <v>2029.86</v>
      </c>
      <c r="F15" s="167">
        <v>8720.4599999999991</v>
      </c>
      <c r="G15" s="167">
        <v>2963.52</v>
      </c>
      <c r="H15" s="167">
        <v>922.32</v>
      </c>
      <c r="I15" s="165">
        <v>3639.6</v>
      </c>
      <c r="J15" s="165">
        <v>9849.6</v>
      </c>
      <c r="K15" s="167" t="s">
        <v>2018</v>
      </c>
      <c r="L15" s="167" t="s">
        <v>2018</v>
      </c>
      <c r="M15" s="202">
        <v>602.28</v>
      </c>
      <c r="N15" s="152">
        <f>[2]РСК!K15</f>
        <v>650.28</v>
      </c>
      <c r="O15" s="165">
        <f>[2]оборон!C6</f>
        <v>154.44</v>
      </c>
      <c r="P15" s="203">
        <v>2.4</v>
      </c>
      <c r="Q15" s="165">
        <f>[2]ик47!C6</f>
        <v>221.76</v>
      </c>
      <c r="R15" s="203">
        <v>3</v>
      </c>
      <c r="S15" s="165">
        <f>[2]КСК!D12</f>
        <v>8.16</v>
      </c>
      <c r="T15" s="152">
        <f>[2]СЗСМ!E7</f>
        <v>12.96</v>
      </c>
      <c r="U15" s="152">
        <f t="shared" si="0"/>
        <v>24039.839999999997</v>
      </c>
      <c r="V15" s="165">
        <f t="shared" si="1"/>
        <v>1053</v>
      </c>
    </row>
    <row r="16" spans="2:22" x14ac:dyDescent="0.2">
      <c r="B16" s="195" t="s">
        <v>1146</v>
      </c>
      <c r="C16" s="165">
        <v>-1215.5999999999999</v>
      </c>
      <c r="D16" s="165">
        <v>-2053.1999999999998</v>
      </c>
      <c r="E16" s="167">
        <v>2010.96</v>
      </c>
      <c r="F16" s="167">
        <v>8505</v>
      </c>
      <c r="G16" s="167">
        <v>2963.52</v>
      </c>
      <c r="H16" s="167">
        <v>895.86</v>
      </c>
      <c r="I16" s="165">
        <v>4633.2</v>
      </c>
      <c r="J16" s="165">
        <v>10152</v>
      </c>
      <c r="K16" s="167" t="s">
        <v>2018</v>
      </c>
      <c r="L16" s="167" t="s">
        <v>2018</v>
      </c>
      <c r="M16" s="202">
        <v>601.55999999999995</v>
      </c>
      <c r="N16" s="152">
        <f>[2]РСК!K16</f>
        <v>652.19999999999993</v>
      </c>
      <c r="O16" s="165">
        <f>[2]оборон!C7</f>
        <v>163.87200000000001</v>
      </c>
      <c r="P16" s="203">
        <v>2.4</v>
      </c>
      <c r="Q16" s="165">
        <f>[2]ик47!C7</f>
        <v>230.04</v>
      </c>
      <c r="R16" s="203">
        <v>3.12</v>
      </c>
      <c r="S16" s="165">
        <f>[2]КСК!D13</f>
        <v>15.6</v>
      </c>
      <c r="T16" s="152">
        <f>[2]СЗСМ!E8</f>
        <v>13.68</v>
      </c>
      <c r="U16" s="152">
        <f t="shared" si="0"/>
        <v>25412.388000000003</v>
      </c>
      <c r="V16" s="165">
        <f t="shared" si="1"/>
        <v>1080.912</v>
      </c>
    </row>
    <row r="17" spans="2:22" x14ac:dyDescent="0.2">
      <c r="B17" s="195" t="s">
        <v>1147</v>
      </c>
      <c r="C17" s="165">
        <v>-967.2</v>
      </c>
      <c r="D17" s="165">
        <v>-1590</v>
      </c>
      <c r="E17" s="167">
        <v>2033.64</v>
      </c>
      <c r="F17" s="167">
        <v>8410.5</v>
      </c>
      <c r="G17" s="167">
        <v>2831.22</v>
      </c>
      <c r="H17" s="167">
        <v>899.64</v>
      </c>
      <c r="I17" s="165">
        <v>6285.6</v>
      </c>
      <c r="J17" s="165">
        <v>11052</v>
      </c>
      <c r="K17" s="167" t="s">
        <v>2018</v>
      </c>
      <c r="L17" s="167" t="s">
        <v>2018</v>
      </c>
      <c r="M17" s="202">
        <v>606.24</v>
      </c>
      <c r="N17" s="152">
        <f>[2]РСК!K17</f>
        <v>682.44</v>
      </c>
      <c r="O17" s="165">
        <f>[2]оборон!C8</f>
        <v>195.48</v>
      </c>
      <c r="P17" s="203">
        <v>2.4</v>
      </c>
      <c r="Q17" s="165">
        <f>[2]ик47!C8</f>
        <v>261.18</v>
      </c>
      <c r="R17" s="203">
        <v>2.64</v>
      </c>
      <c r="S17" s="165">
        <f>[2]КСК!D14</f>
        <v>40.08</v>
      </c>
      <c r="T17" s="152">
        <f>[2]СЗСМ!E9</f>
        <v>14.940000000000001</v>
      </c>
      <c r="U17" s="152">
        <f t="shared" si="0"/>
        <v>28362.480000000003</v>
      </c>
      <c r="V17" s="165">
        <f t="shared" si="1"/>
        <v>1199.1600000000003</v>
      </c>
    </row>
    <row r="18" spans="2:22" x14ac:dyDescent="0.2">
      <c r="B18" s="195" t="s">
        <v>1148</v>
      </c>
      <c r="C18" s="165">
        <v>-1143.5999999999999</v>
      </c>
      <c r="D18" s="165">
        <v>-1560</v>
      </c>
      <c r="E18" s="167">
        <v>2052.54</v>
      </c>
      <c r="F18" s="167">
        <v>7975.8</v>
      </c>
      <c r="G18" s="167">
        <v>2710.26</v>
      </c>
      <c r="H18" s="167">
        <v>876.96</v>
      </c>
      <c r="I18" s="165">
        <v>7448.4</v>
      </c>
      <c r="J18" s="165">
        <v>11512.8</v>
      </c>
      <c r="K18" s="167" t="s">
        <v>2018</v>
      </c>
      <c r="L18" s="167" t="s">
        <v>2018</v>
      </c>
      <c r="M18" s="202">
        <v>602.64</v>
      </c>
      <c r="N18" s="152">
        <f>[2]РСК!K18</f>
        <v>754.38</v>
      </c>
      <c r="O18" s="165">
        <f>[2]оборон!C9</f>
        <v>210.78</v>
      </c>
      <c r="P18" s="203">
        <v>2.16</v>
      </c>
      <c r="Q18" s="165">
        <f>[2]ик47!C9</f>
        <v>295.2</v>
      </c>
      <c r="R18" s="203">
        <v>3.48</v>
      </c>
      <c r="S18" s="165">
        <f>[2]КСК!D15</f>
        <v>45.6</v>
      </c>
      <c r="T18" s="152">
        <f>[2]СЗСМ!E10</f>
        <v>29.7</v>
      </c>
      <c r="U18" s="152">
        <f t="shared" si="0"/>
        <v>29134.5</v>
      </c>
      <c r="V18" s="165">
        <f t="shared" si="1"/>
        <v>1341.3000000000002</v>
      </c>
    </row>
    <row r="19" spans="2:22" x14ac:dyDescent="0.2">
      <c r="B19" s="195" t="s">
        <v>1149</v>
      </c>
      <c r="C19" s="165">
        <v>-702</v>
      </c>
      <c r="D19" s="165">
        <v>-1087.2</v>
      </c>
      <c r="E19" s="167">
        <v>2094.12</v>
      </c>
      <c r="F19" s="167">
        <v>8032.5</v>
      </c>
      <c r="G19" s="167">
        <v>2778.3</v>
      </c>
      <c r="H19" s="167">
        <v>933.66</v>
      </c>
      <c r="I19" s="165">
        <v>4464</v>
      </c>
      <c r="J19" s="165">
        <v>8960.4</v>
      </c>
      <c r="K19" s="167" t="s">
        <v>2018</v>
      </c>
      <c r="L19" s="167" t="s">
        <v>2018</v>
      </c>
      <c r="M19" s="202">
        <v>597.96</v>
      </c>
      <c r="N19" s="152">
        <f>[2]РСК!K19</f>
        <v>899.34</v>
      </c>
      <c r="O19" s="165">
        <f>[2]оборон!C10</f>
        <v>225.36</v>
      </c>
      <c r="P19" s="203">
        <v>3.6</v>
      </c>
      <c r="Q19" s="165">
        <f>[2]ик47!C10</f>
        <v>291.42</v>
      </c>
      <c r="R19" s="203">
        <v>102.96</v>
      </c>
      <c r="S19" s="165">
        <f>[2]КСК!D16</f>
        <v>110.64</v>
      </c>
      <c r="T19" s="152">
        <f>[2]СЗСМ!E11</f>
        <v>106.92</v>
      </c>
      <c r="U19" s="152">
        <f t="shared" si="0"/>
        <v>24331.499999999996</v>
      </c>
      <c r="V19" s="165">
        <f t="shared" si="1"/>
        <v>1740.2400000000002</v>
      </c>
    </row>
    <row r="20" spans="2:22" x14ac:dyDescent="0.2">
      <c r="B20" s="195" t="s">
        <v>1150</v>
      </c>
      <c r="C20" s="165">
        <v>-472.8</v>
      </c>
      <c r="D20" s="165">
        <v>-860.4</v>
      </c>
      <c r="E20" s="167">
        <v>2317.14</v>
      </c>
      <c r="F20" s="167">
        <v>8017.38</v>
      </c>
      <c r="G20" s="167">
        <v>2766.96</v>
      </c>
      <c r="H20" s="167">
        <v>952.56</v>
      </c>
      <c r="I20" s="165">
        <v>3754.8</v>
      </c>
      <c r="J20" s="165">
        <v>7149.6</v>
      </c>
      <c r="K20" s="167" t="s">
        <v>2018</v>
      </c>
      <c r="L20" s="167" t="s">
        <v>2018</v>
      </c>
      <c r="M20" s="202">
        <v>606.96</v>
      </c>
      <c r="N20" s="152">
        <f>[2]РСК!K20</f>
        <v>1051.02</v>
      </c>
      <c r="O20" s="165">
        <f>[2]оборон!C11</f>
        <v>245.05200000000002</v>
      </c>
      <c r="P20" s="203">
        <v>13.68</v>
      </c>
      <c r="Q20" s="165">
        <f>[2]ик47!C11</f>
        <v>256.14</v>
      </c>
      <c r="R20" s="203">
        <v>92.64</v>
      </c>
      <c r="S20" s="165">
        <f>[2]КСК!D17</f>
        <v>113.04</v>
      </c>
      <c r="T20" s="152">
        <f>[2]СЗСМ!E12</f>
        <v>143.28</v>
      </c>
      <c r="U20" s="152">
        <f t="shared" si="0"/>
        <v>22317.347999999998</v>
      </c>
      <c r="V20" s="165">
        <f t="shared" si="1"/>
        <v>1914.8520000000001</v>
      </c>
    </row>
    <row r="21" spans="2:22" x14ac:dyDescent="0.2">
      <c r="B21" s="195" t="s">
        <v>1151</v>
      </c>
      <c r="C21" s="165">
        <v>1724.4</v>
      </c>
      <c r="D21" s="165">
        <v>1377.6</v>
      </c>
      <c r="E21" s="167">
        <v>2441.88</v>
      </c>
      <c r="F21" s="167">
        <v>8028.72</v>
      </c>
      <c r="G21" s="167">
        <v>2808.54</v>
      </c>
      <c r="H21" s="167">
        <v>918.54</v>
      </c>
      <c r="I21" s="165">
        <v>4172.3999999999996</v>
      </c>
      <c r="J21" s="165">
        <v>7304.4</v>
      </c>
      <c r="K21" s="167" t="s">
        <v>2018</v>
      </c>
      <c r="L21" s="167" t="s">
        <v>2018</v>
      </c>
      <c r="M21" s="202">
        <v>612.72</v>
      </c>
      <c r="N21" s="152">
        <f>[2]РСК!K21</f>
        <v>1104.4199999999998</v>
      </c>
      <c r="O21" s="165">
        <f>[2]оборон!C12</f>
        <v>289.26</v>
      </c>
      <c r="P21" s="203">
        <v>27.12</v>
      </c>
      <c r="Q21" s="165">
        <f>[2]ик47!C12</f>
        <v>279.89999999999998</v>
      </c>
      <c r="R21" s="203">
        <v>50.4</v>
      </c>
      <c r="S21" s="165">
        <f>[2]КСК!D18</f>
        <v>107.28</v>
      </c>
      <c r="T21" s="152">
        <f>[2]СЗСМ!E13</f>
        <v>191.88</v>
      </c>
      <c r="U21" s="152">
        <f t="shared" si="0"/>
        <v>27338.940000000006</v>
      </c>
      <c r="V21" s="165">
        <f t="shared" si="1"/>
        <v>2050.2599999999998</v>
      </c>
    </row>
    <row r="22" spans="2:22" x14ac:dyDescent="0.2">
      <c r="B22" s="195" t="s">
        <v>1152</v>
      </c>
      <c r="C22" s="165">
        <v>4029.6</v>
      </c>
      <c r="D22" s="165">
        <v>3814.8</v>
      </c>
      <c r="E22" s="167">
        <v>2222.64</v>
      </c>
      <c r="F22" s="167">
        <v>7847.28</v>
      </c>
      <c r="G22" s="167">
        <v>2509.92</v>
      </c>
      <c r="H22" s="167">
        <v>858.06</v>
      </c>
      <c r="I22" s="165">
        <v>3956.4</v>
      </c>
      <c r="J22" s="165">
        <v>7059.6</v>
      </c>
      <c r="K22" s="167" t="s">
        <v>2018</v>
      </c>
      <c r="L22" s="167" t="s">
        <v>2018</v>
      </c>
      <c r="M22" s="202">
        <v>610.55999999999995</v>
      </c>
      <c r="N22" s="152">
        <f>[2]РСК!K22</f>
        <v>1105.02</v>
      </c>
      <c r="O22" s="165">
        <f>[2]оборон!C13</f>
        <v>282.42</v>
      </c>
      <c r="P22" s="203">
        <v>66.239999999999995</v>
      </c>
      <c r="Q22" s="165">
        <f>[2]ик47!C13</f>
        <v>286.92</v>
      </c>
      <c r="R22" s="203">
        <v>96.72</v>
      </c>
      <c r="S22" s="165">
        <f>[2]КСК!D19</f>
        <v>39.6</v>
      </c>
      <c r="T22" s="152">
        <f>[2]СЗСМ!E14</f>
        <v>136.44</v>
      </c>
      <c r="U22" s="152">
        <f t="shared" si="0"/>
        <v>30895.5</v>
      </c>
      <c r="V22" s="165">
        <f t="shared" si="1"/>
        <v>2013.3600000000001</v>
      </c>
    </row>
    <row r="23" spans="2:22" x14ac:dyDescent="0.2">
      <c r="B23" s="195" t="s">
        <v>1153</v>
      </c>
      <c r="C23" s="165">
        <v>4238.3999999999996</v>
      </c>
      <c r="D23" s="165">
        <v>3949.2</v>
      </c>
      <c r="E23" s="167">
        <v>2426.7600000000002</v>
      </c>
      <c r="F23" s="167">
        <v>8002.26</v>
      </c>
      <c r="G23" s="167">
        <v>2528.8200000000002</v>
      </c>
      <c r="H23" s="167">
        <v>880.74</v>
      </c>
      <c r="I23" s="165">
        <v>2113.1999999999998</v>
      </c>
      <c r="J23" s="165">
        <v>6271.2</v>
      </c>
      <c r="K23" s="167" t="s">
        <v>2018</v>
      </c>
      <c r="L23" s="167" t="s">
        <v>2018</v>
      </c>
      <c r="M23" s="202">
        <v>598.32000000000005</v>
      </c>
      <c r="N23" s="152">
        <f>[2]РСК!K23</f>
        <v>1078.8600000000001</v>
      </c>
      <c r="O23" s="165">
        <f>[2]оборон!C14</f>
        <v>268.92</v>
      </c>
      <c r="P23" s="203">
        <v>7.2</v>
      </c>
      <c r="Q23" s="165">
        <f>[2]ик47!C14</f>
        <v>253.8</v>
      </c>
      <c r="R23" s="203">
        <v>7.08</v>
      </c>
      <c r="S23" s="165">
        <f>[2]КСК!D20</f>
        <v>52.32</v>
      </c>
      <c r="T23" s="152">
        <f>[2]СЗСМ!E15</f>
        <v>103.86</v>
      </c>
      <c r="U23" s="152">
        <f t="shared" si="0"/>
        <v>29236.860000000004</v>
      </c>
      <c r="V23" s="165">
        <f t="shared" si="1"/>
        <v>1772.04</v>
      </c>
    </row>
    <row r="24" spans="2:22" x14ac:dyDescent="0.2">
      <c r="B24" s="195" t="s">
        <v>1154</v>
      </c>
      <c r="C24" s="165">
        <v>4106.3999999999996</v>
      </c>
      <c r="D24" s="165">
        <v>3916.8</v>
      </c>
      <c r="E24" s="167">
        <v>2525.04</v>
      </c>
      <c r="F24" s="167">
        <v>8240.4</v>
      </c>
      <c r="G24" s="167">
        <v>2566.62</v>
      </c>
      <c r="H24" s="167">
        <v>1134</v>
      </c>
      <c r="I24" s="165">
        <v>3765.6</v>
      </c>
      <c r="J24" s="165">
        <v>6904.8</v>
      </c>
      <c r="K24" s="167" t="s">
        <v>2018</v>
      </c>
      <c r="L24" s="167" t="s">
        <v>2018</v>
      </c>
      <c r="M24" s="202">
        <v>594.72</v>
      </c>
      <c r="N24" s="152">
        <f>[2]РСК!K24</f>
        <v>1026.6600000000001</v>
      </c>
      <c r="O24" s="165">
        <f>[2]оборон!C15</f>
        <v>263.41200000000003</v>
      </c>
      <c r="P24" s="203">
        <v>70.56</v>
      </c>
      <c r="Q24" s="165">
        <f>[2]ик47!C15</f>
        <v>243.36</v>
      </c>
      <c r="R24" s="203">
        <v>96.48</v>
      </c>
      <c r="S24" s="165">
        <f>[2]КСК!D21</f>
        <v>89.28</v>
      </c>
      <c r="T24" s="152">
        <f>[2]СЗСМ!E16</f>
        <v>146.34</v>
      </c>
      <c r="U24" s="152">
        <f t="shared" si="0"/>
        <v>31818.287999999997</v>
      </c>
      <c r="V24" s="165">
        <f t="shared" si="1"/>
        <v>1936.0920000000001</v>
      </c>
    </row>
    <row r="25" spans="2:22" x14ac:dyDescent="0.2">
      <c r="B25" s="195" t="s">
        <v>1155</v>
      </c>
      <c r="C25" s="165">
        <v>4036.8</v>
      </c>
      <c r="D25" s="165">
        <v>3747.6</v>
      </c>
      <c r="E25" s="167">
        <v>2646</v>
      </c>
      <c r="F25" s="167">
        <v>8240</v>
      </c>
      <c r="G25" s="167">
        <v>2638.44</v>
      </c>
      <c r="H25" s="167">
        <v>1277.6400000000001</v>
      </c>
      <c r="I25" s="165">
        <v>3186</v>
      </c>
      <c r="J25" s="165">
        <v>6638.4</v>
      </c>
      <c r="K25" s="167" t="s">
        <v>2018</v>
      </c>
      <c r="L25" s="167" t="s">
        <v>2018</v>
      </c>
      <c r="M25" s="202">
        <v>594.72</v>
      </c>
      <c r="N25" s="152">
        <f>[2]РСК!K25</f>
        <v>1057.9199999999998</v>
      </c>
      <c r="O25" s="165">
        <f>[2]оборон!C16</f>
        <v>265.14</v>
      </c>
      <c r="P25" s="203">
        <v>82.32</v>
      </c>
      <c r="Q25" s="165">
        <f>[2]ик47!C16</f>
        <v>236.16</v>
      </c>
      <c r="R25" s="203">
        <v>79.44</v>
      </c>
      <c r="S25" s="165">
        <f>[2]КСК!D22</f>
        <v>29.04</v>
      </c>
      <c r="T25" s="152">
        <f>[2]СЗСМ!E17</f>
        <v>155.34</v>
      </c>
      <c r="U25" s="152">
        <f t="shared" si="0"/>
        <v>31100.239999999998</v>
      </c>
      <c r="V25" s="165">
        <f t="shared" si="1"/>
        <v>1905.36</v>
      </c>
    </row>
    <row r="26" spans="2:22" x14ac:dyDescent="0.2">
      <c r="B26" s="195" t="s">
        <v>1156</v>
      </c>
      <c r="C26" s="165">
        <v>3769.2</v>
      </c>
      <c r="D26" s="165">
        <v>3470.4</v>
      </c>
      <c r="E26" s="167">
        <v>2536.38</v>
      </c>
      <c r="F26" s="167">
        <v>8327.34</v>
      </c>
      <c r="G26" s="167">
        <v>2680.02</v>
      </c>
      <c r="H26" s="167">
        <v>1259</v>
      </c>
      <c r="I26" s="165">
        <v>1998</v>
      </c>
      <c r="J26" s="165">
        <v>5968.8</v>
      </c>
      <c r="K26" s="167" t="s">
        <v>2018</v>
      </c>
      <c r="L26" s="167" t="s">
        <v>2018</v>
      </c>
      <c r="M26" s="202">
        <v>595.08000000000004</v>
      </c>
      <c r="N26" s="152">
        <f>[2]РСК!K26</f>
        <v>1032.3600000000001</v>
      </c>
      <c r="O26" s="165">
        <f>[2]оборон!C17</f>
        <v>255.78</v>
      </c>
      <c r="P26" s="203">
        <v>62.64</v>
      </c>
      <c r="Q26" s="165">
        <f>[2]ик47!C17</f>
        <v>238.86</v>
      </c>
      <c r="R26" s="203">
        <v>64.44</v>
      </c>
      <c r="S26" s="165">
        <f>[2]КСК!D23</f>
        <v>24</v>
      </c>
      <c r="T26" s="152">
        <f>[2]СЗСМ!E18</f>
        <v>156.06</v>
      </c>
      <c r="U26" s="152">
        <f t="shared" si="0"/>
        <v>28770.080000000002</v>
      </c>
      <c r="V26" s="165">
        <f t="shared" si="1"/>
        <v>1834.14</v>
      </c>
    </row>
    <row r="27" spans="2:22" x14ac:dyDescent="0.2">
      <c r="B27" s="195" t="s">
        <v>1157</v>
      </c>
      <c r="C27" s="165">
        <v>3943.2</v>
      </c>
      <c r="D27" s="165">
        <v>3484.8</v>
      </c>
      <c r="E27" s="167">
        <v>2397</v>
      </c>
      <c r="F27" s="167">
        <v>8444.52</v>
      </c>
      <c r="G27" s="167">
        <v>2808.54</v>
      </c>
      <c r="H27" s="167">
        <v>1205.82</v>
      </c>
      <c r="I27" s="165">
        <v>4111.2</v>
      </c>
      <c r="J27" s="165">
        <v>7484.4</v>
      </c>
      <c r="K27" s="167" t="s">
        <v>2018</v>
      </c>
      <c r="L27" s="167" t="s">
        <v>2018</v>
      </c>
      <c r="M27" s="202">
        <v>586.79999999999995</v>
      </c>
      <c r="N27" s="152">
        <f>[2]РСК!K27</f>
        <v>1027.98</v>
      </c>
      <c r="O27" s="165">
        <f>[2]оборон!C18</f>
        <v>244.87200000000001</v>
      </c>
      <c r="P27" s="203">
        <v>79.2</v>
      </c>
      <c r="Q27" s="165">
        <f>[2]ик47!C18</f>
        <v>220.68</v>
      </c>
      <c r="R27" s="203">
        <v>70.2</v>
      </c>
      <c r="S27" s="165">
        <f>[2]КСК!D24</f>
        <v>22.32</v>
      </c>
      <c r="T27" s="152">
        <f>[2]СЗСМ!E19</f>
        <v>135.18</v>
      </c>
      <c r="U27" s="152">
        <f t="shared" si="0"/>
        <v>32665.848000000005</v>
      </c>
      <c r="V27" s="165">
        <f t="shared" si="1"/>
        <v>1800.4320000000002</v>
      </c>
    </row>
    <row r="28" spans="2:22" x14ac:dyDescent="0.2">
      <c r="B28" s="195" t="s">
        <v>1158</v>
      </c>
      <c r="C28" s="165">
        <v>3493.2</v>
      </c>
      <c r="D28" s="165">
        <v>3039.6</v>
      </c>
      <c r="E28" s="167">
        <v>2630.88</v>
      </c>
      <c r="F28" s="167">
        <v>8247.9599999999991</v>
      </c>
      <c r="G28" s="167">
        <v>2918.16</v>
      </c>
      <c r="H28" s="167">
        <v>1232.28</v>
      </c>
      <c r="I28" s="165">
        <v>4420.8</v>
      </c>
      <c r="J28" s="165">
        <v>8233.2000000000007</v>
      </c>
      <c r="K28" s="167" t="s">
        <v>2018</v>
      </c>
      <c r="L28" s="167" t="s">
        <v>2018</v>
      </c>
      <c r="M28" s="202">
        <v>585.36</v>
      </c>
      <c r="N28" s="152">
        <f>[2]РСК!K28</f>
        <v>996.59999999999991</v>
      </c>
      <c r="O28" s="165">
        <f>[2]оборон!C19</f>
        <v>261</v>
      </c>
      <c r="P28" s="203">
        <v>47.28</v>
      </c>
      <c r="Q28" s="165">
        <f>[2]ик47!C19</f>
        <v>214.92</v>
      </c>
      <c r="R28" s="203">
        <v>7.08</v>
      </c>
      <c r="S28" s="165">
        <f>[2]КСК!D25</f>
        <v>17.04</v>
      </c>
      <c r="T28" s="152">
        <f>[2]СЗСМ!E20</f>
        <v>59.04</v>
      </c>
      <c r="U28" s="152">
        <f t="shared" si="0"/>
        <v>33198.480000000003</v>
      </c>
      <c r="V28" s="165">
        <f t="shared" si="1"/>
        <v>1602.9599999999998</v>
      </c>
    </row>
    <row r="29" spans="2:22" x14ac:dyDescent="0.2">
      <c r="B29" s="195" t="s">
        <v>1159</v>
      </c>
      <c r="C29" s="165">
        <v>58.800000000000011</v>
      </c>
      <c r="D29" s="165">
        <v>-534</v>
      </c>
      <c r="E29" s="167">
        <v>2608.1999999999998</v>
      </c>
      <c r="F29" s="167">
        <v>8187.48</v>
      </c>
      <c r="G29" s="167">
        <v>2786</v>
      </c>
      <c r="H29" s="167">
        <v>1262.52</v>
      </c>
      <c r="I29" s="165">
        <v>4698</v>
      </c>
      <c r="J29" s="165">
        <v>9039.6</v>
      </c>
      <c r="K29" s="167" t="s">
        <v>2018</v>
      </c>
      <c r="L29" s="167" t="s">
        <v>2018</v>
      </c>
      <c r="M29" s="202">
        <v>584.28</v>
      </c>
      <c r="N29" s="152">
        <f>[2]РСК!K29</f>
        <v>956.81999999999994</v>
      </c>
      <c r="O29" s="165">
        <f>[2]оборон!C20</f>
        <v>313.02</v>
      </c>
      <c r="P29" s="203">
        <v>0.96</v>
      </c>
      <c r="Q29" s="165">
        <f>[2]ик47!C20</f>
        <v>209.16</v>
      </c>
      <c r="R29" s="203">
        <v>6.72</v>
      </c>
      <c r="S29" s="165">
        <f>[2]КСК!D26</f>
        <v>13.2</v>
      </c>
      <c r="T29" s="152">
        <f>[2]СЗСМ!E21</f>
        <v>43.38</v>
      </c>
      <c r="U29" s="152">
        <f t="shared" si="0"/>
        <v>27147.619999999995</v>
      </c>
      <c r="V29" s="165">
        <f t="shared" si="1"/>
        <v>1543.2600000000002</v>
      </c>
    </row>
    <row r="30" spans="2:22" x14ac:dyDescent="0.2">
      <c r="B30" s="195" t="s">
        <v>1160</v>
      </c>
      <c r="C30" s="165">
        <v>-1189.2</v>
      </c>
      <c r="D30" s="165">
        <v>-1831.2</v>
      </c>
      <c r="E30" s="167">
        <v>2165.94</v>
      </c>
      <c r="F30" s="167">
        <v>7983.36</v>
      </c>
      <c r="G30" s="167">
        <v>2710.26</v>
      </c>
      <c r="H30" s="167">
        <v>1247.4000000000001</v>
      </c>
      <c r="I30" s="165">
        <v>4320</v>
      </c>
      <c r="J30" s="165">
        <v>9252</v>
      </c>
      <c r="K30" s="167" t="s">
        <v>2018</v>
      </c>
      <c r="L30" s="167" t="s">
        <v>2018</v>
      </c>
      <c r="M30" s="202">
        <v>590.76</v>
      </c>
      <c r="N30" s="152">
        <f>[2]РСК!K30</f>
        <v>933.3</v>
      </c>
      <c r="O30" s="165">
        <f>[2]оборон!C21</f>
        <v>273.60000000000002</v>
      </c>
      <c r="P30" s="203">
        <v>0.72</v>
      </c>
      <c r="Q30" s="165">
        <f>[2]ик47!C21</f>
        <v>217.62</v>
      </c>
      <c r="R30" s="203">
        <v>5.28</v>
      </c>
      <c r="S30" s="165">
        <f>[2]КСК!D27</f>
        <v>10.8</v>
      </c>
      <c r="T30" s="152">
        <f>[2]СЗСМ!E22</f>
        <v>27.54</v>
      </c>
      <c r="U30" s="152">
        <f t="shared" si="0"/>
        <v>23780.459999999995</v>
      </c>
      <c r="V30" s="165">
        <f t="shared" si="1"/>
        <v>1468.86</v>
      </c>
    </row>
    <row r="31" spans="2:22" x14ac:dyDescent="0.2">
      <c r="B31" s="195" t="s">
        <v>1161</v>
      </c>
      <c r="C31" s="165">
        <v>-1114.8</v>
      </c>
      <c r="D31" s="165">
        <v>-1932</v>
      </c>
      <c r="E31" s="167">
        <v>2419.1999999999998</v>
      </c>
      <c r="F31" s="167">
        <v>8229.06</v>
      </c>
      <c r="G31" s="167">
        <v>2997.54</v>
      </c>
      <c r="H31" s="167">
        <v>1270.08</v>
      </c>
      <c r="I31" s="165">
        <v>6782.4</v>
      </c>
      <c r="J31" s="165">
        <v>10681.2</v>
      </c>
      <c r="K31" s="167" t="s">
        <v>2018</v>
      </c>
      <c r="L31" s="167" t="s">
        <v>2018</v>
      </c>
      <c r="M31" s="202">
        <v>604.79999999999995</v>
      </c>
      <c r="N31" s="152">
        <f>[2]РСК!K31</f>
        <v>889.14</v>
      </c>
      <c r="O31" s="165">
        <f>[2]оборон!C22</f>
        <v>259.99200000000002</v>
      </c>
      <c r="P31" s="203">
        <v>0.96</v>
      </c>
      <c r="Q31" s="165">
        <f>[2]ик47!C22</f>
        <v>227.16</v>
      </c>
      <c r="R31" s="203">
        <v>5.28</v>
      </c>
      <c r="S31" s="165">
        <f>[2]КСК!D28</f>
        <v>10.8</v>
      </c>
      <c r="T31" s="152">
        <f>[2]СЗСМ!E23</f>
        <v>19.8</v>
      </c>
      <c r="U31" s="152">
        <f t="shared" si="0"/>
        <v>28524.347999999998</v>
      </c>
      <c r="V31" s="165">
        <f t="shared" si="1"/>
        <v>1413.1320000000001</v>
      </c>
    </row>
    <row r="32" spans="2:22" x14ac:dyDescent="0.2">
      <c r="B32" s="195" t="s">
        <v>1162</v>
      </c>
      <c r="C32" s="165">
        <v>-818.4</v>
      </c>
      <c r="D32" s="165">
        <v>-1682.4</v>
      </c>
      <c r="E32" s="167">
        <v>2460.7800000000002</v>
      </c>
      <c r="F32" s="167">
        <v>8554.14</v>
      </c>
      <c r="G32" s="167">
        <v>3167.64</v>
      </c>
      <c r="H32" s="167">
        <v>1338.12</v>
      </c>
      <c r="I32" s="165">
        <v>7711.2</v>
      </c>
      <c r="J32" s="165">
        <v>11466</v>
      </c>
      <c r="K32" s="167" t="s">
        <v>2018</v>
      </c>
      <c r="L32" s="167" t="s">
        <v>2018</v>
      </c>
      <c r="M32" s="202">
        <v>606.96</v>
      </c>
      <c r="N32" s="152">
        <f>[2]РСК!K32</f>
        <v>1063.98</v>
      </c>
      <c r="O32" s="165">
        <f>[2]оборон!C23</f>
        <v>289.98</v>
      </c>
      <c r="P32" s="203">
        <v>1.68</v>
      </c>
      <c r="Q32" s="165">
        <f>[2]ик47!C23</f>
        <v>222.66</v>
      </c>
      <c r="R32" s="203">
        <v>3.48</v>
      </c>
      <c r="S32" s="165">
        <f>[2]КСК!D29</f>
        <v>7.68</v>
      </c>
      <c r="T32" s="152">
        <f>[2]СЗСМ!E24</f>
        <v>19.98</v>
      </c>
      <c r="U32" s="152">
        <f t="shared" si="0"/>
        <v>31194.600000000002</v>
      </c>
      <c r="V32" s="165">
        <f t="shared" si="1"/>
        <v>1609.4400000000003</v>
      </c>
    </row>
    <row r="33" spans="2:22" x14ac:dyDescent="0.2">
      <c r="B33" s="195" t="s">
        <v>1163</v>
      </c>
      <c r="C33" s="165">
        <v>-942</v>
      </c>
      <c r="D33" s="165">
        <v>-1861.2</v>
      </c>
      <c r="E33" s="167">
        <v>2513.6999999999998</v>
      </c>
      <c r="F33" s="167">
        <v>8402.94</v>
      </c>
      <c r="G33" s="167">
        <v>3213</v>
      </c>
      <c r="H33" s="167">
        <v>1341.9</v>
      </c>
      <c r="I33" s="165">
        <v>8006.4</v>
      </c>
      <c r="J33" s="165">
        <v>11671.2</v>
      </c>
      <c r="K33" s="167" t="s">
        <v>2018</v>
      </c>
      <c r="L33" s="167" t="s">
        <v>2018</v>
      </c>
      <c r="M33" s="202">
        <v>598.67999999999995</v>
      </c>
      <c r="N33" s="152">
        <f>[2]РСК!K33</f>
        <v>1065.8999999999999</v>
      </c>
      <c r="O33" s="165">
        <f>[2]оборон!C24</f>
        <v>319.86</v>
      </c>
      <c r="P33" s="203">
        <v>2.4</v>
      </c>
      <c r="Q33" s="165">
        <f>[2]ик47!C24</f>
        <v>216.9</v>
      </c>
      <c r="R33" s="203">
        <v>5.04</v>
      </c>
      <c r="S33" s="165">
        <f>[2]КСК!D30</f>
        <v>9.84</v>
      </c>
      <c r="T33" s="152">
        <f>[2]СЗСМ!E25</f>
        <v>20.34</v>
      </c>
      <c r="U33" s="152">
        <f t="shared" si="0"/>
        <v>31304.339999999997</v>
      </c>
      <c r="V33" s="165">
        <f t="shared" si="1"/>
        <v>1640.2799999999997</v>
      </c>
    </row>
    <row r="34" spans="2:22" x14ac:dyDescent="0.2">
      <c r="B34" s="195" t="s">
        <v>1164</v>
      </c>
      <c r="C34" s="165">
        <v>-1197.5999999999999</v>
      </c>
      <c r="D34" s="165">
        <v>-1824</v>
      </c>
      <c r="E34" s="167">
        <v>2313.36</v>
      </c>
      <c r="F34" s="167">
        <v>8455.86</v>
      </c>
      <c r="G34" s="167">
        <v>2910.6</v>
      </c>
      <c r="H34" s="167">
        <v>1300.32</v>
      </c>
      <c r="I34" s="165">
        <v>7214.4</v>
      </c>
      <c r="J34" s="165">
        <v>11199.6</v>
      </c>
      <c r="K34" s="167" t="s">
        <v>2018</v>
      </c>
      <c r="L34" s="167" t="s">
        <v>2018</v>
      </c>
      <c r="M34" s="202">
        <v>589.67999999999995</v>
      </c>
      <c r="N34" s="152">
        <f>[2]РСК!K34</f>
        <v>972.54</v>
      </c>
      <c r="O34" s="165">
        <f>[2]оборон!C25</f>
        <v>289.62</v>
      </c>
      <c r="P34" s="203">
        <v>2.16</v>
      </c>
      <c r="Q34" s="165">
        <f>[2]ик47!C25</f>
        <v>199.1</v>
      </c>
      <c r="R34" s="203">
        <v>5.64</v>
      </c>
      <c r="S34" s="165">
        <f>[2]КСК!D31</f>
        <v>9.6</v>
      </c>
      <c r="T34" s="152">
        <f>[2]СЗСМ!E26</f>
        <v>18.899999999999999</v>
      </c>
      <c r="U34" s="152">
        <f t="shared" si="0"/>
        <v>29464.66</v>
      </c>
      <c r="V34" s="165">
        <f t="shared" si="1"/>
        <v>1497.56</v>
      </c>
    </row>
    <row r="35" spans="2:22" x14ac:dyDescent="0.2">
      <c r="B35" s="95" t="s">
        <v>1165</v>
      </c>
      <c r="C35" s="151">
        <f>-(SUM(C11:C34))</f>
        <v>-13008</v>
      </c>
      <c r="D35" s="156">
        <f>SUM(D11:D34)</f>
        <v>506.39999999999873</v>
      </c>
      <c r="E35" s="156">
        <f t="shared" ref="E35:J35" si="2">SUM(E11:E34)</f>
        <v>54904.979999999989</v>
      </c>
      <c r="F35" s="156">
        <f t="shared" si="2"/>
        <v>199681.87999999995</v>
      </c>
      <c r="G35" s="156">
        <f t="shared" si="2"/>
        <v>67953.200000000012</v>
      </c>
      <c r="H35" s="156">
        <f t="shared" si="2"/>
        <v>25772.3</v>
      </c>
      <c r="I35" s="157">
        <f t="shared" si="2"/>
        <v>112629.59999999999</v>
      </c>
      <c r="J35" s="94">
        <f t="shared" si="2"/>
        <v>220456.80000000005</v>
      </c>
      <c r="K35" s="151" t="s">
        <v>2018</v>
      </c>
      <c r="L35" s="151" t="s">
        <v>2018</v>
      </c>
      <c r="M35" s="151">
        <f>SUM(M11:M34)</f>
        <v>14382.36</v>
      </c>
      <c r="N35" s="152">
        <f>SUM(N11:N34)</f>
        <v>21946.620000000003</v>
      </c>
      <c r="O35" s="93">
        <f t="shared" ref="O35:V35" si="3">SUM(O11:O34)</f>
        <v>5850.4320000000007</v>
      </c>
      <c r="P35" s="151">
        <f t="shared" si="3"/>
        <v>487.67999999999995</v>
      </c>
      <c r="Q35" s="151">
        <f t="shared" si="3"/>
        <v>5507.12</v>
      </c>
      <c r="R35" s="151">
        <f t="shared" si="3"/>
        <v>732.24</v>
      </c>
      <c r="S35" s="93">
        <f t="shared" si="3"/>
        <v>814.56</v>
      </c>
      <c r="T35" s="93">
        <f t="shared" si="3"/>
        <v>1618.74</v>
      </c>
      <c r="U35" s="93">
        <f t="shared" si="3"/>
        <v>672338.12799999991</v>
      </c>
      <c r="V35" s="94">
        <f t="shared" si="3"/>
        <v>36957.392</v>
      </c>
    </row>
    <row r="36" spans="2:22" x14ac:dyDescent="0.2">
      <c r="D36" s="204"/>
      <c r="E36" s="205"/>
      <c r="F36" s="205"/>
      <c r="G36" s="206"/>
      <c r="H36" s="206"/>
      <c r="I36" s="207"/>
      <c r="J36" s="7"/>
      <c r="K36" s="7"/>
      <c r="L36" s="208"/>
      <c r="M36" s="208"/>
      <c r="N36" s="7"/>
      <c r="O36" s="7"/>
      <c r="P36" s="7"/>
      <c r="Q36" s="7"/>
      <c r="R36" s="7"/>
      <c r="S36" s="7"/>
      <c r="T36" s="7"/>
      <c r="U36" s="7"/>
    </row>
    <row r="41" spans="2:22" ht="18" x14ac:dyDescent="0.25">
      <c r="D41" s="88" t="s">
        <v>2019</v>
      </c>
    </row>
    <row r="44" spans="2:22" x14ac:dyDescent="0.2">
      <c r="B44" t="s">
        <v>1122</v>
      </c>
      <c r="I44" s="292"/>
      <c r="J44" s="292"/>
    </row>
    <row r="45" spans="2:22" x14ac:dyDescent="0.2">
      <c r="B45" t="s">
        <v>1762</v>
      </c>
    </row>
    <row r="46" spans="2:22" ht="12.75" customHeight="1" x14ac:dyDescent="0.2">
      <c r="B46" s="89"/>
      <c r="D46" s="7"/>
    </row>
    <row r="47" spans="2:22" ht="21" customHeight="1" x14ac:dyDescent="0.2">
      <c r="B47" s="388" t="s">
        <v>1123</v>
      </c>
      <c r="C47" s="383" t="s">
        <v>1124</v>
      </c>
      <c r="D47" s="383" t="s">
        <v>1125</v>
      </c>
      <c r="E47" s="383" t="s">
        <v>1126</v>
      </c>
      <c r="F47" s="383" t="s">
        <v>1127</v>
      </c>
      <c r="G47" s="383" t="s">
        <v>1128</v>
      </c>
      <c r="H47" s="383" t="s">
        <v>1129</v>
      </c>
      <c r="I47" s="383" t="s">
        <v>1130</v>
      </c>
      <c r="J47" s="383" t="s">
        <v>1131</v>
      </c>
      <c r="K47" s="383" t="s">
        <v>1132</v>
      </c>
      <c r="L47" s="383" t="s">
        <v>1133</v>
      </c>
      <c r="M47" s="385" t="s">
        <v>1134</v>
      </c>
      <c r="N47" s="387" t="s">
        <v>1135</v>
      </c>
      <c r="O47" s="387"/>
      <c r="P47" s="387"/>
      <c r="Q47" s="387"/>
      <c r="R47" s="387"/>
      <c r="S47" s="387"/>
      <c r="T47" s="387"/>
      <c r="U47" s="387"/>
      <c r="V47" s="387"/>
    </row>
    <row r="48" spans="2:22" ht="73.5" customHeight="1" x14ac:dyDescent="0.2">
      <c r="B48" s="389"/>
      <c r="C48" s="384"/>
      <c r="D48" s="384"/>
      <c r="E48" s="384"/>
      <c r="F48" s="384"/>
      <c r="G48" s="384"/>
      <c r="H48" s="384"/>
      <c r="I48" s="384"/>
      <c r="J48" s="384"/>
      <c r="K48" s="384"/>
      <c r="L48" s="384"/>
      <c r="M48" s="386"/>
      <c r="N48" s="166" t="s">
        <v>116</v>
      </c>
      <c r="O48" s="166" t="s">
        <v>1136</v>
      </c>
      <c r="P48" s="209" t="s">
        <v>1137</v>
      </c>
      <c r="Q48" s="90" t="s">
        <v>1138</v>
      </c>
      <c r="R48" s="166" t="s">
        <v>1763</v>
      </c>
      <c r="S48" s="166" t="s">
        <v>1764</v>
      </c>
      <c r="T48" s="166" t="s">
        <v>1139</v>
      </c>
      <c r="U48" s="166" t="s">
        <v>2017</v>
      </c>
      <c r="V48" s="210" t="s">
        <v>1140</v>
      </c>
    </row>
    <row r="49" spans="2:22" ht="21.75" customHeight="1" x14ac:dyDescent="0.2">
      <c r="B49" s="390"/>
      <c r="C49" s="155" t="s">
        <v>1</v>
      </c>
      <c r="D49" s="155" t="s">
        <v>1</v>
      </c>
      <c r="E49" s="155" t="s">
        <v>1</v>
      </c>
      <c r="F49" s="155" t="s">
        <v>1</v>
      </c>
      <c r="G49" s="155" t="s">
        <v>1</v>
      </c>
      <c r="H49" s="155" t="s">
        <v>1</v>
      </c>
      <c r="I49" s="155" t="s">
        <v>1</v>
      </c>
      <c r="J49" s="155" t="s">
        <v>1</v>
      </c>
      <c r="K49" s="155" t="s">
        <v>1</v>
      </c>
      <c r="L49" s="155" t="s">
        <v>1</v>
      </c>
      <c r="M49" s="155" t="s">
        <v>3</v>
      </c>
      <c r="N49" s="211" t="s">
        <v>3</v>
      </c>
      <c r="O49" s="211" t="s">
        <v>3</v>
      </c>
      <c r="P49" s="155" t="s">
        <v>3</v>
      </c>
      <c r="Q49" s="155" t="s">
        <v>3</v>
      </c>
      <c r="R49" s="155" t="s">
        <v>3</v>
      </c>
      <c r="S49" s="211" t="s">
        <v>3</v>
      </c>
      <c r="T49" s="211" t="s">
        <v>3</v>
      </c>
      <c r="U49" s="155" t="s">
        <v>1</v>
      </c>
      <c r="V49" s="155" t="s">
        <v>3</v>
      </c>
    </row>
    <row r="50" spans="2:22" x14ac:dyDescent="0.2">
      <c r="B50" s="195" t="s">
        <v>1141</v>
      </c>
      <c r="C50" s="165">
        <v>-2122.8000000000002</v>
      </c>
      <c r="D50" s="165">
        <v>-5450.4</v>
      </c>
      <c r="E50" s="167">
        <v>3265.92</v>
      </c>
      <c r="F50" s="167">
        <v>6029.1</v>
      </c>
      <c r="G50" s="167">
        <v>3428.46</v>
      </c>
      <c r="H50" s="167">
        <v>1383.48</v>
      </c>
      <c r="I50" s="165">
        <v>5824.8</v>
      </c>
      <c r="J50" s="165">
        <v>5245.2</v>
      </c>
      <c r="K50" s="167">
        <v>3639.6</v>
      </c>
      <c r="L50" s="167">
        <v>5205.6000000000004</v>
      </c>
      <c r="M50" s="212">
        <v>0.36</v>
      </c>
      <c r="N50" s="152">
        <f>[3]РСК!K50</f>
        <v>0</v>
      </c>
      <c r="O50" s="165">
        <f>[3]оборон!C41</f>
        <v>0</v>
      </c>
      <c r="P50" s="213">
        <v>5.52</v>
      </c>
      <c r="Q50" s="201">
        <f>[3]ик47!C41</f>
        <v>0</v>
      </c>
      <c r="R50" s="213">
        <v>7.2</v>
      </c>
      <c r="S50" s="165">
        <f>[3]КСК!D47</f>
        <v>0</v>
      </c>
      <c r="T50" s="152">
        <f>[3]СЗСМ!E42</f>
        <v>0</v>
      </c>
      <c r="U50" s="152">
        <f>(C50+D50+E50+F50+G50+H50+I50+J50+M50-V50)</f>
        <v>17591.400000000001</v>
      </c>
      <c r="V50" s="165">
        <f>(N50+O50+R50+S50+T50+Q50+P50)</f>
        <v>12.719999999999999</v>
      </c>
    </row>
    <row r="51" spans="2:22" x14ac:dyDescent="0.2">
      <c r="B51" s="195" t="s">
        <v>1142</v>
      </c>
      <c r="C51" s="165">
        <v>-2050.8000000000002</v>
      </c>
      <c r="D51" s="165">
        <v>-5463.6</v>
      </c>
      <c r="E51" s="167">
        <v>3209.22</v>
      </c>
      <c r="F51" s="167">
        <v>5987.52</v>
      </c>
      <c r="G51" s="167">
        <v>3156.3</v>
      </c>
      <c r="H51" s="167">
        <v>1323</v>
      </c>
      <c r="I51" s="165">
        <v>6904.8</v>
      </c>
      <c r="J51" s="165">
        <v>5515.2</v>
      </c>
      <c r="K51" s="167">
        <v>3992.4</v>
      </c>
      <c r="L51" s="167">
        <v>5223.6000000000004</v>
      </c>
      <c r="M51" s="214">
        <v>0.36</v>
      </c>
      <c r="N51" s="152">
        <f>[3]РСК!K51</f>
        <v>0</v>
      </c>
      <c r="O51" s="165">
        <f>[3]оборон!C42</f>
        <v>0</v>
      </c>
      <c r="P51" s="215">
        <v>5.52</v>
      </c>
      <c r="Q51" s="165">
        <f>[3]ик47!C42</f>
        <v>0</v>
      </c>
      <c r="R51" s="215">
        <v>6.48</v>
      </c>
      <c r="S51" s="165">
        <f>[3]КСК!D48</f>
        <v>0</v>
      </c>
      <c r="T51" s="152">
        <f>[3]СЗСМ!E43</f>
        <v>0</v>
      </c>
      <c r="U51" s="152">
        <f t="shared" ref="U51:U73" si="4">(C51+D51+E51+F51+G51+H51+I51+J51+M51-V51)</f>
        <v>18570</v>
      </c>
      <c r="V51" s="165">
        <f t="shared" ref="V51:V73" si="5">(N51+O51+R51+S51+T51+Q51+P51)</f>
        <v>12</v>
      </c>
    </row>
    <row r="52" spans="2:22" x14ac:dyDescent="0.2">
      <c r="B52" s="195" t="s">
        <v>1143</v>
      </c>
      <c r="C52" s="165">
        <v>-2036.4</v>
      </c>
      <c r="D52" s="165">
        <v>-5325.6</v>
      </c>
      <c r="E52" s="167">
        <v>3133.62</v>
      </c>
      <c r="F52" s="167">
        <v>6002.64</v>
      </c>
      <c r="G52" s="167">
        <v>2952.18</v>
      </c>
      <c r="H52" s="167">
        <v>1323</v>
      </c>
      <c r="I52" s="165">
        <v>6649.2</v>
      </c>
      <c r="J52" s="165">
        <v>4791.6000000000004</v>
      </c>
      <c r="K52" s="167">
        <v>3718.8</v>
      </c>
      <c r="L52" s="167">
        <v>4518</v>
      </c>
      <c r="M52" s="214">
        <v>0.36</v>
      </c>
      <c r="N52" s="152">
        <f>[3]РСК!K52</f>
        <v>0</v>
      </c>
      <c r="O52" s="165">
        <f>[3]оборон!C43</f>
        <v>0</v>
      </c>
      <c r="P52" s="215">
        <v>5.28</v>
      </c>
      <c r="Q52" s="165">
        <f>[3]ик47!C43</f>
        <v>0</v>
      </c>
      <c r="R52" s="215">
        <v>5.76</v>
      </c>
      <c r="S52" s="165">
        <f>[3]КСК!D49</f>
        <v>0</v>
      </c>
      <c r="T52" s="152">
        <f>[3]СЗСМ!E44</f>
        <v>0</v>
      </c>
      <c r="U52" s="152">
        <f t="shared" si="4"/>
        <v>17479.559999999998</v>
      </c>
      <c r="V52" s="165">
        <f t="shared" si="5"/>
        <v>11.04</v>
      </c>
    </row>
    <row r="53" spans="2:22" x14ac:dyDescent="0.2">
      <c r="B53" s="195" t="s">
        <v>1144</v>
      </c>
      <c r="C53" s="165">
        <v>-2050.8000000000002</v>
      </c>
      <c r="D53" s="165">
        <v>-5125.2</v>
      </c>
      <c r="E53" s="167">
        <v>2986.2</v>
      </c>
      <c r="F53" s="167">
        <v>5677.56</v>
      </c>
      <c r="G53" s="167">
        <v>2808.54</v>
      </c>
      <c r="H53" s="167">
        <v>1304.0999999999999</v>
      </c>
      <c r="I53" s="165">
        <v>7196.4</v>
      </c>
      <c r="J53" s="165">
        <v>5209.2</v>
      </c>
      <c r="K53" s="167">
        <v>4244.3999999999996</v>
      </c>
      <c r="L53" s="167">
        <v>5670</v>
      </c>
      <c r="M53" s="214">
        <v>0</v>
      </c>
      <c r="N53" s="152">
        <f>[3]РСК!K53</f>
        <v>0</v>
      </c>
      <c r="O53" s="165">
        <f>[3]оборон!C44</f>
        <v>0</v>
      </c>
      <c r="P53" s="215">
        <v>6</v>
      </c>
      <c r="Q53" s="165">
        <f>[3]ик47!C44</f>
        <v>0</v>
      </c>
      <c r="R53" s="215">
        <v>9.9600000000000009</v>
      </c>
      <c r="S53" s="165">
        <f>[3]КСК!D50</f>
        <v>0</v>
      </c>
      <c r="T53" s="152">
        <f>[3]СЗСМ!E45</f>
        <v>0</v>
      </c>
      <c r="U53" s="152">
        <f t="shared" si="4"/>
        <v>17990.04</v>
      </c>
      <c r="V53" s="165">
        <f t="shared" si="5"/>
        <v>15.96</v>
      </c>
    </row>
    <row r="54" spans="2:22" x14ac:dyDescent="0.2">
      <c r="B54" s="195" t="s">
        <v>1145</v>
      </c>
      <c r="C54" s="165">
        <v>-1522.8</v>
      </c>
      <c r="D54" s="165">
        <v>-4482</v>
      </c>
      <c r="E54" s="167">
        <v>3156.3</v>
      </c>
      <c r="F54" s="167">
        <v>5961.06</v>
      </c>
      <c r="G54" s="167">
        <v>3012.66</v>
      </c>
      <c r="H54" s="167">
        <v>1406.16</v>
      </c>
      <c r="I54" s="165">
        <v>7250.4</v>
      </c>
      <c r="J54" s="165">
        <v>5353.2</v>
      </c>
      <c r="K54" s="167">
        <v>4280.3999999999996</v>
      </c>
      <c r="L54" s="167">
        <v>5792.4</v>
      </c>
      <c r="M54" s="214">
        <v>0.36</v>
      </c>
      <c r="N54" s="152">
        <f>[3]РСК!K54</f>
        <v>0</v>
      </c>
      <c r="O54" s="165">
        <f>[3]оборон!C45</f>
        <v>0</v>
      </c>
      <c r="P54" s="215">
        <v>13.92</v>
      </c>
      <c r="Q54" s="165">
        <f>[3]ик47!C45</f>
        <v>0</v>
      </c>
      <c r="R54" s="215">
        <v>34.44</v>
      </c>
      <c r="S54" s="165">
        <f>[3]КСК!D51</f>
        <v>0</v>
      </c>
      <c r="T54" s="152">
        <f>[3]СЗСМ!E46</f>
        <v>0</v>
      </c>
      <c r="U54" s="152">
        <f t="shared" si="4"/>
        <v>20086.98</v>
      </c>
      <c r="V54" s="165">
        <f t="shared" si="5"/>
        <v>48.36</v>
      </c>
    </row>
    <row r="55" spans="2:22" x14ac:dyDescent="0.2">
      <c r="B55" s="195" t="s">
        <v>1146</v>
      </c>
      <c r="C55" s="165">
        <v>-1350</v>
      </c>
      <c r="D55" s="165">
        <v>-4107.6000000000004</v>
      </c>
      <c r="E55" s="167">
        <v>3379.32</v>
      </c>
      <c r="F55" s="167">
        <v>6142.5</v>
      </c>
      <c r="G55" s="167">
        <v>3114.72</v>
      </c>
      <c r="H55" s="167">
        <v>1462.86</v>
      </c>
      <c r="I55" s="165">
        <v>6480</v>
      </c>
      <c r="J55" s="165">
        <v>5050.8</v>
      </c>
      <c r="K55" s="167">
        <v>4212</v>
      </c>
      <c r="L55" s="167">
        <v>5749.2</v>
      </c>
      <c r="M55" s="214">
        <v>0</v>
      </c>
      <c r="N55" s="152">
        <f>[3]РСК!K55</f>
        <v>0</v>
      </c>
      <c r="O55" s="165">
        <f>[3]оборон!C46</f>
        <v>0</v>
      </c>
      <c r="P55" s="215">
        <v>75.36</v>
      </c>
      <c r="Q55" s="165">
        <f>[3]ик47!C46</f>
        <v>0</v>
      </c>
      <c r="R55" s="215">
        <v>30.6</v>
      </c>
      <c r="S55" s="165">
        <f>[3]КСК!D52</f>
        <v>0</v>
      </c>
      <c r="T55" s="152">
        <f>[3]СЗСМ!E47</f>
        <v>0</v>
      </c>
      <c r="U55" s="152">
        <f t="shared" si="4"/>
        <v>20066.64</v>
      </c>
      <c r="V55" s="165">
        <f t="shared" si="5"/>
        <v>105.96000000000001</v>
      </c>
    </row>
    <row r="56" spans="2:22" x14ac:dyDescent="0.2">
      <c r="B56" s="195" t="s">
        <v>1147</v>
      </c>
      <c r="C56" s="165">
        <v>-1586.4</v>
      </c>
      <c r="D56" s="165">
        <v>-4184.3999999999996</v>
      </c>
      <c r="E56" s="167">
        <v>3428.46</v>
      </c>
      <c r="F56" s="167">
        <v>6116.04</v>
      </c>
      <c r="G56" s="167">
        <v>3042.9</v>
      </c>
      <c r="H56" s="167">
        <v>1428.84</v>
      </c>
      <c r="I56" s="165">
        <v>5655.6</v>
      </c>
      <c r="J56" s="165">
        <v>4309.2</v>
      </c>
      <c r="K56" s="167">
        <v>3495.6</v>
      </c>
      <c r="L56" s="167">
        <v>5133.6000000000004</v>
      </c>
      <c r="M56" s="214">
        <v>0.36</v>
      </c>
      <c r="N56" s="152">
        <f>[3]РСК!K56</f>
        <v>0</v>
      </c>
      <c r="O56" s="165">
        <f>[3]оборон!C47</f>
        <v>0</v>
      </c>
      <c r="P56" s="215">
        <v>61.44</v>
      </c>
      <c r="Q56" s="165">
        <f>[3]ик47!C47</f>
        <v>0</v>
      </c>
      <c r="R56" s="215">
        <v>25.92</v>
      </c>
      <c r="S56" s="165">
        <f>[3]КСК!D53</f>
        <v>0</v>
      </c>
      <c r="T56" s="152">
        <f>[3]СЗСМ!E48</f>
        <v>0</v>
      </c>
      <c r="U56" s="152">
        <f t="shared" si="4"/>
        <v>18123.240000000002</v>
      </c>
      <c r="V56" s="165">
        <f t="shared" si="5"/>
        <v>87.36</v>
      </c>
    </row>
    <row r="57" spans="2:22" x14ac:dyDescent="0.2">
      <c r="B57" s="195" t="s">
        <v>1148</v>
      </c>
      <c r="C57" s="165">
        <v>-1687.2</v>
      </c>
      <c r="D57" s="165">
        <v>-4540.8</v>
      </c>
      <c r="E57" s="167">
        <v>2906.82</v>
      </c>
      <c r="F57" s="167">
        <v>5979.96</v>
      </c>
      <c r="G57" s="167">
        <v>2921.94</v>
      </c>
      <c r="H57" s="167">
        <v>1288.98</v>
      </c>
      <c r="I57" s="165">
        <v>7063.2</v>
      </c>
      <c r="J57" s="165">
        <v>4737.6000000000004</v>
      </c>
      <c r="K57" s="167">
        <v>3837.6</v>
      </c>
      <c r="L57" s="167">
        <v>5302.8</v>
      </c>
      <c r="M57" s="214">
        <v>0</v>
      </c>
      <c r="N57" s="152">
        <f>[3]РСК!K57</f>
        <v>0</v>
      </c>
      <c r="O57" s="165">
        <f>[3]оборон!C48</f>
        <v>0</v>
      </c>
      <c r="P57" s="215">
        <v>60.72</v>
      </c>
      <c r="Q57" s="165">
        <f>[3]ик47!C48</f>
        <v>0</v>
      </c>
      <c r="R57" s="215">
        <v>24.48</v>
      </c>
      <c r="S57" s="165">
        <f>[3]КСК!D54</f>
        <v>0</v>
      </c>
      <c r="T57" s="152">
        <f>[3]СЗСМ!E49</f>
        <v>0</v>
      </c>
      <c r="U57" s="152">
        <f t="shared" si="4"/>
        <v>18585.3</v>
      </c>
      <c r="V57" s="165">
        <f t="shared" si="5"/>
        <v>85.2</v>
      </c>
    </row>
    <row r="58" spans="2:22" x14ac:dyDescent="0.2">
      <c r="B58" s="195" t="s">
        <v>1149</v>
      </c>
      <c r="C58" s="165">
        <v>-1609.2</v>
      </c>
      <c r="D58" s="165">
        <v>-4504.8</v>
      </c>
      <c r="E58" s="167">
        <v>3103.38</v>
      </c>
      <c r="F58" s="167">
        <v>5877.9</v>
      </c>
      <c r="G58" s="167">
        <v>3148.74</v>
      </c>
      <c r="H58" s="167">
        <v>1081.08</v>
      </c>
      <c r="I58" s="165">
        <v>6224.4</v>
      </c>
      <c r="J58" s="165">
        <v>4341.6000000000004</v>
      </c>
      <c r="K58" s="167">
        <v>3142.8</v>
      </c>
      <c r="L58" s="167">
        <v>4615.2</v>
      </c>
      <c r="M58" s="214">
        <v>0.36</v>
      </c>
      <c r="N58" s="152">
        <f>[3]РСК!K58</f>
        <v>0</v>
      </c>
      <c r="O58" s="165">
        <f>[3]оборон!C49</f>
        <v>0</v>
      </c>
      <c r="P58" s="215">
        <v>11.52</v>
      </c>
      <c r="Q58" s="165">
        <f>[3]ик47!C49</f>
        <v>0</v>
      </c>
      <c r="R58" s="215">
        <v>11.64</v>
      </c>
      <c r="S58" s="165">
        <f>[3]КСК!D55</f>
        <v>0</v>
      </c>
      <c r="T58" s="152">
        <f>[3]СЗСМ!E50</f>
        <v>0</v>
      </c>
      <c r="U58" s="152">
        <f t="shared" si="4"/>
        <v>17640.3</v>
      </c>
      <c r="V58" s="165">
        <f t="shared" si="5"/>
        <v>23.16</v>
      </c>
    </row>
    <row r="59" spans="2:22" x14ac:dyDescent="0.2">
      <c r="B59" s="195" t="s">
        <v>1150</v>
      </c>
      <c r="C59" s="165">
        <v>-1296</v>
      </c>
      <c r="D59" s="165">
        <v>-4147.2</v>
      </c>
      <c r="E59" s="167">
        <v>3122.28</v>
      </c>
      <c r="F59" s="167">
        <v>6040.44</v>
      </c>
      <c r="G59" s="167">
        <v>3137.4</v>
      </c>
      <c r="H59" s="167">
        <v>1084.8599999999999</v>
      </c>
      <c r="I59" s="165">
        <v>6577.2</v>
      </c>
      <c r="J59" s="165">
        <v>4672.8</v>
      </c>
      <c r="K59" s="167">
        <v>3740.4</v>
      </c>
      <c r="L59" s="167">
        <v>5227.2</v>
      </c>
      <c r="M59" s="214">
        <v>0</v>
      </c>
      <c r="N59" s="152">
        <f>[3]РСК!K59</f>
        <v>0</v>
      </c>
      <c r="O59" s="165">
        <f>[3]оборон!C50</f>
        <v>0</v>
      </c>
      <c r="P59" s="215">
        <v>51.84</v>
      </c>
      <c r="Q59" s="165">
        <f>[3]ик47!C50</f>
        <v>0</v>
      </c>
      <c r="R59" s="215">
        <v>22.08</v>
      </c>
      <c r="S59" s="165">
        <f>[3]КСК!D56</f>
        <v>0</v>
      </c>
      <c r="T59" s="152">
        <f>[3]СЗСМ!E51</f>
        <v>0</v>
      </c>
      <c r="U59" s="152">
        <f t="shared" si="4"/>
        <v>19117.86</v>
      </c>
      <c r="V59" s="165">
        <f t="shared" si="5"/>
        <v>73.92</v>
      </c>
    </row>
    <row r="60" spans="2:22" x14ac:dyDescent="0.2">
      <c r="B60" s="195" t="s">
        <v>1151</v>
      </c>
      <c r="C60" s="165">
        <v>-1320</v>
      </c>
      <c r="D60" s="165">
        <v>-4228.8</v>
      </c>
      <c r="E60" s="167">
        <v>3016.44</v>
      </c>
      <c r="F60" s="167">
        <v>6002.64</v>
      </c>
      <c r="G60" s="167">
        <v>3088.26</v>
      </c>
      <c r="H60" s="167">
        <v>1103.76</v>
      </c>
      <c r="I60" s="165">
        <v>7156.8</v>
      </c>
      <c r="J60" s="165">
        <v>4665.6000000000004</v>
      </c>
      <c r="K60" s="167">
        <v>4042.8</v>
      </c>
      <c r="L60" s="167">
        <v>4932</v>
      </c>
      <c r="M60" s="214">
        <v>0</v>
      </c>
      <c r="N60" s="152">
        <f>[3]РСК!K60</f>
        <v>0</v>
      </c>
      <c r="O60" s="165">
        <f>[3]оборон!C51</f>
        <v>0</v>
      </c>
      <c r="P60" s="215">
        <v>80.64</v>
      </c>
      <c r="Q60" s="165">
        <f>[3]ик47!C51</f>
        <v>0</v>
      </c>
      <c r="R60" s="215">
        <v>35.04</v>
      </c>
      <c r="S60" s="165">
        <f>[3]КСК!D57</f>
        <v>0</v>
      </c>
      <c r="T60" s="152">
        <f>[3]СЗСМ!E52</f>
        <v>0</v>
      </c>
      <c r="U60" s="152">
        <f t="shared" si="4"/>
        <v>19369.020000000004</v>
      </c>
      <c r="V60" s="165">
        <f t="shared" si="5"/>
        <v>115.68</v>
      </c>
    </row>
    <row r="61" spans="2:22" x14ac:dyDescent="0.2">
      <c r="B61" s="195" t="s">
        <v>1152</v>
      </c>
      <c r="C61" s="165">
        <v>-1501.2</v>
      </c>
      <c r="D61" s="165">
        <v>-4827.6000000000004</v>
      </c>
      <c r="E61" s="167">
        <v>3058.02</v>
      </c>
      <c r="F61" s="167">
        <v>5979.96</v>
      </c>
      <c r="G61" s="167">
        <v>2876.58</v>
      </c>
      <c r="H61" s="167">
        <v>1099.98</v>
      </c>
      <c r="I61" s="165">
        <v>7653.6</v>
      </c>
      <c r="J61" s="165">
        <v>5144.3999999999996</v>
      </c>
      <c r="K61" s="167">
        <v>4525.2</v>
      </c>
      <c r="L61" s="167">
        <v>5544</v>
      </c>
      <c r="M61" s="214">
        <v>0.36</v>
      </c>
      <c r="N61" s="152">
        <f>[3]РСК!K61</f>
        <v>0</v>
      </c>
      <c r="O61" s="165">
        <f>[3]оборон!C52</f>
        <v>0</v>
      </c>
      <c r="P61" s="215">
        <v>75.36</v>
      </c>
      <c r="Q61" s="165">
        <f>[3]ик47!C52</f>
        <v>0</v>
      </c>
      <c r="R61" s="215">
        <v>70.08</v>
      </c>
      <c r="S61" s="165">
        <f>[3]КСК!D58</f>
        <v>0</v>
      </c>
      <c r="T61" s="152">
        <f>[3]СЗСМ!E53</f>
        <v>0</v>
      </c>
      <c r="U61" s="152">
        <f t="shared" si="4"/>
        <v>19338.66</v>
      </c>
      <c r="V61" s="165">
        <f t="shared" si="5"/>
        <v>145.44</v>
      </c>
    </row>
    <row r="62" spans="2:22" x14ac:dyDescent="0.2">
      <c r="B62" s="195" t="s">
        <v>1153</v>
      </c>
      <c r="C62" s="165">
        <v>-1497.6</v>
      </c>
      <c r="D62" s="165">
        <v>-4650</v>
      </c>
      <c r="E62" s="167">
        <v>3001.32</v>
      </c>
      <c r="F62" s="167">
        <v>5923.26</v>
      </c>
      <c r="G62" s="167">
        <v>3076.92</v>
      </c>
      <c r="H62" s="167">
        <v>1016.82</v>
      </c>
      <c r="I62" s="165">
        <v>6750</v>
      </c>
      <c r="J62" s="165">
        <v>4982.3999999999996</v>
      </c>
      <c r="K62" s="167">
        <v>4215.6000000000004</v>
      </c>
      <c r="L62" s="167">
        <v>5407.2</v>
      </c>
      <c r="M62" s="214">
        <v>0</v>
      </c>
      <c r="N62" s="152">
        <f>[3]РСК!K62</f>
        <v>0</v>
      </c>
      <c r="O62" s="165">
        <f>[3]оборон!C53</f>
        <v>0</v>
      </c>
      <c r="P62" s="215">
        <v>45.6</v>
      </c>
      <c r="Q62" s="165">
        <f>[3]ик47!C53</f>
        <v>0</v>
      </c>
      <c r="R62" s="215">
        <v>98.52</v>
      </c>
      <c r="S62" s="165">
        <f>[3]КСК!D59</f>
        <v>0</v>
      </c>
      <c r="T62" s="152">
        <f>[3]СЗСМ!E54</f>
        <v>0</v>
      </c>
      <c r="U62" s="152">
        <f t="shared" si="4"/>
        <v>18459</v>
      </c>
      <c r="V62" s="165">
        <f t="shared" si="5"/>
        <v>144.12</v>
      </c>
    </row>
    <row r="63" spans="2:22" x14ac:dyDescent="0.2">
      <c r="B63" s="195" t="s">
        <v>1154</v>
      </c>
      <c r="C63" s="165">
        <v>-1609.2</v>
      </c>
      <c r="D63" s="165">
        <v>-4957.2</v>
      </c>
      <c r="E63" s="167">
        <v>3186.54</v>
      </c>
      <c r="F63" s="167">
        <v>5862.78</v>
      </c>
      <c r="G63" s="167">
        <v>3311.28</v>
      </c>
      <c r="H63" s="167">
        <v>982.8</v>
      </c>
      <c r="I63" s="165">
        <v>7549.2</v>
      </c>
      <c r="J63" s="165">
        <v>5101.2</v>
      </c>
      <c r="K63" s="167">
        <v>4435.2</v>
      </c>
      <c r="L63" s="167">
        <v>5421.6</v>
      </c>
      <c r="M63" s="214">
        <v>0</v>
      </c>
      <c r="N63" s="152">
        <f>[3]РСК!K63</f>
        <v>0</v>
      </c>
      <c r="O63" s="165">
        <f>[3]оборон!C54</f>
        <v>0</v>
      </c>
      <c r="P63" s="215">
        <v>6.24</v>
      </c>
      <c r="Q63" s="165">
        <f>[3]ик47!C54</f>
        <v>0</v>
      </c>
      <c r="R63" s="215">
        <v>9</v>
      </c>
      <c r="S63" s="165">
        <f>[3]КСК!D60</f>
        <v>0</v>
      </c>
      <c r="T63" s="152">
        <f>[3]СЗСМ!E55</f>
        <v>0</v>
      </c>
      <c r="U63" s="152">
        <f t="shared" si="4"/>
        <v>19412.16</v>
      </c>
      <c r="V63" s="165">
        <f t="shared" si="5"/>
        <v>15.24</v>
      </c>
    </row>
    <row r="64" spans="2:22" x14ac:dyDescent="0.2">
      <c r="B64" s="195" t="s">
        <v>1155</v>
      </c>
      <c r="C64" s="165">
        <v>-1856.4</v>
      </c>
      <c r="D64" s="165">
        <v>-4942.8</v>
      </c>
      <c r="E64" s="167">
        <v>3156.3</v>
      </c>
      <c r="F64" s="167">
        <v>5976.18</v>
      </c>
      <c r="G64" s="167">
        <v>3213</v>
      </c>
      <c r="H64" s="167">
        <v>1050.8399999999999</v>
      </c>
      <c r="I64" s="165">
        <v>6850.8</v>
      </c>
      <c r="J64" s="165">
        <v>4892.3999999999996</v>
      </c>
      <c r="K64" s="167">
        <v>3740.4</v>
      </c>
      <c r="L64" s="167">
        <v>4521.6000000000004</v>
      </c>
      <c r="M64" s="214">
        <v>0.36</v>
      </c>
      <c r="N64" s="152">
        <f>[3]РСК!K64</f>
        <v>0</v>
      </c>
      <c r="O64" s="165">
        <f>[3]оборон!C55</f>
        <v>0</v>
      </c>
      <c r="P64" s="215">
        <v>6.24</v>
      </c>
      <c r="Q64" s="165">
        <f>[3]ик47!C55</f>
        <v>0</v>
      </c>
      <c r="R64" s="215">
        <v>8.64</v>
      </c>
      <c r="S64" s="165">
        <f>[3]КСК!D61</f>
        <v>0</v>
      </c>
      <c r="T64" s="152">
        <f>[3]СЗСМ!E56</f>
        <v>0</v>
      </c>
      <c r="U64" s="152">
        <f t="shared" si="4"/>
        <v>18325.8</v>
      </c>
      <c r="V64" s="165">
        <f t="shared" si="5"/>
        <v>14.88</v>
      </c>
    </row>
    <row r="65" spans="2:22" x14ac:dyDescent="0.2">
      <c r="B65" s="195" t="s">
        <v>1156</v>
      </c>
      <c r="C65" s="165">
        <v>-2325.6</v>
      </c>
      <c r="D65" s="165">
        <v>-5304</v>
      </c>
      <c r="E65" s="167">
        <v>2955.96</v>
      </c>
      <c r="F65" s="167">
        <v>5654.88</v>
      </c>
      <c r="G65" s="167">
        <v>3258.36</v>
      </c>
      <c r="H65" s="167">
        <v>1115.0999999999999</v>
      </c>
      <c r="I65" s="165">
        <v>6912</v>
      </c>
      <c r="J65" s="165">
        <v>5007.6000000000004</v>
      </c>
      <c r="K65" s="167">
        <v>3276</v>
      </c>
      <c r="L65" s="167">
        <v>4654.8</v>
      </c>
      <c r="M65" s="214">
        <v>0</v>
      </c>
      <c r="N65" s="152">
        <f>[3]РСК!K65</f>
        <v>0</v>
      </c>
      <c r="O65" s="165">
        <f>[3]оборон!C56</f>
        <v>0</v>
      </c>
      <c r="P65" s="215">
        <v>3.6</v>
      </c>
      <c r="Q65" s="165">
        <f>[3]ик47!C56</f>
        <v>0</v>
      </c>
      <c r="R65" s="215">
        <v>9.1199999999999992</v>
      </c>
      <c r="S65" s="165">
        <f>[3]КСК!D62</f>
        <v>0</v>
      </c>
      <c r="T65" s="152">
        <f>[3]СЗСМ!E57</f>
        <v>0</v>
      </c>
      <c r="U65" s="152">
        <f t="shared" si="4"/>
        <v>17261.580000000002</v>
      </c>
      <c r="V65" s="165">
        <f t="shared" si="5"/>
        <v>12.719999999999999</v>
      </c>
    </row>
    <row r="66" spans="2:22" x14ac:dyDescent="0.2">
      <c r="B66" s="195" t="s">
        <v>1157</v>
      </c>
      <c r="C66" s="165">
        <v>-1790.4</v>
      </c>
      <c r="D66" s="165">
        <v>-5170.8</v>
      </c>
      <c r="E66" s="167">
        <v>3167.64</v>
      </c>
      <c r="F66" s="167">
        <v>5817.42</v>
      </c>
      <c r="G66" s="167">
        <v>3413.34</v>
      </c>
      <c r="H66" s="167">
        <v>1262.52</v>
      </c>
      <c r="I66" s="165">
        <v>7506</v>
      </c>
      <c r="J66" s="165">
        <v>5742</v>
      </c>
      <c r="K66" s="167">
        <v>4201.2</v>
      </c>
      <c r="L66" s="167">
        <v>5544</v>
      </c>
      <c r="M66" s="214">
        <v>0.36</v>
      </c>
      <c r="N66" s="152">
        <f>[3]РСК!K66</f>
        <v>0</v>
      </c>
      <c r="O66" s="165">
        <f>[3]оборон!C57</f>
        <v>0</v>
      </c>
      <c r="P66" s="215">
        <v>3.6</v>
      </c>
      <c r="Q66" s="165">
        <f>[3]ик47!C57</f>
        <v>0</v>
      </c>
      <c r="R66" s="215">
        <v>9.1199999999999992</v>
      </c>
      <c r="S66" s="165">
        <f>[3]КСК!D63</f>
        <v>0</v>
      </c>
      <c r="T66" s="152">
        <f>[3]СЗСМ!E58</f>
        <v>0</v>
      </c>
      <c r="U66" s="152">
        <f t="shared" si="4"/>
        <v>19935.36</v>
      </c>
      <c r="V66" s="165">
        <f t="shared" si="5"/>
        <v>12.719999999999999</v>
      </c>
    </row>
    <row r="67" spans="2:22" x14ac:dyDescent="0.2">
      <c r="B67" s="195" t="s">
        <v>1158</v>
      </c>
      <c r="C67" s="165">
        <v>-1707.6</v>
      </c>
      <c r="D67" s="165">
        <v>-5305.2</v>
      </c>
      <c r="E67" s="167">
        <v>3213</v>
      </c>
      <c r="F67" s="167">
        <v>5908.14</v>
      </c>
      <c r="G67" s="167">
        <v>3424.68</v>
      </c>
      <c r="H67" s="167">
        <v>1277.6400000000001</v>
      </c>
      <c r="I67" s="165">
        <v>6951.6</v>
      </c>
      <c r="J67" s="165">
        <v>5425.2</v>
      </c>
      <c r="K67" s="167">
        <v>3837.6</v>
      </c>
      <c r="L67" s="167">
        <v>5252.4</v>
      </c>
      <c r="M67" s="214">
        <v>0.36</v>
      </c>
      <c r="N67" s="152">
        <f>[3]РСК!K67</f>
        <v>0</v>
      </c>
      <c r="O67" s="165">
        <f>[3]оборон!C58</f>
        <v>0</v>
      </c>
      <c r="P67" s="215">
        <v>3.6</v>
      </c>
      <c r="Q67" s="165">
        <f>[3]ик47!C58</f>
        <v>0</v>
      </c>
      <c r="R67" s="215">
        <v>9.1199999999999992</v>
      </c>
      <c r="S67" s="165">
        <f>[3]КСК!D64</f>
        <v>0</v>
      </c>
      <c r="T67" s="152">
        <f>[3]СЗСМ!E59</f>
        <v>0</v>
      </c>
      <c r="U67" s="152">
        <f t="shared" si="4"/>
        <v>19175.100000000002</v>
      </c>
      <c r="V67" s="165">
        <f t="shared" si="5"/>
        <v>12.719999999999999</v>
      </c>
    </row>
    <row r="68" spans="2:22" x14ac:dyDescent="0.2">
      <c r="B68" s="195" t="s">
        <v>1159</v>
      </c>
      <c r="C68" s="165">
        <v>-1767.6</v>
      </c>
      <c r="D68" s="165">
        <v>-5317.2</v>
      </c>
      <c r="E68" s="167">
        <v>3190.32</v>
      </c>
      <c r="F68" s="167">
        <v>5877.9</v>
      </c>
      <c r="G68" s="167">
        <v>3379.32</v>
      </c>
      <c r="H68" s="167">
        <v>1357.02</v>
      </c>
      <c r="I68" s="165">
        <v>5284.8</v>
      </c>
      <c r="J68" s="165">
        <v>5072.3999999999996</v>
      </c>
      <c r="K68" s="167">
        <v>3830.4</v>
      </c>
      <c r="L68" s="167">
        <v>5227.2</v>
      </c>
      <c r="M68" s="214">
        <v>0</v>
      </c>
      <c r="N68" s="152">
        <f>[3]РСК!K68</f>
        <v>0</v>
      </c>
      <c r="O68" s="165">
        <f>[3]оборон!C59</f>
        <v>0</v>
      </c>
      <c r="P68" s="215">
        <v>3.36</v>
      </c>
      <c r="Q68" s="165">
        <f>[3]ик47!C59</f>
        <v>0</v>
      </c>
      <c r="R68" s="215">
        <v>7.8</v>
      </c>
      <c r="S68" s="165">
        <f>[3]КСК!D65</f>
        <v>0</v>
      </c>
      <c r="T68" s="152">
        <f>[3]СЗСМ!E60</f>
        <v>0</v>
      </c>
      <c r="U68" s="152">
        <f t="shared" si="4"/>
        <v>17065.8</v>
      </c>
      <c r="V68" s="165">
        <f t="shared" si="5"/>
        <v>11.16</v>
      </c>
    </row>
    <row r="69" spans="2:22" x14ac:dyDescent="0.2">
      <c r="B69" s="195" t="s">
        <v>1160</v>
      </c>
      <c r="C69" s="165">
        <v>-1874.4</v>
      </c>
      <c r="D69" s="165">
        <v>-5274</v>
      </c>
      <c r="E69" s="167">
        <v>3152.52</v>
      </c>
      <c r="F69" s="167">
        <v>5900.58</v>
      </c>
      <c r="G69" s="167">
        <v>3118.5</v>
      </c>
      <c r="H69" s="167">
        <v>1368.36</v>
      </c>
      <c r="I69" s="165">
        <v>5061.6000000000004</v>
      </c>
      <c r="J69" s="165">
        <v>4683.6000000000004</v>
      </c>
      <c r="K69" s="167">
        <v>3380.4</v>
      </c>
      <c r="L69" s="167">
        <v>4752</v>
      </c>
      <c r="M69" s="214">
        <v>0.36</v>
      </c>
      <c r="N69" s="152">
        <f>[3]РСК!K69</f>
        <v>0</v>
      </c>
      <c r="O69" s="165">
        <f>[3]оборон!C60</f>
        <v>0</v>
      </c>
      <c r="P69" s="215">
        <v>3.6</v>
      </c>
      <c r="Q69" s="165">
        <f>[3]ик47!C60</f>
        <v>0</v>
      </c>
      <c r="R69" s="215">
        <v>6.36</v>
      </c>
      <c r="S69" s="165">
        <f>[3]КСК!D66</f>
        <v>0</v>
      </c>
      <c r="T69" s="152">
        <f>[3]СЗСМ!E61</f>
        <v>0</v>
      </c>
      <c r="U69" s="152">
        <f t="shared" si="4"/>
        <v>16127.160000000002</v>
      </c>
      <c r="V69" s="165">
        <f t="shared" si="5"/>
        <v>9.9600000000000009</v>
      </c>
    </row>
    <row r="70" spans="2:22" x14ac:dyDescent="0.2">
      <c r="B70" s="195" t="s">
        <v>1161</v>
      </c>
      <c r="C70" s="165">
        <v>-2034</v>
      </c>
      <c r="D70" s="165">
        <v>-5486.4</v>
      </c>
      <c r="E70" s="167">
        <v>3148.74</v>
      </c>
      <c r="F70" s="167">
        <v>5862.78</v>
      </c>
      <c r="G70" s="167">
        <v>3299.94</v>
      </c>
      <c r="H70" s="167">
        <v>1391.04</v>
      </c>
      <c r="I70" s="165">
        <v>6570</v>
      </c>
      <c r="J70" s="165">
        <v>4924.8</v>
      </c>
      <c r="K70" s="167">
        <v>4503.6000000000004</v>
      </c>
      <c r="L70" s="167">
        <v>5104.8</v>
      </c>
      <c r="M70" s="214">
        <v>0.36</v>
      </c>
      <c r="N70" s="152">
        <f>[3]РСК!K70</f>
        <v>0</v>
      </c>
      <c r="O70" s="165">
        <f>[3]оборон!C61</f>
        <v>0</v>
      </c>
      <c r="P70" s="215">
        <v>3.6</v>
      </c>
      <c r="Q70" s="165">
        <f>[3]ик47!C61</f>
        <v>0</v>
      </c>
      <c r="R70" s="215">
        <v>6.36</v>
      </c>
      <c r="S70" s="165">
        <f>[3]КСК!D67</f>
        <v>0</v>
      </c>
      <c r="T70" s="152">
        <f>[3]СЗСМ!E62</f>
        <v>0</v>
      </c>
      <c r="U70" s="152">
        <f t="shared" si="4"/>
        <v>17667.3</v>
      </c>
      <c r="V70" s="165">
        <f t="shared" si="5"/>
        <v>9.9600000000000009</v>
      </c>
    </row>
    <row r="71" spans="2:22" x14ac:dyDescent="0.2">
      <c r="B71" s="195" t="s">
        <v>1162</v>
      </c>
      <c r="C71" s="165">
        <v>-2020.8</v>
      </c>
      <c r="D71" s="165">
        <v>-5268</v>
      </c>
      <c r="E71" s="167">
        <v>3367.98</v>
      </c>
      <c r="F71" s="167">
        <v>6017.76</v>
      </c>
      <c r="G71" s="167">
        <v>3424.68</v>
      </c>
      <c r="H71" s="167">
        <v>1436.4</v>
      </c>
      <c r="I71" s="165">
        <v>6012</v>
      </c>
      <c r="J71" s="165">
        <v>4971.6000000000004</v>
      </c>
      <c r="K71" s="167">
        <v>4644</v>
      </c>
      <c r="L71" s="167">
        <v>5378.4</v>
      </c>
      <c r="M71" s="214">
        <v>0.36</v>
      </c>
      <c r="N71" s="152">
        <f>[3]РСК!K71</f>
        <v>0</v>
      </c>
      <c r="O71" s="165">
        <f>[3]оборон!C62</f>
        <v>0</v>
      </c>
      <c r="P71" s="215">
        <v>3.6</v>
      </c>
      <c r="Q71" s="165">
        <f>[3]ик47!C62</f>
        <v>0</v>
      </c>
      <c r="R71" s="215">
        <v>6.36</v>
      </c>
      <c r="S71" s="165">
        <f>[3]КСК!D68</f>
        <v>0</v>
      </c>
      <c r="T71" s="152">
        <f>[3]СЗСМ!E63</f>
        <v>0</v>
      </c>
      <c r="U71" s="152">
        <f t="shared" si="4"/>
        <v>17932.020000000004</v>
      </c>
      <c r="V71" s="165">
        <f t="shared" si="5"/>
        <v>9.9600000000000009</v>
      </c>
    </row>
    <row r="72" spans="2:22" x14ac:dyDescent="0.2">
      <c r="B72" s="195" t="s">
        <v>1163</v>
      </c>
      <c r="C72" s="165">
        <v>-2127.6</v>
      </c>
      <c r="D72" s="165">
        <v>-5391.6</v>
      </c>
      <c r="E72" s="167">
        <v>3273.48</v>
      </c>
      <c r="F72" s="167">
        <v>6259.68</v>
      </c>
      <c r="G72" s="167">
        <v>3398.22</v>
      </c>
      <c r="H72" s="167">
        <v>1409.94</v>
      </c>
      <c r="I72" s="165">
        <v>4888.8</v>
      </c>
      <c r="J72" s="165">
        <v>5252.4</v>
      </c>
      <c r="K72" s="167">
        <v>3362.4</v>
      </c>
      <c r="L72" s="167">
        <v>5252.4</v>
      </c>
      <c r="M72" s="214">
        <v>0</v>
      </c>
      <c r="N72" s="152">
        <f>[3]РСК!K72</f>
        <v>0</v>
      </c>
      <c r="O72" s="165">
        <f>[3]оборон!C63</f>
        <v>0</v>
      </c>
      <c r="P72" s="215">
        <v>3.6</v>
      </c>
      <c r="Q72" s="165">
        <f>[3]ик47!C63</f>
        <v>0</v>
      </c>
      <c r="R72" s="215">
        <v>6.48</v>
      </c>
      <c r="S72" s="165">
        <f>[3]КСК!D69</f>
        <v>0</v>
      </c>
      <c r="T72" s="152">
        <f>[3]СЗСМ!E64</f>
        <v>0</v>
      </c>
      <c r="U72" s="152">
        <f t="shared" si="4"/>
        <v>16953.239999999998</v>
      </c>
      <c r="V72" s="165">
        <f t="shared" si="5"/>
        <v>10.08</v>
      </c>
    </row>
    <row r="73" spans="2:22" x14ac:dyDescent="0.2">
      <c r="B73" s="195" t="s">
        <v>1164</v>
      </c>
      <c r="C73" s="165">
        <v>-2542.8000000000002</v>
      </c>
      <c r="D73" s="165">
        <v>-5688</v>
      </c>
      <c r="E73" s="167">
        <v>2899.26</v>
      </c>
      <c r="F73" s="167">
        <v>6119.82</v>
      </c>
      <c r="G73" s="167">
        <v>3209.22</v>
      </c>
      <c r="H73" s="167">
        <v>1368.36</v>
      </c>
      <c r="I73" s="165">
        <v>5061.6000000000004</v>
      </c>
      <c r="J73" s="165">
        <v>5025.6000000000004</v>
      </c>
      <c r="K73" s="167">
        <v>3524.4</v>
      </c>
      <c r="L73" s="167">
        <v>4248</v>
      </c>
      <c r="M73" s="214">
        <v>0.36</v>
      </c>
      <c r="N73" s="152">
        <f>[3]РСК!K73</f>
        <v>0</v>
      </c>
      <c r="O73" s="165">
        <f>[3]оборон!C64</f>
        <v>0</v>
      </c>
      <c r="P73" s="215">
        <v>3.6</v>
      </c>
      <c r="Q73" s="165">
        <f>[3]ик47!C64</f>
        <v>0</v>
      </c>
      <c r="R73" s="215">
        <v>6.72</v>
      </c>
      <c r="S73" s="165">
        <f>[3]КСК!D70</f>
        <v>0</v>
      </c>
      <c r="T73" s="152">
        <f>[3]СЗСМ!E65</f>
        <v>0</v>
      </c>
      <c r="U73" s="152">
        <f t="shared" si="4"/>
        <v>15443.100000000002</v>
      </c>
      <c r="V73" s="165">
        <f t="shared" si="5"/>
        <v>10.32</v>
      </c>
    </row>
    <row r="74" spans="2:22" x14ac:dyDescent="0.2">
      <c r="B74" s="95" t="s">
        <v>1165</v>
      </c>
      <c r="C74" s="151">
        <f>SUM(C50:C73)</f>
        <v>-43287.600000000006</v>
      </c>
      <c r="D74" s="156">
        <f>SUM(D50:D73)</f>
        <v>-119143.20000000001</v>
      </c>
      <c r="E74" s="156">
        <f t="shared" ref="E74:L74" si="6">SUM(E50:E73)</f>
        <v>75479.039999999979</v>
      </c>
      <c r="F74" s="156">
        <f t="shared" si="6"/>
        <v>142978.5</v>
      </c>
      <c r="G74" s="156">
        <f t="shared" si="6"/>
        <v>76216.14</v>
      </c>
      <c r="H74" s="156">
        <f t="shared" si="6"/>
        <v>30326.940000000002</v>
      </c>
      <c r="I74" s="157">
        <f t="shared" si="6"/>
        <v>156034.80000000002</v>
      </c>
      <c r="J74" s="94">
        <f t="shared" si="6"/>
        <v>120117.6</v>
      </c>
      <c r="K74" s="151">
        <f t="shared" si="6"/>
        <v>93823.199999999983</v>
      </c>
      <c r="L74" s="151">
        <f t="shared" si="6"/>
        <v>123678</v>
      </c>
      <c r="M74" s="151">
        <f>SUM(M50:M73)</f>
        <v>5.04</v>
      </c>
      <c r="N74" s="152">
        <f>SUM(N50:N73)</f>
        <v>0</v>
      </c>
      <c r="O74" s="93">
        <f t="shared" ref="O74:V74" si="7">SUM(O50:O73)</f>
        <v>0</v>
      </c>
      <c r="P74" s="151">
        <f t="shared" si="7"/>
        <v>543.36000000000024</v>
      </c>
      <c r="Q74" s="151">
        <f t="shared" si="7"/>
        <v>0</v>
      </c>
      <c r="R74" s="151">
        <f t="shared" si="7"/>
        <v>467.28000000000009</v>
      </c>
      <c r="S74" s="93">
        <f t="shared" si="7"/>
        <v>0</v>
      </c>
      <c r="T74" s="93">
        <f t="shared" si="7"/>
        <v>0</v>
      </c>
      <c r="U74" s="93">
        <f t="shared" si="7"/>
        <v>437716.61999999994</v>
      </c>
      <c r="V74" s="94">
        <f t="shared" si="7"/>
        <v>1010.6400000000004</v>
      </c>
    </row>
    <row r="75" spans="2:22" x14ac:dyDescent="0.2">
      <c r="C75" s="7"/>
      <c r="D75" s="204"/>
      <c r="E75" s="206"/>
      <c r="F75" s="206"/>
      <c r="G75" s="206"/>
      <c r="H75" s="206"/>
      <c r="I75" s="207"/>
      <c r="J75" s="7"/>
      <c r="K75" s="7"/>
      <c r="L75" s="208"/>
      <c r="M75" s="208"/>
      <c r="N75" s="7"/>
      <c r="O75" s="7"/>
      <c r="P75" s="7"/>
      <c r="Q75" s="7"/>
      <c r="R75" s="7"/>
      <c r="S75" s="7"/>
      <c r="T75" s="7"/>
      <c r="U75" s="7"/>
    </row>
  </sheetData>
  <mergeCells count="28">
    <mergeCell ref="K8:K9"/>
    <mergeCell ref="L8:L9"/>
    <mergeCell ref="M8:M9"/>
    <mergeCell ref="N8:V8"/>
    <mergeCell ref="B8:B10"/>
    <mergeCell ref="C8:C9"/>
    <mergeCell ref="D8:D9"/>
    <mergeCell ref="E8:E9"/>
    <mergeCell ref="F8:F9"/>
    <mergeCell ref="I5:J5"/>
    <mergeCell ref="G8:G9"/>
    <mergeCell ref="H8:H9"/>
    <mergeCell ref="I8:I9"/>
    <mergeCell ref="J8:J9"/>
    <mergeCell ref="I44:J44"/>
    <mergeCell ref="G47:G48"/>
    <mergeCell ref="H47:H48"/>
    <mergeCell ref="I47:I48"/>
    <mergeCell ref="J47:J48"/>
    <mergeCell ref="K47:K48"/>
    <mergeCell ref="L47:L48"/>
    <mergeCell ref="M47:M48"/>
    <mergeCell ref="N47:V47"/>
    <mergeCell ref="B47:B49"/>
    <mergeCell ref="C47:C48"/>
    <mergeCell ref="D47:D48"/>
    <mergeCell ref="E47:E48"/>
    <mergeCell ref="F47:F4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531"/>
  <sheetViews>
    <sheetView topLeftCell="A164" workbookViewId="0">
      <selection activeCell="A50" sqref="A50"/>
    </sheetView>
  </sheetViews>
  <sheetFormatPr defaultColWidth="8.85546875" defaultRowHeight="15.75" x14ac:dyDescent="0.25"/>
  <cols>
    <col min="1" max="1" width="143.7109375" style="8" customWidth="1"/>
    <col min="2" max="2" width="57.7109375" style="3" customWidth="1"/>
    <col min="3" max="16384" width="8.85546875" style="3"/>
  </cols>
  <sheetData>
    <row r="1" spans="1:9" ht="19.5" customHeight="1" x14ac:dyDescent="0.25">
      <c r="A1" s="48" t="s">
        <v>1475</v>
      </c>
      <c r="B1" s="5"/>
      <c r="C1" s="5"/>
      <c r="D1" s="5"/>
      <c r="E1" s="5"/>
      <c r="F1" s="5"/>
      <c r="G1" s="5"/>
      <c r="H1" s="5"/>
      <c r="I1" s="5"/>
    </row>
    <row r="2" spans="1:9" ht="69" customHeight="1" x14ac:dyDescent="0.2">
      <c r="A2" s="20" t="s">
        <v>1765</v>
      </c>
      <c r="C2" s="5"/>
      <c r="D2" s="5"/>
      <c r="E2" s="5"/>
      <c r="F2" s="5"/>
      <c r="G2" s="5"/>
      <c r="H2" s="5"/>
      <c r="I2" s="5"/>
    </row>
    <row r="3" spans="1:9" ht="72" customHeight="1" x14ac:dyDescent="0.2">
      <c r="A3" s="21" t="s">
        <v>95</v>
      </c>
      <c r="C3" s="5"/>
      <c r="D3" s="5"/>
      <c r="E3" s="5"/>
      <c r="F3" s="5"/>
      <c r="G3" s="5"/>
      <c r="H3" s="5"/>
      <c r="I3" s="5"/>
    </row>
    <row r="4" spans="1:9" ht="53.25" customHeight="1" x14ac:dyDescent="0.2">
      <c r="A4" s="21" t="s">
        <v>1766</v>
      </c>
      <c r="C4" s="5"/>
      <c r="D4" s="5"/>
      <c r="E4" s="5"/>
      <c r="F4" s="5"/>
      <c r="G4" s="5"/>
      <c r="H4" s="5"/>
      <c r="I4" s="5"/>
    </row>
    <row r="5" spans="1:9" ht="48" customHeight="1" x14ac:dyDescent="0.2">
      <c r="A5" s="21" t="s">
        <v>1768</v>
      </c>
      <c r="C5" s="5"/>
      <c r="D5" s="5"/>
      <c r="E5" s="5"/>
      <c r="F5" s="5"/>
      <c r="G5" s="5"/>
      <c r="H5" s="5"/>
      <c r="I5" s="5"/>
    </row>
    <row r="6" spans="1:9" ht="18" customHeight="1" x14ac:dyDescent="0.2">
      <c r="A6" s="21" t="s">
        <v>184</v>
      </c>
      <c r="C6" s="5"/>
      <c r="D6" s="5"/>
      <c r="E6" s="5"/>
      <c r="F6" s="5"/>
      <c r="G6" s="5"/>
      <c r="H6" s="5"/>
      <c r="I6" s="5"/>
    </row>
    <row r="7" spans="1:9" ht="18" customHeight="1" x14ac:dyDescent="0.2">
      <c r="A7" s="21" t="s">
        <v>181</v>
      </c>
      <c r="C7" s="5"/>
      <c r="D7" s="5"/>
      <c r="E7" s="5"/>
      <c r="F7" s="5"/>
      <c r="G7" s="5"/>
      <c r="H7" s="5"/>
      <c r="I7" s="5"/>
    </row>
    <row r="8" spans="1:9" ht="18" customHeight="1" x14ac:dyDescent="0.2">
      <c r="A8" s="21" t="s">
        <v>182</v>
      </c>
      <c r="C8" s="5"/>
      <c r="D8" s="5"/>
      <c r="E8" s="5"/>
      <c r="F8" s="5"/>
      <c r="G8" s="5"/>
      <c r="H8" s="5"/>
      <c r="I8" s="5"/>
    </row>
    <row r="9" spans="1:9" ht="18" customHeight="1" x14ac:dyDescent="0.2">
      <c r="A9" s="21" t="s">
        <v>183</v>
      </c>
      <c r="C9" s="5"/>
      <c r="D9" s="5"/>
      <c r="E9" s="5"/>
      <c r="F9" s="5"/>
      <c r="G9" s="5"/>
      <c r="H9" s="5"/>
      <c r="I9" s="5"/>
    </row>
    <row r="10" spans="1:9" ht="12.75" x14ac:dyDescent="0.2">
      <c r="A10" s="3"/>
      <c r="C10" s="5"/>
      <c r="D10" s="5"/>
      <c r="E10" s="5"/>
      <c r="F10" s="5"/>
      <c r="G10" s="5"/>
      <c r="H10" s="5"/>
      <c r="I10" s="5"/>
    </row>
    <row r="11" spans="1:9" x14ac:dyDescent="0.2">
      <c r="A11" s="49" t="s">
        <v>126</v>
      </c>
      <c r="C11" s="5"/>
      <c r="D11" s="5"/>
      <c r="E11" s="5"/>
      <c r="F11" s="5"/>
      <c r="G11" s="5"/>
      <c r="H11" s="5"/>
      <c r="I11" s="5"/>
    </row>
    <row r="12" spans="1:9" ht="78" customHeight="1" x14ac:dyDescent="0.2">
      <c r="A12" s="61" t="s">
        <v>1767</v>
      </c>
    </row>
    <row r="13" spans="1:9" ht="21" customHeight="1" x14ac:dyDescent="0.25">
      <c r="A13" s="12" t="s">
        <v>1476</v>
      </c>
    </row>
    <row r="14" spans="1:9" x14ac:dyDescent="0.25">
      <c r="A14" s="62"/>
    </row>
    <row r="15" spans="1:9" ht="60.75" customHeight="1" x14ac:dyDescent="0.2">
      <c r="A15" s="13" t="s">
        <v>27</v>
      </c>
    </row>
    <row r="16" spans="1:9" x14ac:dyDescent="0.2">
      <c r="A16" s="61" t="s">
        <v>28</v>
      </c>
    </row>
    <row r="17" spans="1:1" ht="11.25" customHeight="1" x14ac:dyDescent="0.2">
      <c r="A17" s="61" t="s">
        <v>29</v>
      </c>
    </row>
    <row r="18" spans="1:1" x14ac:dyDescent="0.2">
      <c r="A18" s="61" t="s">
        <v>30</v>
      </c>
    </row>
    <row r="19" spans="1:1" ht="10.5" customHeight="1" x14ac:dyDescent="0.2">
      <c r="A19" s="61"/>
    </row>
    <row r="20" spans="1:1" ht="18" customHeight="1" x14ac:dyDescent="0.2">
      <c r="A20" s="61" t="s">
        <v>31</v>
      </c>
    </row>
    <row r="21" spans="1:1" ht="13.5" customHeight="1" x14ac:dyDescent="0.2">
      <c r="A21" s="61"/>
    </row>
    <row r="22" spans="1:1" ht="48.75" customHeight="1" x14ac:dyDescent="0.2">
      <c r="A22" s="13" t="s">
        <v>32</v>
      </c>
    </row>
    <row r="23" spans="1:1" ht="31.5" customHeight="1" x14ac:dyDescent="0.2">
      <c r="A23" s="13" t="s">
        <v>33</v>
      </c>
    </row>
    <row r="24" spans="1:1" ht="30" customHeight="1" x14ac:dyDescent="0.2">
      <c r="A24" s="13" t="s">
        <v>34</v>
      </c>
    </row>
    <row r="25" spans="1:1" ht="45.75" customHeight="1" x14ac:dyDescent="0.2">
      <c r="A25" s="13" t="s">
        <v>35</v>
      </c>
    </row>
    <row r="26" spans="1:1" ht="43.5" customHeight="1" x14ac:dyDescent="0.2">
      <c r="A26" s="13" t="s">
        <v>36</v>
      </c>
    </row>
    <row r="27" spans="1:1" ht="32.25" customHeight="1" x14ac:dyDescent="0.2">
      <c r="A27" s="13" t="s">
        <v>37</v>
      </c>
    </row>
    <row r="28" spans="1:1" ht="30" customHeight="1" x14ac:dyDescent="0.2">
      <c r="A28" s="13" t="s">
        <v>38</v>
      </c>
    </row>
    <row r="29" spans="1:1" ht="28.5" customHeight="1" x14ac:dyDescent="0.2">
      <c r="A29" s="13" t="s">
        <v>1769</v>
      </c>
    </row>
    <row r="30" spans="1:1" ht="43.5" customHeight="1" x14ac:dyDescent="0.2">
      <c r="A30" s="13" t="s">
        <v>39</v>
      </c>
    </row>
    <row r="31" spans="1:1" ht="24" customHeight="1" x14ac:dyDescent="0.2">
      <c r="A31" s="22" t="s">
        <v>40</v>
      </c>
    </row>
    <row r="32" spans="1:1" ht="29.25" customHeight="1" x14ac:dyDescent="0.2">
      <c r="A32" s="13" t="s">
        <v>41</v>
      </c>
    </row>
    <row r="33" spans="1:1" ht="30" customHeight="1" x14ac:dyDescent="0.2">
      <c r="A33" s="13" t="s">
        <v>42</v>
      </c>
    </row>
    <row r="34" spans="1:1" ht="28.5" customHeight="1" x14ac:dyDescent="0.2">
      <c r="A34" s="13" t="s">
        <v>43</v>
      </c>
    </row>
    <row r="35" spans="1:1" ht="6.75" customHeight="1" x14ac:dyDescent="0.25"/>
    <row r="36" spans="1:1" x14ac:dyDescent="0.25">
      <c r="A36" s="10" t="s">
        <v>44</v>
      </c>
    </row>
    <row r="37" spans="1:1" ht="7.5" customHeight="1" x14ac:dyDescent="0.25"/>
    <row r="38" spans="1:1" x14ac:dyDescent="0.25">
      <c r="A38" s="62" t="s">
        <v>1771</v>
      </c>
    </row>
    <row r="39" spans="1:1" ht="9" customHeight="1" x14ac:dyDescent="0.25"/>
    <row r="40" spans="1:1" ht="18" customHeight="1" x14ac:dyDescent="0.25">
      <c r="A40" s="11" t="s">
        <v>1770</v>
      </c>
    </row>
    <row r="41" spans="1:1" ht="18" customHeight="1" x14ac:dyDescent="0.25">
      <c r="A41" s="11" t="s">
        <v>127</v>
      </c>
    </row>
    <row r="42" spans="1:1" x14ac:dyDescent="0.25">
      <c r="A42" s="12" t="s">
        <v>89</v>
      </c>
    </row>
    <row r="43" spans="1:1" x14ac:dyDescent="0.25">
      <c r="A43" s="10" t="s">
        <v>128</v>
      </c>
    </row>
    <row r="44" spans="1:1" ht="9.75" customHeight="1" x14ac:dyDescent="0.25"/>
    <row r="45" spans="1:1" x14ac:dyDescent="0.25">
      <c r="A45" s="62" t="s">
        <v>129</v>
      </c>
    </row>
    <row r="47" spans="1:1" ht="34.5" customHeight="1" x14ac:dyDescent="0.2">
      <c r="A47" s="13" t="s">
        <v>96</v>
      </c>
    </row>
    <row r="48" spans="1:1" ht="6.75" customHeight="1" x14ac:dyDescent="0.25"/>
    <row r="49" spans="1:1" x14ac:dyDescent="0.25">
      <c r="A49" s="8" t="s">
        <v>61</v>
      </c>
    </row>
    <row r="50" spans="1:1" x14ac:dyDescent="0.2">
      <c r="A50" s="14" t="s">
        <v>45</v>
      </c>
    </row>
    <row r="51" spans="1:1" x14ac:dyDescent="0.2">
      <c r="A51" s="14" t="s">
        <v>46</v>
      </c>
    </row>
    <row r="52" spans="1:1" x14ac:dyDescent="0.2">
      <c r="A52" s="14" t="s">
        <v>47</v>
      </c>
    </row>
    <row r="53" spans="1:1" x14ac:dyDescent="0.2">
      <c r="A53" s="14" t="s">
        <v>48</v>
      </c>
    </row>
    <row r="54" spans="1:1" x14ac:dyDescent="0.2">
      <c r="A54" s="14" t="s">
        <v>49</v>
      </c>
    </row>
    <row r="55" spans="1:1" x14ac:dyDescent="0.2">
      <c r="A55" s="14" t="s">
        <v>50</v>
      </c>
    </row>
    <row r="56" spans="1:1" x14ac:dyDescent="0.2">
      <c r="A56" s="14" t="s">
        <v>52</v>
      </c>
    </row>
    <row r="57" spans="1:1" x14ac:dyDescent="0.2">
      <c r="A57" s="14" t="s">
        <v>51</v>
      </c>
    </row>
    <row r="58" spans="1:1" ht="12.75" customHeight="1" x14ac:dyDescent="0.2">
      <c r="A58" s="291" t="s">
        <v>62</v>
      </c>
    </row>
    <row r="59" spans="1:1" ht="12.75" customHeight="1" x14ac:dyDescent="0.2">
      <c r="A59" s="291"/>
    </row>
    <row r="60" spans="1:1" ht="12.75" customHeight="1" x14ac:dyDescent="0.2">
      <c r="A60" s="291"/>
    </row>
    <row r="61" spans="1:1" ht="12.75" customHeight="1" x14ac:dyDescent="0.2">
      <c r="A61" s="291"/>
    </row>
    <row r="62" spans="1:1" ht="12.75" x14ac:dyDescent="0.2">
      <c r="A62" s="291" t="s">
        <v>63</v>
      </c>
    </row>
    <row r="63" spans="1:1" ht="9" customHeight="1" x14ac:dyDescent="0.2">
      <c r="A63" s="291"/>
    </row>
    <row r="64" spans="1:1" ht="29.25" customHeight="1" x14ac:dyDescent="0.2">
      <c r="A64" s="60" t="s">
        <v>64</v>
      </c>
    </row>
    <row r="65" spans="1:1" ht="22.5" customHeight="1" x14ac:dyDescent="0.2">
      <c r="A65" s="14" t="s">
        <v>53</v>
      </c>
    </row>
    <row r="66" spans="1:1" ht="30.75" customHeight="1" x14ac:dyDescent="0.2">
      <c r="A66" s="60" t="s">
        <v>65</v>
      </c>
    </row>
    <row r="67" spans="1:1" ht="27" customHeight="1" x14ac:dyDescent="0.2">
      <c r="A67" s="60" t="s">
        <v>66</v>
      </c>
    </row>
    <row r="68" spans="1:1" ht="50.25" customHeight="1" x14ac:dyDescent="0.2">
      <c r="A68" s="60" t="s">
        <v>67</v>
      </c>
    </row>
    <row r="69" spans="1:1" ht="26.25" customHeight="1" x14ac:dyDescent="0.2">
      <c r="A69" s="60" t="s">
        <v>68</v>
      </c>
    </row>
    <row r="70" spans="1:1" ht="25.5" customHeight="1" x14ac:dyDescent="0.2">
      <c r="A70" s="60" t="s">
        <v>69</v>
      </c>
    </row>
    <row r="71" spans="1:1" ht="19.5" customHeight="1" x14ac:dyDescent="0.2">
      <c r="A71" s="291" t="s">
        <v>72</v>
      </c>
    </row>
    <row r="72" spans="1:1" ht="18.75" customHeight="1" x14ac:dyDescent="0.2">
      <c r="A72" s="291"/>
    </row>
    <row r="73" spans="1:1" ht="12.75" hidden="1" x14ac:dyDescent="0.2">
      <c r="A73" s="291"/>
    </row>
    <row r="74" spans="1:1" ht="22.5" customHeight="1" x14ac:dyDescent="0.2">
      <c r="A74" s="60" t="s">
        <v>70</v>
      </c>
    </row>
    <row r="75" spans="1:1" ht="22.5" customHeight="1" x14ac:dyDescent="0.2">
      <c r="A75" s="60" t="s">
        <v>71</v>
      </c>
    </row>
    <row r="76" spans="1:1" ht="33.75" customHeight="1" x14ac:dyDescent="0.2">
      <c r="A76" s="291" t="s">
        <v>73</v>
      </c>
    </row>
    <row r="77" spans="1:1" ht="16.5" customHeight="1" x14ac:dyDescent="0.2">
      <c r="A77" s="291"/>
    </row>
    <row r="78" spans="1:1" ht="8.25" customHeight="1" x14ac:dyDescent="0.2">
      <c r="A78" s="60"/>
    </row>
    <row r="79" spans="1:1" x14ac:dyDescent="0.25">
      <c r="A79" s="8" t="s">
        <v>54</v>
      </c>
    </row>
    <row r="80" spans="1:1" x14ac:dyDescent="0.25">
      <c r="A80" s="16" t="s">
        <v>55</v>
      </c>
    </row>
    <row r="81" spans="1:1" x14ac:dyDescent="0.25">
      <c r="A81" s="16" t="s">
        <v>56</v>
      </c>
    </row>
    <row r="82" spans="1:1" ht="30" customHeight="1" x14ac:dyDescent="0.2">
      <c r="A82" s="17" t="s">
        <v>57</v>
      </c>
    </row>
    <row r="83" spans="1:1" x14ac:dyDescent="0.25">
      <c r="A83" s="16" t="s">
        <v>58</v>
      </c>
    </row>
    <row r="84" spans="1:1" x14ac:dyDescent="0.25">
      <c r="A84" s="16" t="s">
        <v>59</v>
      </c>
    </row>
    <row r="85" spans="1:1" x14ac:dyDescent="0.25">
      <c r="A85" s="16" t="s">
        <v>60</v>
      </c>
    </row>
    <row r="86" spans="1:1" ht="10.5" customHeight="1" x14ac:dyDescent="0.25">
      <c r="A86" s="16"/>
    </row>
    <row r="87" spans="1:1" x14ac:dyDescent="0.25">
      <c r="A87" s="16" t="s">
        <v>75</v>
      </c>
    </row>
    <row r="88" spans="1:1" ht="8.25" customHeight="1" x14ac:dyDescent="0.25">
      <c r="A88" s="16"/>
    </row>
    <row r="89" spans="1:1" x14ac:dyDescent="0.25">
      <c r="A89" s="18" t="s">
        <v>74</v>
      </c>
    </row>
    <row r="90" spans="1:1" ht="34.5" customHeight="1" x14ac:dyDescent="0.2">
      <c r="A90" s="17" t="s">
        <v>76</v>
      </c>
    </row>
    <row r="91" spans="1:1" ht="30" customHeight="1" x14ac:dyDescent="0.2">
      <c r="A91" s="17" t="s">
        <v>77</v>
      </c>
    </row>
    <row r="92" spans="1:1" ht="30.75" customHeight="1" x14ac:dyDescent="0.2">
      <c r="A92" s="17" t="s">
        <v>78</v>
      </c>
    </row>
    <row r="93" spans="1:1" ht="29.25" customHeight="1" x14ac:dyDescent="0.2">
      <c r="A93" s="17" t="s">
        <v>79</v>
      </c>
    </row>
    <row r="94" spans="1:1" ht="24.75" customHeight="1" x14ac:dyDescent="0.2">
      <c r="A94" s="17" t="s">
        <v>80</v>
      </c>
    </row>
    <row r="95" spans="1:1" ht="29.25" customHeight="1" x14ac:dyDescent="0.2">
      <c r="A95" s="17" t="s">
        <v>81</v>
      </c>
    </row>
    <row r="96" spans="1:1" ht="21.75" customHeight="1" x14ac:dyDescent="0.2">
      <c r="A96" s="17" t="s">
        <v>82</v>
      </c>
    </row>
    <row r="97" spans="1:1" ht="23.25" customHeight="1" x14ac:dyDescent="0.2">
      <c r="A97" s="17" t="s">
        <v>83</v>
      </c>
    </row>
    <row r="98" spans="1:1" ht="10.5" customHeight="1" x14ac:dyDescent="0.25">
      <c r="A98" s="16"/>
    </row>
    <row r="99" spans="1:1" x14ac:dyDescent="0.25">
      <c r="A99" s="52"/>
    </row>
    <row r="100" spans="1:1" x14ac:dyDescent="0.25">
      <c r="A100" s="19"/>
    </row>
    <row r="101" spans="1:1" ht="47.25" customHeight="1" x14ac:dyDescent="0.3">
      <c r="A101" s="66" t="s">
        <v>206</v>
      </c>
    </row>
    <row r="102" spans="1:1" ht="18.75" x14ac:dyDescent="0.3">
      <c r="A102" s="66" t="s">
        <v>207</v>
      </c>
    </row>
    <row r="103" spans="1:1" ht="66" customHeight="1" x14ac:dyDescent="0.3">
      <c r="A103" s="66" t="s">
        <v>208</v>
      </c>
    </row>
    <row r="104" spans="1:1" ht="43.5" customHeight="1" x14ac:dyDescent="0.25">
      <c r="A104" s="67" t="s">
        <v>441</v>
      </c>
    </row>
    <row r="105" spans="1:1" x14ac:dyDescent="0.25">
      <c r="A105" s="67" t="s">
        <v>442</v>
      </c>
    </row>
    <row r="106" spans="1:1" ht="62.25" customHeight="1" x14ac:dyDescent="0.25">
      <c r="A106" s="67" t="s">
        <v>443</v>
      </c>
    </row>
    <row r="107" spans="1:1" x14ac:dyDescent="0.25">
      <c r="A107" s="67" t="s">
        <v>444</v>
      </c>
    </row>
    <row r="108" spans="1:1" ht="113.25" customHeight="1" x14ac:dyDescent="0.3">
      <c r="A108" s="68" t="s">
        <v>445</v>
      </c>
    </row>
    <row r="109" spans="1:1" ht="64.5" customHeight="1" x14ac:dyDescent="0.25">
      <c r="A109" s="67" t="s">
        <v>446</v>
      </c>
    </row>
    <row r="110" spans="1:1" ht="18.75" x14ac:dyDescent="0.3">
      <c r="A110" s="68" t="s">
        <v>235</v>
      </c>
    </row>
    <row r="111" spans="1:1" ht="53.25" customHeight="1" x14ac:dyDescent="0.25">
      <c r="A111" s="67" t="s">
        <v>447</v>
      </c>
    </row>
    <row r="112" spans="1:1" ht="18.75" x14ac:dyDescent="0.3">
      <c r="A112" s="68" t="s">
        <v>448</v>
      </c>
    </row>
    <row r="113" spans="1:1" ht="64.5" customHeight="1" x14ac:dyDescent="0.3">
      <c r="A113" s="68" t="s">
        <v>235</v>
      </c>
    </row>
    <row r="114" spans="1:1" x14ac:dyDescent="0.25">
      <c r="A114" s="67" t="s">
        <v>449</v>
      </c>
    </row>
    <row r="115" spans="1:1" ht="45.75" customHeight="1" x14ac:dyDescent="0.3">
      <c r="A115" s="68" t="s">
        <v>228</v>
      </c>
    </row>
    <row r="116" spans="1:1" x14ac:dyDescent="0.25">
      <c r="A116" s="67" t="s">
        <v>223</v>
      </c>
    </row>
    <row r="117" spans="1:1" ht="46.5" customHeight="1" x14ac:dyDescent="0.3">
      <c r="A117" s="68" t="s">
        <v>235</v>
      </c>
    </row>
    <row r="118" spans="1:1" ht="18.75" x14ac:dyDescent="0.3">
      <c r="A118" s="68" t="s">
        <v>450</v>
      </c>
    </row>
    <row r="119" spans="1:1" x14ac:dyDescent="0.25">
      <c r="A119" s="67" t="s">
        <v>451</v>
      </c>
    </row>
    <row r="120" spans="1:1" ht="18.75" x14ac:dyDescent="0.3">
      <c r="A120" s="68" t="s">
        <v>228</v>
      </c>
    </row>
    <row r="121" spans="1:1" ht="18.75" x14ac:dyDescent="0.3">
      <c r="A121" s="67" t="s">
        <v>452</v>
      </c>
    </row>
    <row r="122" spans="1:1" ht="18.75" x14ac:dyDescent="0.3">
      <c r="A122" s="68" t="s">
        <v>228</v>
      </c>
    </row>
    <row r="123" spans="1:1" ht="63" customHeight="1" x14ac:dyDescent="0.25">
      <c r="A123" s="67" t="s">
        <v>453</v>
      </c>
    </row>
    <row r="124" spans="1:1" ht="18.75" x14ac:dyDescent="0.3">
      <c r="A124" s="68" t="s">
        <v>228</v>
      </c>
    </row>
    <row r="125" spans="1:1" ht="46.5" customHeight="1" x14ac:dyDescent="0.25">
      <c r="A125" s="67" t="s">
        <v>454</v>
      </c>
    </row>
    <row r="126" spans="1:1" ht="18.75" x14ac:dyDescent="0.3">
      <c r="A126" s="68" t="s">
        <v>235</v>
      </c>
    </row>
    <row r="127" spans="1:1" x14ac:dyDescent="0.25">
      <c r="A127" s="67" t="s">
        <v>455</v>
      </c>
    </row>
    <row r="128" spans="1:1" x14ac:dyDescent="0.25">
      <c r="A128" s="67" t="s">
        <v>456</v>
      </c>
    </row>
    <row r="129" spans="1:1" ht="18.75" x14ac:dyDescent="0.3">
      <c r="A129" s="68" t="s">
        <v>457</v>
      </c>
    </row>
    <row r="130" spans="1:1" ht="18.75" x14ac:dyDescent="0.3">
      <c r="A130" s="68" t="s">
        <v>458</v>
      </c>
    </row>
    <row r="131" spans="1:1" ht="63.75" customHeight="1" x14ac:dyDescent="0.3">
      <c r="A131" s="68" t="s">
        <v>459</v>
      </c>
    </row>
    <row r="132" spans="1:1" ht="18.75" x14ac:dyDescent="0.3">
      <c r="A132" s="68" t="s">
        <v>460</v>
      </c>
    </row>
    <row r="133" spans="1:1" ht="63" customHeight="1" x14ac:dyDescent="0.3">
      <c r="A133" s="68" t="s">
        <v>242</v>
      </c>
    </row>
    <row r="134" spans="1:1" ht="47.25" customHeight="1" x14ac:dyDescent="0.3">
      <c r="A134" s="68" t="s">
        <v>461</v>
      </c>
    </row>
    <row r="135" spans="1:1" ht="48" customHeight="1" x14ac:dyDescent="0.3">
      <c r="A135" s="68" t="s">
        <v>462</v>
      </c>
    </row>
    <row r="136" spans="1:1" ht="18.75" x14ac:dyDescent="0.3">
      <c r="A136" s="68" t="s">
        <v>235</v>
      </c>
    </row>
    <row r="137" spans="1:1" x14ac:dyDescent="0.25">
      <c r="A137" s="67" t="s">
        <v>246</v>
      </c>
    </row>
    <row r="138" spans="1:1" ht="47.25" customHeight="1" x14ac:dyDescent="0.3">
      <c r="A138" s="68" t="s">
        <v>463</v>
      </c>
    </row>
    <row r="139" spans="1:1" ht="47.25" customHeight="1" x14ac:dyDescent="0.3">
      <c r="A139" s="68" t="s">
        <v>255</v>
      </c>
    </row>
    <row r="140" spans="1:1" ht="62.25" customHeight="1" x14ac:dyDescent="0.3">
      <c r="A140" s="68" t="s">
        <v>464</v>
      </c>
    </row>
    <row r="141" spans="1:1" ht="30.75" customHeight="1" x14ac:dyDescent="0.3">
      <c r="A141" s="68" t="s">
        <v>258</v>
      </c>
    </row>
    <row r="142" spans="1:1" ht="47.25" customHeight="1" x14ac:dyDescent="0.3">
      <c r="A142" s="68" t="s">
        <v>465</v>
      </c>
    </row>
    <row r="143" spans="1:1" ht="26.25" customHeight="1" x14ac:dyDescent="0.3">
      <c r="A143" s="68" t="s">
        <v>260</v>
      </c>
    </row>
    <row r="144" spans="1:1" ht="18.75" x14ac:dyDescent="0.3">
      <c r="A144" s="68" t="s">
        <v>466</v>
      </c>
    </row>
    <row r="145" spans="1:1" ht="18.75" x14ac:dyDescent="0.3">
      <c r="A145" s="68" t="s">
        <v>262</v>
      </c>
    </row>
    <row r="146" spans="1:1" ht="18.75" x14ac:dyDescent="0.3">
      <c r="A146" s="68" t="s">
        <v>467</v>
      </c>
    </row>
    <row r="147" spans="1:1" ht="18.75" x14ac:dyDescent="0.3">
      <c r="A147" s="68" t="s">
        <v>264</v>
      </c>
    </row>
    <row r="148" spans="1:1" ht="18.75" x14ac:dyDescent="0.3">
      <c r="A148" s="68" t="s">
        <v>216</v>
      </c>
    </row>
    <row r="149" spans="1:1" x14ac:dyDescent="0.25">
      <c r="A149" s="67" t="s">
        <v>468</v>
      </c>
    </row>
    <row r="150" spans="1:1" ht="18.75" x14ac:dyDescent="0.3">
      <c r="A150" s="68" t="s">
        <v>267</v>
      </c>
    </row>
    <row r="151" spans="1:1" ht="18.75" x14ac:dyDescent="0.3">
      <c r="A151" s="68" t="s">
        <v>469</v>
      </c>
    </row>
    <row r="152" spans="1:1" x14ac:dyDescent="0.25">
      <c r="A152" s="67" t="s">
        <v>470</v>
      </c>
    </row>
    <row r="153" spans="1:1" ht="18.75" x14ac:dyDescent="0.3">
      <c r="A153" s="68" t="s">
        <v>471</v>
      </c>
    </row>
    <row r="154" spans="1:1" ht="18.75" x14ac:dyDescent="0.3">
      <c r="A154" s="68" t="s">
        <v>472</v>
      </c>
    </row>
    <row r="155" spans="1:1" ht="18.75" x14ac:dyDescent="0.3">
      <c r="A155" s="68" t="s">
        <v>275</v>
      </c>
    </row>
    <row r="156" spans="1:1" ht="18.75" x14ac:dyDescent="0.3">
      <c r="A156" s="68" t="s">
        <v>473</v>
      </c>
    </row>
    <row r="157" spans="1:1" ht="18.75" x14ac:dyDescent="0.3">
      <c r="A157" s="68" t="s">
        <v>474</v>
      </c>
    </row>
    <row r="158" spans="1:1" ht="18.75" x14ac:dyDescent="0.3">
      <c r="A158" s="68" t="s">
        <v>475</v>
      </c>
    </row>
    <row r="159" spans="1:1" ht="18.75" x14ac:dyDescent="0.3">
      <c r="A159" s="68" t="s">
        <v>279</v>
      </c>
    </row>
    <row r="160" spans="1:1" ht="18.75" x14ac:dyDescent="0.3">
      <c r="A160" s="68" t="s">
        <v>476</v>
      </c>
    </row>
    <row r="161" spans="1:1" ht="18.75" x14ac:dyDescent="0.3">
      <c r="A161" s="68" t="s">
        <v>281</v>
      </c>
    </row>
    <row r="162" spans="1:1" ht="18.75" x14ac:dyDescent="0.3">
      <c r="A162" s="68" t="s">
        <v>282</v>
      </c>
    </row>
    <row r="163" spans="1:1" ht="18.75" x14ac:dyDescent="0.3">
      <c r="A163" s="68" t="s">
        <v>477</v>
      </c>
    </row>
    <row r="164" spans="1:1" ht="18.75" x14ac:dyDescent="0.3">
      <c r="A164" s="68" t="s">
        <v>478</v>
      </c>
    </row>
    <row r="165" spans="1:1" ht="18.75" x14ac:dyDescent="0.3">
      <c r="A165" s="68" t="s">
        <v>479</v>
      </c>
    </row>
    <row r="166" spans="1:1" ht="18.75" x14ac:dyDescent="0.3">
      <c r="A166" s="68" t="s">
        <v>480</v>
      </c>
    </row>
    <row r="167" spans="1:1" ht="18.75" x14ac:dyDescent="0.3">
      <c r="A167" s="68" t="s">
        <v>481</v>
      </c>
    </row>
    <row r="168" spans="1:1" ht="18.75" x14ac:dyDescent="0.3">
      <c r="A168" s="68" t="s">
        <v>290</v>
      </c>
    </row>
    <row r="169" spans="1:1" ht="18.75" x14ac:dyDescent="0.3">
      <c r="A169" s="68" t="s">
        <v>482</v>
      </c>
    </row>
    <row r="170" spans="1:1" ht="18.75" x14ac:dyDescent="0.3">
      <c r="A170" s="68" t="s">
        <v>292</v>
      </c>
    </row>
    <row r="171" spans="1:1" ht="18.75" x14ac:dyDescent="0.3">
      <c r="A171" s="68" t="s">
        <v>483</v>
      </c>
    </row>
    <row r="172" spans="1:1" ht="18.75" x14ac:dyDescent="0.3">
      <c r="A172" s="68" t="s">
        <v>484</v>
      </c>
    </row>
    <row r="173" spans="1:1" ht="18.75" x14ac:dyDescent="0.3">
      <c r="A173" s="68" t="s">
        <v>485</v>
      </c>
    </row>
    <row r="174" spans="1:1" ht="18.75" x14ac:dyDescent="0.3">
      <c r="A174" s="68" t="s">
        <v>486</v>
      </c>
    </row>
    <row r="175" spans="1:1" ht="18.75" x14ac:dyDescent="0.3">
      <c r="A175" s="68" t="s">
        <v>487</v>
      </c>
    </row>
    <row r="176" spans="1:1" ht="18.75" x14ac:dyDescent="0.3">
      <c r="A176" s="68" t="s">
        <v>488</v>
      </c>
    </row>
    <row r="177" spans="1:1" ht="18.75" x14ac:dyDescent="0.3">
      <c r="A177" s="68" t="s">
        <v>489</v>
      </c>
    </row>
    <row r="178" spans="1:1" ht="18.75" x14ac:dyDescent="0.3">
      <c r="A178" s="68" t="s">
        <v>490</v>
      </c>
    </row>
    <row r="179" spans="1:1" ht="18.75" x14ac:dyDescent="0.3">
      <c r="A179" s="68" t="s">
        <v>491</v>
      </c>
    </row>
    <row r="180" spans="1:1" ht="18.75" x14ac:dyDescent="0.3">
      <c r="A180" s="68" t="s">
        <v>492</v>
      </c>
    </row>
    <row r="181" spans="1:1" ht="18.75" x14ac:dyDescent="0.3">
      <c r="A181" s="68" t="s">
        <v>493</v>
      </c>
    </row>
    <row r="182" spans="1:1" ht="18.75" x14ac:dyDescent="0.3">
      <c r="A182" s="68" t="s">
        <v>494</v>
      </c>
    </row>
    <row r="183" spans="1:1" ht="18.75" x14ac:dyDescent="0.3">
      <c r="A183" s="68" t="s">
        <v>495</v>
      </c>
    </row>
    <row r="184" spans="1:1" ht="18.75" x14ac:dyDescent="0.3">
      <c r="A184" s="68" t="s">
        <v>496</v>
      </c>
    </row>
    <row r="185" spans="1:1" ht="18.75" x14ac:dyDescent="0.3">
      <c r="A185" s="68" t="s">
        <v>308</v>
      </c>
    </row>
    <row r="186" spans="1:1" ht="18.75" x14ac:dyDescent="0.3">
      <c r="A186" s="68" t="s">
        <v>477</v>
      </c>
    </row>
    <row r="187" spans="1:1" ht="18.75" x14ac:dyDescent="0.3">
      <c r="A187" s="68" t="s">
        <v>497</v>
      </c>
    </row>
    <row r="188" spans="1:1" ht="18.75" x14ac:dyDescent="0.3">
      <c r="A188" s="68" t="s">
        <v>479</v>
      </c>
    </row>
    <row r="189" spans="1:1" ht="18.75" x14ac:dyDescent="0.3">
      <c r="A189" s="68" t="s">
        <v>480</v>
      </c>
    </row>
    <row r="190" spans="1:1" ht="18.75" x14ac:dyDescent="0.3">
      <c r="A190" s="68" t="s">
        <v>498</v>
      </c>
    </row>
    <row r="191" spans="1:1" ht="18.75" x14ac:dyDescent="0.3">
      <c r="A191" s="68" t="s">
        <v>499</v>
      </c>
    </row>
    <row r="192" spans="1:1" ht="18.75" x14ac:dyDescent="0.3">
      <c r="A192" s="68" t="s">
        <v>500</v>
      </c>
    </row>
    <row r="193" spans="1:1" ht="18.75" x14ac:dyDescent="0.3">
      <c r="A193" s="68" t="s">
        <v>317</v>
      </c>
    </row>
    <row r="194" spans="1:1" ht="18.75" x14ac:dyDescent="0.3">
      <c r="A194" s="68" t="s">
        <v>501</v>
      </c>
    </row>
    <row r="195" spans="1:1" ht="18.75" x14ac:dyDescent="0.3">
      <c r="A195" s="68" t="s">
        <v>502</v>
      </c>
    </row>
    <row r="196" spans="1:1" ht="18.75" x14ac:dyDescent="0.3">
      <c r="A196" s="68" t="s">
        <v>503</v>
      </c>
    </row>
    <row r="197" spans="1:1" ht="18.75" x14ac:dyDescent="0.3">
      <c r="A197" s="68" t="s">
        <v>504</v>
      </c>
    </row>
    <row r="198" spans="1:1" ht="18.75" x14ac:dyDescent="0.3">
      <c r="A198" s="68" t="s">
        <v>505</v>
      </c>
    </row>
    <row r="199" spans="1:1" ht="18.75" x14ac:dyDescent="0.3">
      <c r="A199" s="68" t="s">
        <v>506</v>
      </c>
    </row>
    <row r="200" spans="1:1" ht="18.75" x14ac:dyDescent="0.3">
      <c r="A200" s="68" t="s">
        <v>507</v>
      </c>
    </row>
    <row r="201" spans="1:1" ht="18.75" x14ac:dyDescent="0.3">
      <c r="A201" s="68" t="s">
        <v>508</v>
      </c>
    </row>
    <row r="202" spans="1:1" ht="18.75" x14ac:dyDescent="0.3">
      <c r="A202" s="68" t="s">
        <v>509</v>
      </c>
    </row>
    <row r="203" spans="1:1" ht="18.75" x14ac:dyDescent="0.3">
      <c r="A203" s="68" t="s">
        <v>327</v>
      </c>
    </row>
    <row r="204" spans="1:1" ht="18.75" x14ac:dyDescent="0.3">
      <c r="A204" s="68" t="s">
        <v>510</v>
      </c>
    </row>
    <row r="205" spans="1:1" ht="18.75" x14ac:dyDescent="0.3">
      <c r="A205" s="68" t="s">
        <v>329</v>
      </c>
    </row>
    <row r="206" spans="1:1" ht="18.75" x14ac:dyDescent="0.3">
      <c r="A206" s="68" t="s">
        <v>511</v>
      </c>
    </row>
    <row r="207" spans="1:1" ht="18.75" x14ac:dyDescent="0.3">
      <c r="A207" s="68" t="s">
        <v>331</v>
      </c>
    </row>
    <row r="208" spans="1:1" ht="18.75" x14ac:dyDescent="0.3">
      <c r="A208" s="68" t="s">
        <v>332</v>
      </c>
    </row>
    <row r="209" spans="1:1" ht="18.75" x14ac:dyDescent="0.3">
      <c r="A209" s="68" t="s">
        <v>333</v>
      </c>
    </row>
    <row r="210" spans="1:1" ht="18.75" x14ac:dyDescent="0.3">
      <c r="A210" s="68" t="s">
        <v>334</v>
      </c>
    </row>
    <row r="211" spans="1:1" ht="18.75" x14ac:dyDescent="0.3">
      <c r="A211" s="68" t="s">
        <v>335</v>
      </c>
    </row>
    <row r="212" spans="1:1" ht="18.75" x14ac:dyDescent="0.3">
      <c r="A212" s="68" t="s">
        <v>336</v>
      </c>
    </row>
    <row r="213" spans="1:1" ht="18.75" x14ac:dyDescent="0.3">
      <c r="A213" s="68" t="s">
        <v>337</v>
      </c>
    </row>
    <row r="214" spans="1:1" ht="18.75" x14ac:dyDescent="0.3">
      <c r="A214" s="68" t="s">
        <v>512</v>
      </c>
    </row>
    <row r="215" spans="1:1" ht="18.75" x14ac:dyDescent="0.3">
      <c r="A215" s="68" t="s">
        <v>339</v>
      </c>
    </row>
    <row r="216" spans="1:1" ht="18.75" x14ac:dyDescent="0.3">
      <c r="A216" s="68" t="s">
        <v>340</v>
      </c>
    </row>
    <row r="217" spans="1:1" ht="18.75" x14ac:dyDescent="0.3">
      <c r="A217" s="68" t="s">
        <v>341</v>
      </c>
    </row>
    <row r="218" spans="1:1" ht="18.75" x14ac:dyDescent="0.3">
      <c r="A218" s="68" t="s">
        <v>513</v>
      </c>
    </row>
    <row r="219" spans="1:1" ht="18.75" x14ac:dyDescent="0.3">
      <c r="A219" s="68" t="s">
        <v>514</v>
      </c>
    </row>
    <row r="220" spans="1:1" x14ac:dyDescent="0.25">
      <c r="A220" s="67" t="s">
        <v>515</v>
      </c>
    </row>
    <row r="221" spans="1:1" ht="18.75" x14ac:dyDescent="0.3">
      <c r="A221" s="68" t="s">
        <v>245</v>
      </c>
    </row>
    <row r="222" spans="1:1" x14ac:dyDescent="0.25">
      <c r="A222" s="67" t="s">
        <v>516</v>
      </c>
    </row>
    <row r="223" spans="1:1" ht="18.75" x14ac:dyDescent="0.3">
      <c r="A223" s="68" t="s">
        <v>517</v>
      </c>
    </row>
    <row r="224" spans="1:1" ht="18.75" x14ac:dyDescent="0.3">
      <c r="A224" s="68" t="s">
        <v>518</v>
      </c>
    </row>
    <row r="225" spans="1:1" ht="18.75" x14ac:dyDescent="0.3">
      <c r="A225" s="68" t="s">
        <v>348</v>
      </c>
    </row>
    <row r="226" spans="1:1" ht="18.75" x14ac:dyDescent="0.3">
      <c r="A226" s="68" t="s">
        <v>519</v>
      </c>
    </row>
    <row r="227" spans="1:1" x14ac:dyDescent="0.25">
      <c r="A227" s="67" t="s">
        <v>520</v>
      </c>
    </row>
    <row r="228" spans="1:1" ht="18.75" x14ac:dyDescent="0.3">
      <c r="A228" s="68" t="s">
        <v>521</v>
      </c>
    </row>
    <row r="229" spans="1:1" x14ac:dyDescent="0.25">
      <c r="A229" s="67" t="s">
        <v>522</v>
      </c>
    </row>
    <row r="230" spans="1:1" ht="18.75" x14ac:dyDescent="0.3">
      <c r="A230" s="68" t="s">
        <v>523</v>
      </c>
    </row>
    <row r="231" spans="1:1" ht="18.75" x14ac:dyDescent="0.3">
      <c r="A231" s="68" t="s">
        <v>354</v>
      </c>
    </row>
    <row r="232" spans="1:1" ht="18.75" x14ac:dyDescent="0.3">
      <c r="A232" s="68" t="s">
        <v>524</v>
      </c>
    </row>
    <row r="233" spans="1:1" ht="18.75" x14ac:dyDescent="0.3">
      <c r="A233" s="68" t="s">
        <v>356</v>
      </c>
    </row>
    <row r="234" spans="1:1" ht="18.75" x14ac:dyDescent="0.3">
      <c r="A234" s="68" t="s">
        <v>357</v>
      </c>
    </row>
    <row r="235" spans="1:1" ht="18.75" x14ac:dyDescent="0.3">
      <c r="A235" s="68" t="s">
        <v>525</v>
      </c>
    </row>
    <row r="236" spans="1:1" ht="18.75" x14ac:dyDescent="0.3">
      <c r="A236" s="68" t="s">
        <v>526</v>
      </c>
    </row>
    <row r="237" spans="1:1" ht="18.75" x14ac:dyDescent="0.3">
      <c r="A237" s="68" t="s">
        <v>527</v>
      </c>
    </row>
    <row r="238" spans="1:1" ht="18.75" x14ac:dyDescent="0.3">
      <c r="A238" s="68" t="s">
        <v>362</v>
      </c>
    </row>
    <row r="239" spans="1:1" ht="18.75" x14ac:dyDescent="0.3">
      <c r="A239" s="68" t="s">
        <v>528</v>
      </c>
    </row>
    <row r="240" spans="1:1" ht="18.75" x14ac:dyDescent="0.3">
      <c r="A240" s="68" t="s">
        <v>364</v>
      </c>
    </row>
    <row r="241" spans="1:1" ht="18.75" x14ac:dyDescent="0.3">
      <c r="A241" s="68" t="s">
        <v>529</v>
      </c>
    </row>
    <row r="242" spans="1:1" ht="18.75" x14ac:dyDescent="0.3">
      <c r="A242" s="68" t="s">
        <v>530</v>
      </c>
    </row>
    <row r="243" spans="1:1" ht="18.75" x14ac:dyDescent="0.3">
      <c r="A243" s="68" t="s">
        <v>531</v>
      </c>
    </row>
    <row r="244" spans="1:1" ht="18.75" x14ac:dyDescent="0.3">
      <c r="A244" s="68" t="s">
        <v>532</v>
      </c>
    </row>
    <row r="245" spans="1:1" ht="18.75" x14ac:dyDescent="0.3">
      <c r="A245" s="68" t="s">
        <v>533</v>
      </c>
    </row>
    <row r="246" spans="1:1" ht="18.75" x14ac:dyDescent="0.3">
      <c r="A246" s="68" t="s">
        <v>534</v>
      </c>
    </row>
    <row r="247" spans="1:1" ht="18.75" x14ac:dyDescent="0.3">
      <c r="A247" s="68" t="s">
        <v>381</v>
      </c>
    </row>
    <row r="248" spans="1:1" ht="18.75" x14ac:dyDescent="0.3">
      <c r="A248" s="68" t="s">
        <v>535</v>
      </c>
    </row>
    <row r="249" spans="1:1" ht="18.75" x14ac:dyDescent="0.3">
      <c r="A249" s="68" t="s">
        <v>536</v>
      </c>
    </row>
    <row r="250" spans="1:1" ht="18.75" x14ac:dyDescent="0.3">
      <c r="A250" s="68" t="s">
        <v>537</v>
      </c>
    </row>
    <row r="251" spans="1:1" ht="18.75" x14ac:dyDescent="0.3">
      <c r="A251" s="68" t="s">
        <v>538</v>
      </c>
    </row>
    <row r="252" spans="1:1" ht="18.75" x14ac:dyDescent="0.3">
      <c r="A252" s="68" t="s">
        <v>539</v>
      </c>
    </row>
    <row r="253" spans="1:1" ht="18.75" x14ac:dyDescent="0.3">
      <c r="A253" s="68" t="s">
        <v>540</v>
      </c>
    </row>
    <row r="254" spans="1:1" ht="18.75" x14ac:dyDescent="0.3">
      <c r="A254" s="68" t="s">
        <v>541</v>
      </c>
    </row>
    <row r="255" spans="1:1" ht="18.75" x14ac:dyDescent="0.3">
      <c r="A255" s="68" t="s">
        <v>542</v>
      </c>
    </row>
    <row r="256" spans="1:1" ht="18.75" x14ac:dyDescent="0.3">
      <c r="A256" s="68" t="s">
        <v>543</v>
      </c>
    </row>
    <row r="257" spans="1:1" ht="18.75" x14ac:dyDescent="0.3">
      <c r="A257" s="68" t="s">
        <v>389</v>
      </c>
    </row>
    <row r="258" spans="1:1" ht="18.75" x14ac:dyDescent="0.3">
      <c r="A258" s="68" t="s">
        <v>535</v>
      </c>
    </row>
    <row r="259" spans="1:1" ht="18.75" x14ac:dyDescent="0.3">
      <c r="A259" s="68" t="s">
        <v>544</v>
      </c>
    </row>
    <row r="260" spans="1:1" ht="18.75" x14ac:dyDescent="0.3">
      <c r="A260" s="68" t="s">
        <v>545</v>
      </c>
    </row>
    <row r="261" spans="1:1" ht="18.75" x14ac:dyDescent="0.3">
      <c r="A261" s="68" t="s">
        <v>546</v>
      </c>
    </row>
    <row r="262" spans="1:1" ht="18.75" x14ac:dyDescent="0.3">
      <c r="A262" s="68" t="s">
        <v>547</v>
      </c>
    </row>
    <row r="263" spans="1:1" ht="18.75" x14ac:dyDescent="0.3">
      <c r="A263" s="68" t="s">
        <v>548</v>
      </c>
    </row>
    <row r="264" spans="1:1" ht="18.75" x14ac:dyDescent="0.3">
      <c r="A264" s="68" t="s">
        <v>549</v>
      </c>
    </row>
    <row r="265" spans="1:1" ht="18.75" x14ac:dyDescent="0.3">
      <c r="A265" s="68" t="s">
        <v>550</v>
      </c>
    </row>
    <row r="266" spans="1:1" ht="18.75" x14ac:dyDescent="0.3">
      <c r="A266" s="68" t="s">
        <v>551</v>
      </c>
    </row>
    <row r="267" spans="1:1" ht="18.75" x14ac:dyDescent="0.3">
      <c r="A267" s="68" t="s">
        <v>552</v>
      </c>
    </row>
    <row r="268" spans="1:1" ht="18.75" x14ac:dyDescent="0.3">
      <c r="A268" s="68" t="s">
        <v>553</v>
      </c>
    </row>
    <row r="269" spans="1:1" ht="18.75" x14ac:dyDescent="0.3">
      <c r="A269" s="68" t="s">
        <v>554</v>
      </c>
    </row>
    <row r="270" spans="1:1" ht="18.75" x14ac:dyDescent="0.3">
      <c r="A270" s="68" t="s">
        <v>555</v>
      </c>
    </row>
    <row r="271" spans="1:1" ht="18.75" x14ac:dyDescent="0.3">
      <c r="A271" s="68" t="s">
        <v>556</v>
      </c>
    </row>
    <row r="272" spans="1:1" ht="18.75" x14ac:dyDescent="0.3">
      <c r="A272" s="68" t="s">
        <v>394</v>
      </c>
    </row>
    <row r="273" spans="1:1" ht="18.75" x14ac:dyDescent="0.3">
      <c r="A273" s="68" t="s">
        <v>557</v>
      </c>
    </row>
    <row r="274" spans="1:1" ht="18.75" x14ac:dyDescent="0.3">
      <c r="A274" s="68" t="s">
        <v>396</v>
      </c>
    </row>
    <row r="275" spans="1:1" ht="18.75" x14ac:dyDescent="0.3">
      <c r="A275" s="68" t="s">
        <v>397</v>
      </c>
    </row>
    <row r="276" spans="1:1" ht="18.75" x14ac:dyDescent="0.3">
      <c r="A276" s="68" t="s">
        <v>558</v>
      </c>
    </row>
    <row r="277" spans="1:1" ht="18.75" x14ac:dyDescent="0.3">
      <c r="A277" s="68" t="s">
        <v>559</v>
      </c>
    </row>
    <row r="278" spans="1:1" ht="18.75" x14ac:dyDescent="0.3">
      <c r="A278" s="68" t="s">
        <v>560</v>
      </c>
    </row>
    <row r="279" spans="1:1" ht="18.75" x14ac:dyDescent="0.3">
      <c r="A279" s="68" t="s">
        <v>561</v>
      </c>
    </row>
    <row r="280" spans="1:1" ht="18.75" x14ac:dyDescent="0.3">
      <c r="A280" s="68" t="s">
        <v>562</v>
      </c>
    </row>
    <row r="281" spans="1:1" ht="18.75" x14ac:dyDescent="0.3">
      <c r="A281" s="68" t="s">
        <v>563</v>
      </c>
    </row>
    <row r="282" spans="1:1" ht="18.75" x14ac:dyDescent="0.3">
      <c r="A282" s="68" t="s">
        <v>564</v>
      </c>
    </row>
    <row r="283" spans="1:1" ht="18.75" x14ac:dyDescent="0.3">
      <c r="A283" s="68" t="s">
        <v>396</v>
      </c>
    </row>
    <row r="284" spans="1:1" ht="18.75" x14ac:dyDescent="0.3">
      <c r="A284" s="68" t="s">
        <v>565</v>
      </c>
    </row>
    <row r="285" spans="1:1" ht="18.75" x14ac:dyDescent="0.3">
      <c r="A285" s="68" t="s">
        <v>566</v>
      </c>
    </row>
    <row r="286" spans="1:1" ht="18.75" x14ac:dyDescent="0.3">
      <c r="A286" s="68" t="s">
        <v>567</v>
      </c>
    </row>
    <row r="287" spans="1:1" ht="18.75" x14ac:dyDescent="0.3">
      <c r="A287" s="68" t="s">
        <v>409</v>
      </c>
    </row>
    <row r="288" spans="1:1" ht="18.75" x14ac:dyDescent="0.3">
      <c r="A288" s="68" t="s">
        <v>568</v>
      </c>
    </row>
    <row r="289" spans="1:1" ht="18.75" x14ac:dyDescent="0.3">
      <c r="A289" s="68" t="s">
        <v>411</v>
      </c>
    </row>
    <row r="290" spans="1:1" ht="18.75" x14ac:dyDescent="0.3">
      <c r="A290" s="68" t="s">
        <v>569</v>
      </c>
    </row>
    <row r="291" spans="1:1" ht="18.75" x14ac:dyDescent="0.3">
      <c r="A291" s="68" t="s">
        <v>570</v>
      </c>
    </row>
    <row r="292" spans="1:1" ht="18.75" x14ac:dyDescent="0.3">
      <c r="A292" s="68" t="s">
        <v>571</v>
      </c>
    </row>
    <row r="293" spans="1:1" ht="18.75" x14ac:dyDescent="0.3">
      <c r="A293" s="68" t="s">
        <v>412</v>
      </c>
    </row>
    <row r="294" spans="1:1" ht="18.75" x14ac:dyDescent="0.3">
      <c r="A294" s="68" t="s">
        <v>572</v>
      </c>
    </row>
    <row r="295" spans="1:1" ht="18.75" x14ac:dyDescent="0.3">
      <c r="A295" s="68" t="s">
        <v>573</v>
      </c>
    </row>
    <row r="296" spans="1:1" x14ac:dyDescent="0.25">
      <c r="A296" s="67" t="s">
        <v>574</v>
      </c>
    </row>
    <row r="297" spans="1:1" ht="18.75" x14ac:dyDescent="0.3">
      <c r="A297" s="68" t="s">
        <v>575</v>
      </c>
    </row>
    <row r="298" spans="1:1" ht="18.75" x14ac:dyDescent="0.3">
      <c r="A298" s="67" t="s">
        <v>576</v>
      </c>
    </row>
    <row r="299" spans="1:1" ht="18.75" x14ac:dyDescent="0.3">
      <c r="A299" s="68" t="s">
        <v>577</v>
      </c>
    </row>
    <row r="304" spans="1:1" ht="18.75" x14ac:dyDescent="0.3">
      <c r="A304" s="66" t="s">
        <v>206</v>
      </c>
    </row>
    <row r="305" spans="1:1" ht="18.75" x14ac:dyDescent="0.3">
      <c r="A305" s="66" t="s">
        <v>207</v>
      </c>
    </row>
    <row r="306" spans="1:1" ht="18.75" x14ac:dyDescent="0.3">
      <c r="A306" s="66" t="s">
        <v>208</v>
      </c>
    </row>
    <row r="307" spans="1:1" x14ac:dyDescent="0.25">
      <c r="A307" s="67" t="s">
        <v>209</v>
      </c>
    </row>
    <row r="308" spans="1:1" x14ac:dyDescent="0.25">
      <c r="A308" s="67" t="s">
        <v>210</v>
      </c>
    </row>
    <row r="309" spans="1:1" x14ac:dyDescent="0.25">
      <c r="A309" s="67" t="s">
        <v>211</v>
      </c>
    </row>
    <row r="310" spans="1:1" x14ac:dyDescent="0.25">
      <c r="A310" s="67" t="s">
        <v>212</v>
      </c>
    </row>
    <row r="311" spans="1:1" x14ac:dyDescent="0.25">
      <c r="A311" s="67" t="s">
        <v>213</v>
      </c>
    </row>
    <row r="312" spans="1:1" ht="18.75" x14ac:dyDescent="0.3">
      <c r="A312" s="68" t="s">
        <v>214</v>
      </c>
    </row>
    <row r="313" spans="1:1" ht="18.75" x14ac:dyDescent="0.3">
      <c r="A313" s="68" t="s">
        <v>215</v>
      </c>
    </row>
    <row r="314" spans="1:1" ht="18.75" x14ac:dyDescent="0.3">
      <c r="A314" s="68" t="s">
        <v>216</v>
      </c>
    </row>
    <row r="315" spans="1:1" ht="18.75" x14ac:dyDescent="0.3">
      <c r="A315" s="68" t="s">
        <v>189</v>
      </c>
    </row>
    <row r="316" spans="1:1" ht="18.75" x14ac:dyDescent="0.3">
      <c r="A316" s="68" t="s">
        <v>217</v>
      </c>
    </row>
    <row r="317" spans="1:1" ht="18.75" x14ac:dyDescent="0.3">
      <c r="A317" s="68" t="s">
        <v>218</v>
      </c>
    </row>
    <row r="318" spans="1:1" ht="18.75" x14ac:dyDescent="0.3">
      <c r="A318" s="68" t="s">
        <v>219</v>
      </c>
    </row>
    <row r="319" spans="1:1" ht="18.75" x14ac:dyDescent="0.3">
      <c r="A319" s="68" t="s">
        <v>220</v>
      </c>
    </row>
    <row r="320" spans="1:1" ht="18.75" x14ac:dyDescent="0.3">
      <c r="A320" s="68" t="s">
        <v>221</v>
      </c>
    </row>
    <row r="321" spans="1:1" ht="18.75" x14ac:dyDescent="0.3">
      <c r="A321" s="68" t="s">
        <v>222</v>
      </c>
    </row>
    <row r="322" spans="1:1" ht="18.75" x14ac:dyDescent="0.3">
      <c r="A322" s="68" t="s">
        <v>223</v>
      </c>
    </row>
    <row r="323" spans="1:1" ht="18.75" x14ac:dyDescent="0.3">
      <c r="A323" s="68" t="s">
        <v>224</v>
      </c>
    </row>
    <row r="324" spans="1:1" ht="18.75" x14ac:dyDescent="0.3">
      <c r="A324" s="68" t="s">
        <v>225</v>
      </c>
    </row>
    <row r="325" spans="1:1" ht="18.75" x14ac:dyDescent="0.3">
      <c r="A325" s="68" t="s">
        <v>226</v>
      </c>
    </row>
    <row r="326" spans="1:1" ht="18.75" x14ac:dyDescent="0.3">
      <c r="A326" s="68" t="s">
        <v>227</v>
      </c>
    </row>
    <row r="327" spans="1:1" ht="18.75" x14ac:dyDescent="0.3">
      <c r="A327" s="68" t="s">
        <v>228</v>
      </c>
    </row>
    <row r="328" spans="1:1" ht="18.75" x14ac:dyDescent="0.3">
      <c r="A328" s="68" t="s">
        <v>229</v>
      </c>
    </row>
    <row r="329" spans="1:1" ht="18.75" x14ac:dyDescent="0.3">
      <c r="A329" s="68" t="s">
        <v>230</v>
      </c>
    </row>
    <row r="330" spans="1:1" ht="18.75" x14ac:dyDescent="0.3">
      <c r="A330" s="68" t="s">
        <v>228</v>
      </c>
    </row>
    <row r="331" spans="1:1" ht="18.75" x14ac:dyDescent="0.3">
      <c r="A331" s="68" t="s">
        <v>231</v>
      </c>
    </row>
    <row r="332" spans="1:1" ht="18.75" x14ac:dyDescent="0.3">
      <c r="A332" s="68" t="s">
        <v>232</v>
      </c>
    </row>
    <row r="333" spans="1:1" ht="18.75" x14ac:dyDescent="0.3">
      <c r="A333" s="68" t="s">
        <v>228</v>
      </c>
    </row>
    <row r="334" spans="1:1" ht="18.75" x14ac:dyDescent="0.3">
      <c r="A334" s="68" t="s">
        <v>233</v>
      </c>
    </row>
    <row r="335" spans="1:1" ht="18.75" x14ac:dyDescent="0.3">
      <c r="A335" s="68" t="s">
        <v>234</v>
      </c>
    </row>
    <row r="336" spans="1:1" ht="18.75" x14ac:dyDescent="0.3">
      <c r="A336" s="68" t="s">
        <v>235</v>
      </c>
    </row>
    <row r="337" spans="1:1" ht="18.75" x14ac:dyDescent="0.3">
      <c r="A337" s="68" t="s">
        <v>236</v>
      </c>
    </row>
    <row r="338" spans="1:1" ht="18.75" x14ac:dyDescent="0.3">
      <c r="A338" s="68" t="s">
        <v>237</v>
      </c>
    </row>
    <row r="339" spans="1:1" ht="18.75" x14ac:dyDescent="0.3">
      <c r="A339" s="68" t="s">
        <v>238</v>
      </c>
    </row>
    <row r="340" spans="1:1" ht="18.75" x14ac:dyDescent="0.3">
      <c r="A340" s="68" t="s">
        <v>239</v>
      </c>
    </row>
    <row r="341" spans="1:1" ht="18.75" x14ac:dyDescent="0.3">
      <c r="A341" s="68" t="s">
        <v>240</v>
      </c>
    </row>
    <row r="342" spans="1:1" ht="18.75" x14ac:dyDescent="0.3">
      <c r="A342" s="68" t="s">
        <v>241</v>
      </c>
    </row>
    <row r="343" spans="1:1" ht="18.75" x14ac:dyDescent="0.3">
      <c r="A343" s="68" t="s">
        <v>242</v>
      </c>
    </row>
    <row r="344" spans="1:1" ht="18.75" x14ac:dyDescent="0.3">
      <c r="A344" s="68" t="s">
        <v>243</v>
      </c>
    </row>
    <row r="345" spans="1:1" ht="15" x14ac:dyDescent="0.25">
      <c r="A345" s="69"/>
    </row>
    <row r="346" spans="1:1" ht="18.75" x14ac:dyDescent="0.3">
      <c r="A346" s="68" t="s">
        <v>244</v>
      </c>
    </row>
    <row r="347" spans="1:1" ht="18.75" x14ac:dyDescent="0.3">
      <c r="A347" s="68" t="s">
        <v>245</v>
      </c>
    </row>
    <row r="348" spans="1:1" ht="18.75" x14ac:dyDescent="0.3">
      <c r="A348" s="68" t="s">
        <v>246</v>
      </c>
    </row>
    <row r="349" spans="1:1" ht="18.75" x14ac:dyDescent="0.3">
      <c r="A349" s="68" t="s">
        <v>235</v>
      </c>
    </row>
    <row r="350" spans="1:1" ht="18.75" x14ac:dyDescent="0.3">
      <c r="A350" s="68" t="s">
        <v>247</v>
      </c>
    </row>
    <row r="351" spans="1:1" ht="18.75" x14ac:dyDescent="0.3">
      <c r="A351" s="68" t="s">
        <v>248</v>
      </c>
    </row>
    <row r="352" spans="1:1" ht="18.75" x14ac:dyDescent="0.3">
      <c r="A352" s="68" t="s">
        <v>249</v>
      </c>
    </row>
    <row r="353" spans="1:1" ht="18.75" x14ac:dyDescent="0.3">
      <c r="A353" s="68" t="s">
        <v>250</v>
      </c>
    </row>
    <row r="354" spans="1:1" ht="18.75" x14ac:dyDescent="0.3">
      <c r="A354" s="68" t="s">
        <v>251</v>
      </c>
    </row>
    <row r="355" spans="1:1" ht="18.75" x14ac:dyDescent="0.3">
      <c r="A355" s="68" t="s">
        <v>252</v>
      </c>
    </row>
    <row r="356" spans="1:1" ht="18.75" x14ac:dyDescent="0.3">
      <c r="A356" s="68" t="s">
        <v>253</v>
      </c>
    </row>
    <row r="357" spans="1:1" ht="18.75" x14ac:dyDescent="0.3">
      <c r="A357" s="68" t="s">
        <v>254</v>
      </c>
    </row>
    <row r="358" spans="1:1" ht="18.75" x14ac:dyDescent="0.3">
      <c r="A358" s="68" t="s">
        <v>255</v>
      </c>
    </row>
    <row r="359" spans="1:1" ht="18.75" x14ac:dyDescent="0.3">
      <c r="A359" s="68" t="s">
        <v>256</v>
      </c>
    </row>
    <row r="360" spans="1:1" ht="18.75" x14ac:dyDescent="0.3">
      <c r="A360" s="68" t="s">
        <v>257</v>
      </c>
    </row>
    <row r="361" spans="1:1" ht="18.75" x14ac:dyDescent="0.3">
      <c r="A361" s="68" t="s">
        <v>258</v>
      </c>
    </row>
    <row r="362" spans="1:1" ht="18.75" x14ac:dyDescent="0.3">
      <c r="A362" s="68" t="s">
        <v>259</v>
      </c>
    </row>
    <row r="363" spans="1:1" ht="18.75" x14ac:dyDescent="0.3">
      <c r="A363" s="68" t="s">
        <v>260</v>
      </c>
    </row>
    <row r="364" spans="1:1" ht="18.75" x14ac:dyDescent="0.3">
      <c r="A364" s="68" t="s">
        <v>261</v>
      </c>
    </row>
    <row r="365" spans="1:1" ht="18.75" x14ac:dyDescent="0.3">
      <c r="A365" s="68" t="s">
        <v>262</v>
      </c>
    </row>
    <row r="366" spans="1:1" ht="18.75" x14ac:dyDescent="0.3">
      <c r="A366" s="68" t="s">
        <v>263</v>
      </c>
    </row>
    <row r="367" spans="1:1" ht="18.75" x14ac:dyDescent="0.3">
      <c r="A367" s="68" t="s">
        <v>264</v>
      </c>
    </row>
    <row r="368" spans="1:1" ht="18.75" x14ac:dyDescent="0.3">
      <c r="A368" s="68" t="s">
        <v>265</v>
      </c>
    </row>
    <row r="369" spans="1:1" ht="18.75" x14ac:dyDescent="0.3">
      <c r="A369" s="68" t="s">
        <v>266</v>
      </c>
    </row>
    <row r="370" spans="1:1" ht="18.75" x14ac:dyDescent="0.3">
      <c r="A370" s="68" t="s">
        <v>267</v>
      </c>
    </row>
    <row r="371" spans="1:1" ht="18.75" x14ac:dyDescent="0.3">
      <c r="A371" s="68" t="s">
        <v>268</v>
      </c>
    </row>
    <row r="372" spans="1:1" ht="18.75" x14ac:dyDescent="0.3">
      <c r="A372" s="68" t="s">
        <v>269</v>
      </c>
    </row>
    <row r="373" spans="1:1" ht="18.75" x14ac:dyDescent="0.3">
      <c r="A373" s="68" t="s">
        <v>270</v>
      </c>
    </row>
    <row r="374" spans="1:1" ht="18.75" x14ac:dyDescent="0.3">
      <c r="A374" s="68" t="s">
        <v>271</v>
      </c>
    </row>
    <row r="375" spans="1:1" ht="18.75" x14ac:dyDescent="0.3">
      <c r="A375" s="68" t="s">
        <v>272</v>
      </c>
    </row>
    <row r="376" spans="1:1" ht="18.75" x14ac:dyDescent="0.3">
      <c r="A376" s="68" t="s">
        <v>273</v>
      </c>
    </row>
    <row r="377" spans="1:1" ht="18.75" x14ac:dyDescent="0.3">
      <c r="A377" s="68" t="s">
        <v>274</v>
      </c>
    </row>
    <row r="378" spans="1:1" ht="18.75" x14ac:dyDescent="0.3">
      <c r="A378" s="68" t="s">
        <v>275</v>
      </c>
    </row>
    <row r="379" spans="1:1" ht="18.75" x14ac:dyDescent="0.3">
      <c r="A379" s="68" t="s">
        <v>276</v>
      </c>
    </row>
    <row r="380" spans="1:1" ht="18.75" x14ac:dyDescent="0.3">
      <c r="A380" s="68" t="s">
        <v>277</v>
      </c>
    </row>
    <row r="381" spans="1:1" ht="18.75" x14ac:dyDescent="0.3">
      <c r="A381" s="68" t="s">
        <v>278</v>
      </c>
    </row>
    <row r="382" spans="1:1" ht="18.75" x14ac:dyDescent="0.3">
      <c r="A382" s="68" t="s">
        <v>279</v>
      </c>
    </row>
    <row r="383" spans="1:1" ht="18.75" x14ac:dyDescent="0.3">
      <c r="A383" s="68" t="s">
        <v>280</v>
      </c>
    </row>
    <row r="384" spans="1:1" ht="18.75" x14ac:dyDescent="0.3">
      <c r="A384" s="68" t="s">
        <v>281</v>
      </c>
    </row>
    <row r="385" spans="1:1" ht="18.75" x14ac:dyDescent="0.3">
      <c r="A385" s="68" t="s">
        <v>282</v>
      </c>
    </row>
    <row r="386" spans="1:1" ht="18.75" x14ac:dyDescent="0.3">
      <c r="A386" s="68" t="s">
        <v>283</v>
      </c>
    </row>
    <row r="387" spans="1:1" ht="18.75" x14ac:dyDescent="0.3">
      <c r="A387" s="68" t="s">
        <v>284</v>
      </c>
    </row>
    <row r="388" spans="1:1" ht="18.75" x14ac:dyDescent="0.3">
      <c r="A388" s="68" t="s">
        <v>285</v>
      </c>
    </row>
    <row r="389" spans="1:1" ht="15" x14ac:dyDescent="0.25">
      <c r="A389" s="69"/>
    </row>
    <row r="390" spans="1:1" ht="18.75" x14ac:dyDescent="0.3">
      <c r="A390" s="68" t="s">
        <v>286</v>
      </c>
    </row>
    <row r="391" spans="1:1" ht="18.75" x14ac:dyDescent="0.3">
      <c r="A391" s="68" t="s">
        <v>287</v>
      </c>
    </row>
    <row r="392" spans="1:1" ht="18.75" x14ac:dyDescent="0.3">
      <c r="A392" s="68" t="s">
        <v>288</v>
      </c>
    </row>
    <row r="393" spans="1:1" ht="18.75" x14ac:dyDescent="0.3">
      <c r="A393" s="68" t="s">
        <v>289</v>
      </c>
    </row>
    <row r="394" spans="1:1" ht="18.75" x14ac:dyDescent="0.3">
      <c r="A394" s="68" t="s">
        <v>290</v>
      </c>
    </row>
    <row r="395" spans="1:1" ht="18.75" x14ac:dyDescent="0.3">
      <c r="A395" s="68" t="s">
        <v>291</v>
      </c>
    </row>
    <row r="396" spans="1:1" ht="18.75" x14ac:dyDescent="0.3">
      <c r="A396" s="68" t="s">
        <v>292</v>
      </c>
    </row>
    <row r="397" spans="1:1" ht="18.75" x14ac:dyDescent="0.3">
      <c r="A397" s="68" t="s">
        <v>293</v>
      </c>
    </row>
    <row r="398" spans="1:1" ht="18.75" x14ac:dyDescent="0.3">
      <c r="A398" s="68" t="s">
        <v>294</v>
      </c>
    </row>
    <row r="399" spans="1:1" ht="18.75" x14ac:dyDescent="0.3">
      <c r="A399" s="68" t="s">
        <v>295</v>
      </c>
    </row>
    <row r="400" spans="1:1" ht="18.75" x14ac:dyDescent="0.3">
      <c r="A400" s="68" t="s">
        <v>296</v>
      </c>
    </row>
    <row r="401" spans="1:1" ht="18.75" x14ac:dyDescent="0.3">
      <c r="A401" s="68" t="s">
        <v>297</v>
      </c>
    </row>
    <row r="402" spans="1:1" ht="18.75" x14ac:dyDescent="0.3">
      <c r="A402" s="68" t="s">
        <v>298</v>
      </c>
    </row>
    <row r="403" spans="1:1" ht="18.75" x14ac:dyDescent="0.3">
      <c r="A403" s="68" t="s">
        <v>299</v>
      </c>
    </row>
    <row r="404" spans="1:1" ht="18.75" x14ac:dyDescent="0.3">
      <c r="A404" s="68" t="s">
        <v>300</v>
      </c>
    </row>
    <row r="405" spans="1:1" ht="18.75" x14ac:dyDescent="0.3">
      <c r="A405" s="68" t="s">
        <v>301</v>
      </c>
    </row>
    <row r="406" spans="1:1" ht="18.75" x14ac:dyDescent="0.3">
      <c r="A406" s="68" t="s">
        <v>302</v>
      </c>
    </row>
    <row r="407" spans="1:1" ht="18.75" x14ac:dyDescent="0.3">
      <c r="A407" s="68" t="s">
        <v>303</v>
      </c>
    </row>
    <row r="408" spans="1:1" ht="18.75" x14ac:dyDescent="0.3">
      <c r="A408" s="68" t="s">
        <v>304</v>
      </c>
    </row>
    <row r="409" spans="1:1" ht="18.75" x14ac:dyDescent="0.3">
      <c r="A409" s="68" t="s">
        <v>305</v>
      </c>
    </row>
    <row r="410" spans="1:1" ht="18.75" x14ac:dyDescent="0.3">
      <c r="A410" s="68" t="s">
        <v>306</v>
      </c>
    </row>
    <row r="411" spans="1:1" ht="18.75" x14ac:dyDescent="0.3">
      <c r="A411" s="68" t="s">
        <v>307</v>
      </c>
    </row>
    <row r="412" spans="1:1" ht="18.75" x14ac:dyDescent="0.3">
      <c r="A412" s="68" t="s">
        <v>308</v>
      </c>
    </row>
    <row r="413" spans="1:1" ht="18.75" x14ac:dyDescent="0.3">
      <c r="A413" s="68" t="s">
        <v>283</v>
      </c>
    </row>
    <row r="414" spans="1:1" ht="18.75" x14ac:dyDescent="0.3">
      <c r="A414" s="68" t="s">
        <v>309</v>
      </c>
    </row>
    <row r="415" spans="1:1" ht="18.75" x14ac:dyDescent="0.3">
      <c r="A415" s="68" t="s">
        <v>310</v>
      </c>
    </row>
    <row r="416" spans="1:1" ht="18.75" x14ac:dyDescent="0.3">
      <c r="A416" s="68" t="s">
        <v>311</v>
      </c>
    </row>
    <row r="417" spans="1:1" ht="18.75" x14ac:dyDescent="0.3">
      <c r="A417" s="68" t="s">
        <v>312</v>
      </c>
    </row>
    <row r="418" spans="1:1" ht="18.75" x14ac:dyDescent="0.3">
      <c r="A418" s="68" t="s">
        <v>313</v>
      </c>
    </row>
    <row r="419" spans="1:1" ht="18.75" x14ac:dyDescent="0.3">
      <c r="A419" s="68" t="s">
        <v>314</v>
      </c>
    </row>
    <row r="420" spans="1:1" ht="18.75" x14ac:dyDescent="0.3">
      <c r="A420" s="68" t="s">
        <v>315</v>
      </c>
    </row>
    <row r="421" spans="1:1" ht="18.75" x14ac:dyDescent="0.3">
      <c r="A421" s="68" t="s">
        <v>316</v>
      </c>
    </row>
    <row r="422" spans="1:1" ht="18.75" x14ac:dyDescent="0.3">
      <c r="A422" s="68" t="s">
        <v>317</v>
      </c>
    </row>
    <row r="423" spans="1:1" ht="18.75" x14ac:dyDescent="0.3">
      <c r="A423" s="68" t="s">
        <v>318</v>
      </c>
    </row>
    <row r="424" spans="1:1" ht="18.75" x14ac:dyDescent="0.3">
      <c r="A424" s="68" t="s">
        <v>319</v>
      </c>
    </row>
    <row r="425" spans="1:1" ht="18.75" x14ac:dyDescent="0.3">
      <c r="A425" s="68" t="s">
        <v>320</v>
      </c>
    </row>
    <row r="426" spans="1:1" ht="18.75" x14ac:dyDescent="0.3">
      <c r="A426" s="68" t="s">
        <v>321</v>
      </c>
    </row>
    <row r="427" spans="1:1" ht="18.75" x14ac:dyDescent="0.3">
      <c r="A427" s="68" t="s">
        <v>322</v>
      </c>
    </row>
    <row r="428" spans="1:1" ht="18.75" x14ac:dyDescent="0.3">
      <c r="A428" s="68" t="s">
        <v>323</v>
      </c>
    </row>
    <row r="429" spans="1:1" ht="18.75" x14ac:dyDescent="0.3">
      <c r="A429" s="68" t="s">
        <v>324</v>
      </c>
    </row>
    <row r="430" spans="1:1" ht="18.75" x14ac:dyDescent="0.3">
      <c r="A430" s="68" t="s">
        <v>325</v>
      </c>
    </row>
    <row r="431" spans="1:1" ht="18.75" x14ac:dyDescent="0.3">
      <c r="A431" s="68" t="s">
        <v>326</v>
      </c>
    </row>
    <row r="432" spans="1:1" ht="18.75" x14ac:dyDescent="0.3">
      <c r="A432" s="68" t="s">
        <v>327</v>
      </c>
    </row>
    <row r="433" spans="1:1" ht="18.75" x14ac:dyDescent="0.3">
      <c r="A433" s="68" t="s">
        <v>328</v>
      </c>
    </row>
    <row r="434" spans="1:1" ht="18.75" x14ac:dyDescent="0.3">
      <c r="A434" s="68" t="s">
        <v>329</v>
      </c>
    </row>
    <row r="435" spans="1:1" ht="15" x14ac:dyDescent="0.25">
      <c r="A435" s="69"/>
    </row>
    <row r="436" spans="1:1" ht="18.75" x14ac:dyDescent="0.3">
      <c r="A436" s="68" t="s">
        <v>330</v>
      </c>
    </row>
    <row r="437" spans="1:1" ht="18.75" x14ac:dyDescent="0.3">
      <c r="A437" s="68" t="s">
        <v>331</v>
      </c>
    </row>
    <row r="438" spans="1:1" ht="18.75" x14ac:dyDescent="0.3">
      <c r="A438" s="68" t="s">
        <v>332</v>
      </c>
    </row>
    <row r="439" spans="1:1" ht="18.75" x14ac:dyDescent="0.3">
      <c r="A439" s="68" t="s">
        <v>333</v>
      </c>
    </row>
    <row r="440" spans="1:1" ht="18.75" x14ac:dyDescent="0.3">
      <c r="A440" s="68" t="s">
        <v>334</v>
      </c>
    </row>
    <row r="441" spans="1:1" ht="18.75" x14ac:dyDescent="0.3">
      <c r="A441" s="68" t="s">
        <v>335</v>
      </c>
    </row>
    <row r="442" spans="1:1" ht="18.75" x14ac:dyDescent="0.3">
      <c r="A442" s="68" t="s">
        <v>336</v>
      </c>
    </row>
    <row r="443" spans="1:1" ht="18.75" x14ac:dyDescent="0.3">
      <c r="A443" s="68" t="s">
        <v>337</v>
      </c>
    </row>
    <row r="444" spans="1:1" ht="18.75" x14ac:dyDescent="0.3">
      <c r="A444" s="68" t="s">
        <v>338</v>
      </c>
    </row>
    <row r="445" spans="1:1" ht="18.75" x14ac:dyDescent="0.3">
      <c r="A445" s="68" t="s">
        <v>339</v>
      </c>
    </row>
    <row r="446" spans="1:1" ht="18.75" x14ac:dyDescent="0.3">
      <c r="A446" s="68" t="s">
        <v>340</v>
      </c>
    </row>
    <row r="447" spans="1:1" ht="18.75" x14ac:dyDescent="0.3">
      <c r="A447" s="68" t="s">
        <v>341</v>
      </c>
    </row>
    <row r="448" spans="1:1" ht="18.75" x14ac:dyDescent="0.3">
      <c r="A448" s="68" t="s">
        <v>342</v>
      </c>
    </row>
    <row r="449" spans="1:1" ht="18.75" x14ac:dyDescent="0.3">
      <c r="A449" s="68" t="s">
        <v>343</v>
      </c>
    </row>
    <row r="450" spans="1:1" ht="18.75" x14ac:dyDescent="0.3">
      <c r="A450" s="68" t="s">
        <v>221</v>
      </c>
    </row>
    <row r="451" spans="1:1" ht="18.75" x14ac:dyDescent="0.3">
      <c r="A451" s="68" t="s">
        <v>228</v>
      </c>
    </row>
    <row r="452" spans="1:1" ht="18.75" x14ac:dyDescent="0.3">
      <c r="A452" s="68" t="s">
        <v>344</v>
      </c>
    </row>
    <row r="453" spans="1:1" ht="18.75" x14ac:dyDescent="0.3">
      <c r="A453" s="68" t="s">
        <v>345</v>
      </c>
    </row>
    <row r="454" spans="1:1" ht="18.75" x14ac:dyDescent="0.3">
      <c r="A454" s="68" t="s">
        <v>346</v>
      </c>
    </row>
    <row r="455" spans="1:1" ht="18.75" x14ac:dyDescent="0.3">
      <c r="A455" s="68" t="s">
        <v>347</v>
      </c>
    </row>
    <row r="456" spans="1:1" ht="18.75" x14ac:dyDescent="0.3">
      <c r="A456" s="68" t="s">
        <v>348</v>
      </c>
    </row>
    <row r="457" spans="1:1" ht="18.75" x14ac:dyDescent="0.3">
      <c r="A457" s="68" t="s">
        <v>349</v>
      </c>
    </row>
    <row r="458" spans="1:1" ht="18.75" x14ac:dyDescent="0.3">
      <c r="A458" s="68" t="s">
        <v>350</v>
      </c>
    </row>
    <row r="459" spans="1:1" ht="18.75" x14ac:dyDescent="0.3">
      <c r="A459" s="68" t="s">
        <v>351</v>
      </c>
    </row>
    <row r="460" spans="1:1" ht="18.75" x14ac:dyDescent="0.3">
      <c r="A460" s="68" t="s">
        <v>268</v>
      </c>
    </row>
    <row r="461" spans="1:1" ht="18.75" x14ac:dyDescent="0.3">
      <c r="A461" s="68" t="s">
        <v>352</v>
      </c>
    </row>
    <row r="462" spans="1:1" ht="18.75" x14ac:dyDescent="0.3">
      <c r="A462" s="68" t="s">
        <v>353</v>
      </c>
    </row>
    <row r="463" spans="1:1" ht="18.75" x14ac:dyDescent="0.3">
      <c r="A463" s="68" t="s">
        <v>354</v>
      </c>
    </row>
    <row r="464" spans="1:1" ht="18.75" x14ac:dyDescent="0.3">
      <c r="A464" s="68" t="s">
        <v>355</v>
      </c>
    </row>
    <row r="465" spans="1:1" ht="18.75" x14ac:dyDescent="0.3">
      <c r="A465" s="68" t="s">
        <v>356</v>
      </c>
    </row>
    <row r="466" spans="1:1" ht="18.75" x14ac:dyDescent="0.3">
      <c r="A466" s="68" t="s">
        <v>357</v>
      </c>
    </row>
    <row r="467" spans="1:1" ht="18.75" x14ac:dyDescent="0.3">
      <c r="A467" s="68" t="s">
        <v>358</v>
      </c>
    </row>
    <row r="468" spans="1:1" ht="18.75" x14ac:dyDescent="0.3">
      <c r="A468" s="68" t="s">
        <v>359</v>
      </c>
    </row>
    <row r="469" spans="1:1" ht="18.75" x14ac:dyDescent="0.3">
      <c r="A469" s="68" t="s">
        <v>360</v>
      </c>
    </row>
    <row r="470" spans="1:1" ht="18.75" x14ac:dyDescent="0.3">
      <c r="A470" s="68" t="s">
        <v>361</v>
      </c>
    </row>
    <row r="471" spans="1:1" ht="18.75" x14ac:dyDescent="0.3">
      <c r="A471" s="68" t="s">
        <v>362</v>
      </c>
    </row>
    <row r="472" spans="1:1" ht="18.75" x14ac:dyDescent="0.3">
      <c r="A472" s="68" t="s">
        <v>363</v>
      </c>
    </row>
    <row r="473" spans="1:1" ht="18.75" x14ac:dyDescent="0.3">
      <c r="A473" s="68" t="s">
        <v>364</v>
      </c>
    </row>
    <row r="474" spans="1:1" ht="18.75" x14ac:dyDescent="0.3">
      <c r="A474" s="68" t="s">
        <v>365</v>
      </c>
    </row>
    <row r="475" spans="1:1" ht="15" x14ac:dyDescent="0.25">
      <c r="A475" s="69"/>
    </row>
    <row r="476" spans="1:1" ht="18.75" x14ac:dyDescent="0.3">
      <c r="A476" s="68" t="s">
        <v>366</v>
      </c>
    </row>
    <row r="477" spans="1:1" ht="18.75" x14ac:dyDescent="0.3">
      <c r="A477" s="68" t="s">
        <v>367</v>
      </c>
    </row>
    <row r="478" spans="1:1" ht="18.75" x14ac:dyDescent="0.3">
      <c r="A478" s="68" t="s">
        <v>368</v>
      </c>
    </row>
    <row r="479" spans="1:1" ht="18.75" x14ac:dyDescent="0.3">
      <c r="A479" s="68" t="s">
        <v>369</v>
      </c>
    </row>
    <row r="480" spans="1:1" ht="18.75" x14ac:dyDescent="0.3">
      <c r="A480" s="68" t="s">
        <v>370</v>
      </c>
    </row>
    <row r="481" spans="1:1" ht="18.75" x14ac:dyDescent="0.3">
      <c r="A481" s="68" t="s">
        <v>371</v>
      </c>
    </row>
    <row r="482" spans="1:1" ht="18.75" x14ac:dyDescent="0.3">
      <c r="A482" s="68" t="s">
        <v>372</v>
      </c>
    </row>
    <row r="483" spans="1:1" ht="18.75" x14ac:dyDescent="0.3">
      <c r="A483" s="68" t="s">
        <v>373</v>
      </c>
    </row>
    <row r="484" spans="1:1" ht="18.75" x14ac:dyDescent="0.3">
      <c r="A484" s="68" t="s">
        <v>374</v>
      </c>
    </row>
    <row r="485" spans="1:1" ht="18.75" x14ac:dyDescent="0.3">
      <c r="A485" s="68" t="s">
        <v>375</v>
      </c>
    </row>
    <row r="486" spans="1:1" ht="18.75" x14ac:dyDescent="0.3">
      <c r="A486" s="68" t="s">
        <v>376</v>
      </c>
    </row>
    <row r="487" spans="1:1" ht="18.75" x14ac:dyDescent="0.3">
      <c r="A487" s="68" t="s">
        <v>377</v>
      </c>
    </row>
    <row r="488" spans="1:1" ht="18.75" x14ac:dyDescent="0.3">
      <c r="A488" s="68" t="s">
        <v>378</v>
      </c>
    </row>
    <row r="489" spans="1:1" ht="18.75" x14ac:dyDescent="0.3">
      <c r="A489" s="68" t="s">
        <v>379</v>
      </c>
    </row>
    <row r="490" spans="1:1" ht="18.75" x14ac:dyDescent="0.3">
      <c r="A490" s="68" t="s">
        <v>380</v>
      </c>
    </row>
    <row r="491" spans="1:1" ht="18.75" x14ac:dyDescent="0.3">
      <c r="A491" s="68" t="s">
        <v>381</v>
      </c>
    </row>
    <row r="492" spans="1:1" ht="18.75" x14ac:dyDescent="0.3">
      <c r="A492" s="68" t="s">
        <v>382</v>
      </c>
    </row>
    <row r="493" spans="1:1" ht="18.75" x14ac:dyDescent="0.3">
      <c r="A493" s="68" t="s">
        <v>383</v>
      </c>
    </row>
    <row r="494" spans="1:1" ht="18.75" x14ac:dyDescent="0.3">
      <c r="A494" s="68" t="s">
        <v>384</v>
      </c>
    </row>
    <row r="495" spans="1:1" ht="18.75" x14ac:dyDescent="0.3">
      <c r="A495" s="68" t="s">
        <v>385</v>
      </c>
    </row>
    <row r="496" spans="1:1" ht="18.75" x14ac:dyDescent="0.3">
      <c r="A496" s="68" t="s">
        <v>386</v>
      </c>
    </row>
    <row r="497" spans="1:1" ht="18.75" x14ac:dyDescent="0.3">
      <c r="A497" s="68" t="s">
        <v>387</v>
      </c>
    </row>
    <row r="498" spans="1:1" ht="18.75" x14ac:dyDescent="0.3">
      <c r="A498" s="68" t="s">
        <v>388</v>
      </c>
    </row>
    <row r="499" spans="1:1" ht="18.75" x14ac:dyDescent="0.3">
      <c r="A499" s="68" t="s">
        <v>389</v>
      </c>
    </row>
    <row r="500" spans="1:1" ht="18.75" x14ac:dyDescent="0.3">
      <c r="A500" s="68" t="s">
        <v>382</v>
      </c>
    </row>
    <row r="501" spans="1:1" ht="18.75" x14ac:dyDescent="0.3">
      <c r="A501" s="68" t="s">
        <v>390</v>
      </c>
    </row>
    <row r="502" spans="1:1" ht="18.75" x14ac:dyDescent="0.3">
      <c r="A502" s="68" t="s">
        <v>391</v>
      </c>
    </row>
    <row r="503" spans="1:1" ht="18.75" x14ac:dyDescent="0.3">
      <c r="A503" s="68" t="s">
        <v>392</v>
      </c>
    </row>
    <row r="504" spans="1:1" ht="18.75" x14ac:dyDescent="0.3">
      <c r="A504" s="68" t="s">
        <v>393</v>
      </c>
    </row>
    <row r="505" spans="1:1" ht="18.75" x14ac:dyDescent="0.3">
      <c r="A505" s="68" t="s">
        <v>394</v>
      </c>
    </row>
    <row r="506" spans="1:1" ht="18.75" x14ac:dyDescent="0.3">
      <c r="A506" s="68" t="s">
        <v>395</v>
      </c>
    </row>
    <row r="507" spans="1:1" ht="18.75" x14ac:dyDescent="0.3">
      <c r="A507" s="68" t="s">
        <v>396</v>
      </c>
    </row>
    <row r="508" spans="1:1" ht="18.75" x14ac:dyDescent="0.3">
      <c r="A508" s="68" t="s">
        <v>397</v>
      </c>
    </row>
    <row r="509" spans="1:1" ht="18.75" x14ac:dyDescent="0.3">
      <c r="A509" s="68" t="s">
        <v>398</v>
      </c>
    </row>
    <row r="510" spans="1:1" ht="18.75" x14ac:dyDescent="0.3">
      <c r="A510" s="68" t="s">
        <v>399</v>
      </c>
    </row>
    <row r="511" spans="1:1" ht="18.75" x14ac:dyDescent="0.3">
      <c r="A511" s="68" t="s">
        <v>400</v>
      </c>
    </row>
    <row r="512" spans="1:1" ht="18.75" x14ac:dyDescent="0.3">
      <c r="A512" s="68" t="s">
        <v>401</v>
      </c>
    </row>
    <row r="513" spans="1:1" ht="18.75" x14ac:dyDescent="0.3">
      <c r="A513" s="68" t="s">
        <v>402</v>
      </c>
    </row>
    <row r="514" spans="1:1" ht="18.75" x14ac:dyDescent="0.3">
      <c r="A514" s="68" t="s">
        <v>403</v>
      </c>
    </row>
    <row r="515" spans="1:1" ht="18.75" x14ac:dyDescent="0.3">
      <c r="A515" s="68" t="s">
        <v>404</v>
      </c>
    </row>
    <row r="516" spans="1:1" ht="18.75" x14ac:dyDescent="0.3">
      <c r="A516" s="68" t="s">
        <v>405</v>
      </c>
    </row>
    <row r="517" spans="1:1" ht="18.75" x14ac:dyDescent="0.3">
      <c r="A517" s="68" t="s">
        <v>396</v>
      </c>
    </row>
    <row r="518" spans="1:1" ht="15" x14ac:dyDescent="0.25">
      <c r="A518" s="69"/>
    </row>
    <row r="519" spans="1:1" ht="18.75" x14ac:dyDescent="0.3">
      <c r="A519" s="68" t="s">
        <v>406</v>
      </c>
    </row>
    <row r="520" spans="1:1" ht="18.75" x14ac:dyDescent="0.3">
      <c r="A520" s="68" t="s">
        <v>407</v>
      </c>
    </row>
    <row r="521" spans="1:1" ht="18.75" x14ac:dyDescent="0.3">
      <c r="A521" s="68" t="s">
        <v>408</v>
      </c>
    </row>
    <row r="522" spans="1:1" ht="18.75" x14ac:dyDescent="0.3">
      <c r="A522" s="68" t="s">
        <v>409</v>
      </c>
    </row>
    <row r="523" spans="1:1" ht="18.75" x14ac:dyDescent="0.3">
      <c r="A523" s="68" t="s">
        <v>410</v>
      </c>
    </row>
    <row r="524" spans="1:1" ht="18.75" x14ac:dyDescent="0.3">
      <c r="A524" s="68" t="s">
        <v>411</v>
      </c>
    </row>
    <row r="525" spans="1:1" ht="18.75" x14ac:dyDescent="0.3">
      <c r="A525" s="68" t="s">
        <v>412</v>
      </c>
    </row>
    <row r="526" spans="1:1" x14ac:dyDescent="0.25">
      <c r="A526" s="67" t="s">
        <v>413</v>
      </c>
    </row>
    <row r="527" spans="1:1" x14ac:dyDescent="0.25">
      <c r="A527" s="67" t="s">
        <v>414</v>
      </c>
    </row>
    <row r="528" spans="1:1" x14ac:dyDescent="0.25">
      <c r="A528" s="67" t="s">
        <v>415</v>
      </c>
    </row>
    <row r="529" spans="1:1" x14ac:dyDescent="0.25">
      <c r="A529" s="67" t="s">
        <v>416</v>
      </c>
    </row>
    <row r="530" spans="1:1" x14ac:dyDescent="0.25">
      <c r="A530" s="67" t="s">
        <v>417</v>
      </c>
    </row>
    <row r="531" spans="1:1" x14ac:dyDescent="0.25">
      <c r="A531" s="67" t="s">
        <v>418</v>
      </c>
    </row>
    <row r="532" spans="1:1" x14ac:dyDescent="0.25">
      <c r="A532" s="67" t="s">
        <v>419</v>
      </c>
    </row>
    <row r="533" spans="1:1" x14ac:dyDescent="0.25">
      <c r="A533" s="67" t="s">
        <v>420</v>
      </c>
    </row>
    <row r="534" spans="1:1" x14ac:dyDescent="0.25">
      <c r="A534" s="67" t="s">
        <v>421</v>
      </c>
    </row>
    <row r="535" spans="1:1" x14ac:dyDescent="0.25">
      <c r="A535" s="67" t="s">
        <v>422</v>
      </c>
    </row>
    <row r="536" spans="1:1" x14ac:dyDescent="0.25">
      <c r="A536" s="67" t="s">
        <v>423</v>
      </c>
    </row>
    <row r="537" spans="1:1" x14ac:dyDescent="0.25">
      <c r="A537" s="67" t="s">
        <v>424</v>
      </c>
    </row>
    <row r="538" spans="1:1" x14ac:dyDescent="0.25">
      <c r="A538" s="67" t="s">
        <v>425</v>
      </c>
    </row>
    <row r="539" spans="1:1" x14ac:dyDescent="0.25">
      <c r="A539" s="67" t="s">
        <v>426</v>
      </c>
    </row>
    <row r="540" spans="1:1" x14ac:dyDescent="0.25">
      <c r="A540" s="67" t="s">
        <v>427</v>
      </c>
    </row>
    <row r="541" spans="1:1" x14ac:dyDescent="0.25">
      <c r="A541" s="67" t="s">
        <v>428</v>
      </c>
    </row>
    <row r="542" spans="1:1" x14ac:dyDescent="0.25">
      <c r="A542" s="67" t="s">
        <v>419</v>
      </c>
    </row>
    <row r="543" spans="1:1" x14ac:dyDescent="0.25">
      <c r="A543" s="67" t="s">
        <v>420</v>
      </c>
    </row>
    <row r="544" spans="1:1" x14ac:dyDescent="0.25">
      <c r="A544" s="67" t="s">
        <v>429</v>
      </c>
    </row>
    <row r="545" spans="1:1" x14ac:dyDescent="0.25">
      <c r="A545" s="67" t="s">
        <v>430</v>
      </c>
    </row>
    <row r="546" spans="1:1" x14ac:dyDescent="0.25">
      <c r="A546" s="67" t="s">
        <v>431</v>
      </c>
    </row>
    <row r="547" spans="1:1" x14ac:dyDescent="0.25">
      <c r="A547" s="67" t="s">
        <v>432</v>
      </c>
    </row>
    <row r="548" spans="1:1" x14ac:dyDescent="0.25">
      <c r="A548" s="67" t="s">
        <v>426</v>
      </c>
    </row>
    <row r="549" spans="1:1" x14ac:dyDescent="0.25">
      <c r="A549" s="67" t="s">
        <v>433</v>
      </c>
    </row>
    <row r="550" spans="1:1" x14ac:dyDescent="0.25">
      <c r="A550" s="67" t="s">
        <v>434</v>
      </c>
    </row>
    <row r="551" spans="1:1" x14ac:dyDescent="0.25">
      <c r="A551" s="67" t="s">
        <v>435</v>
      </c>
    </row>
    <row r="552" spans="1:1" x14ac:dyDescent="0.25">
      <c r="A552" s="67" t="s">
        <v>436</v>
      </c>
    </row>
    <row r="553" spans="1:1" x14ac:dyDescent="0.25">
      <c r="A553" s="67" t="s">
        <v>437</v>
      </c>
    </row>
    <row r="554" spans="1:1" x14ac:dyDescent="0.25">
      <c r="A554" s="67" t="s">
        <v>438</v>
      </c>
    </row>
    <row r="555" spans="1:1" x14ac:dyDescent="0.25">
      <c r="A555" s="67" t="s">
        <v>439</v>
      </c>
    </row>
    <row r="556" spans="1:1" x14ac:dyDescent="0.25">
      <c r="A556" s="67" t="s">
        <v>440</v>
      </c>
    </row>
    <row r="557" spans="1:1" x14ac:dyDescent="0.25">
      <c r="A557" s="67" t="s">
        <v>428</v>
      </c>
    </row>
    <row r="561" spans="1:1" ht="18.75" x14ac:dyDescent="0.3">
      <c r="A561" s="66" t="s">
        <v>206</v>
      </c>
    </row>
    <row r="562" spans="1:1" ht="18.75" x14ac:dyDescent="0.3">
      <c r="A562" s="66" t="s">
        <v>207</v>
      </c>
    </row>
    <row r="563" spans="1:1" ht="18.75" x14ac:dyDescent="0.3">
      <c r="A563" s="66" t="s">
        <v>208</v>
      </c>
    </row>
    <row r="564" spans="1:1" x14ac:dyDescent="0.25">
      <c r="A564" s="67" t="s">
        <v>578</v>
      </c>
    </row>
    <row r="565" spans="1:1" x14ac:dyDescent="0.25">
      <c r="A565" s="67" t="s">
        <v>579</v>
      </c>
    </row>
    <row r="566" spans="1:1" x14ac:dyDescent="0.25">
      <c r="A566" s="67" t="s">
        <v>580</v>
      </c>
    </row>
    <row r="567" spans="1:1" x14ac:dyDescent="0.25">
      <c r="A567" s="67" t="s">
        <v>581</v>
      </c>
    </row>
    <row r="568" spans="1:1" x14ac:dyDescent="0.25">
      <c r="A568" s="67" t="s">
        <v>582</v>
      </c>
    </row>
    <row r="569" spans="1:1" x14ac:dyDescent="0.25">
      <c r="A569" s="67" t="s">
        <v>583</v>
      </c>
    </row>
    <row r="570" spans="1:1" ht="18.75" x14ac:dyDescent="0.3">
      <c r="A570" s="68" t="s">
        <v>584</v>
      </c>
    </row>
    <row r="571" spans="1:1" ht="18.75" x14ac:dyDescent="0.3">
      <c r="A571" s="68" t="s">
        <v>585</v>
      </c>
    </row>
    <row r="572" spans="1:1" ht="18.75" x14ac:dyDescent="0.3">
      <c r="A572" s="68" t="s">
        <v>586</v>
      </c>
    </row>
    <row r="573" spans="1:1" ht="18.75" x14ac:dyDescent="0.3">
      <c r="A573" s="68" t="s">
        <v>587</v>
      </c>
    </row>
    <row r="574" spans="1:1" ht="18.75" x14ac:dyDescent="0.3">
      <c r="A574" s="68" t="s">
        <v>235</v>
      </c>
    </row>
    <row r="575" spans="1:1" ht="18.75" x14ac:dyDescent="0.3">
      <c r="A575" s="68" t="s">
        <v>189</v>
      </c>
    </row>
    <row r="576" spans="1:1" ht="18.75" x14ac:dyDescent="0.3">
      <c r="A576" s="68" t="s">
        <v>217</v>
      </c>
    </row>
    <row r="577" spans="1:1" ht="18.75" x14ac:dyDescent="0.3">
      <c r="A577" s="68" t="s">
        <v>235</v>
      </c>
    </row>
    <row r="578" spans="1:1" ht="18.75" x14ac:dyDescent="0.3">
      <c r="A578" s="68" t="s">
        <v>219</v>
      </c>
    </row>
    <row r="579" spans="1:1" ht="18.75" x14ac:dyDescent="0.3">
      <c r="A579" s="68" t="s">
        <v>220</v>
      </c>
    </row>
    <row r="580" spans="1:1" ht="18.75" x14ac:dyDescent="0.3">
      <c r="A580" s="68" t="s">
        <v>221</v>
      </c>
    </row>
    <row r="581" spans="1:1" ht="18.75" x14ac:dyDescent="0.3">
      <c r="A581" s="68" t="s">
        <v>223</v>
      </c>
    </row>
    <row r="582" spans="1:1" ht="18.75" x14ac:dyDescent="0.3">
      <c r="A582" s="68" t="s">
        <v>222</v>
      </c>
    </row>
    <row r="583" spans="1:1" ht="18.75" x14ac:dyDescent="0.3">
      <c r="A583" s="68" t="s">
        <v>224</v>
      </c>
    </row>
    <row r="584" spans="1:1" ht="18.75" x14ac:dyDescent="0.3">
      <c r="A584" s="68" t="s">
        <v>225</v>
      </c>
    </row>
    <row r="585" spans="1:1" ht="18.75" x14ac:dyDescent="0.3">
      <c r="A585" s="68" t="s">
        <v>451</v>
      </c>
    </row>
    <row r="586" spans="1:1" ht="18.75" x14ac:dyDescent="0.3">
      <c r="A586" s="68" t="s">
        <v>588</v>
      </c>
    </row>
    <row r="587" spans="1:1" ht="18.75" x14ac:dyDescent="0.3">
      <c r="A587" s="68" t="s">
        <v>589</v>
      </c>
    </row>
    <row r="588" spans="1:1" ht="18.75" x14ac:dyDescent="0.3">
      <c r="A588" s="68" t="s">
        <v>588</v>
      </c>
    </row>
    <row r="589" spans="1:1" ht="18.75" x14ac:dyDescent="0.3">
      <c r="A589" s="68" t="s">
        <v>453</v>
      </c>
    </row>
    <row r="590" spans="1:1" ht="18.75" x14ac:dyDescent="0.3">
      <c r="A590" s="68" t="s">
        <v>588</v>
      </c>
    </row>
    <row r="591" spans="1:1" ht="18.75" x14ac:dyDescent="0.3">
      <c r="A591" s="68" t="s">
        <v>590</v>
      </c>
    </row>
    <row r="592" spans="1:1" ht="18.75" x14ac:dyDescent="0.3">
      <c r="A592" s="68" t="s">
        <v>591</v>
      </c>
    </row>
    <row r="593" spans="1:1" ht="18.75" x14ac:dyDescent="0.3">
      <c r="A593" s="68" t="s">
        <v>592</v>
      </c>
    </row>
    <row r="594" spans="1:1" ht="18.75" x14ac:dyDescent="0.3">
      <c r="A594" s="68" t="s">
        <v>593</v>
      </c>
    </row>
    <row r="595" spans="1:1" ht="18.75" x14ac:dyDescent="0.3">
      <c r="A595" s="68" t="s">
        <v>594</v>
      </c>
    </row>
    <row r="596" spans="1:1" ht="18.75" x14ac:dyDescent="0.3">
      <c r="A596" s="68" t="s">
        <v>237</v>
      </c>
    </row>
    <row r="597" spans="1:1" ht="18.75" x14ac:dyDescent="0.3">
      <c r="A597" s="68" t="s">
        <v>238</v>
      </c>
    </row>
    <row r="598" spans="1:1" ht="18.75" x14ac:dyDescent="0.3">
      <c r="A598" s="68" t="s">
        <v>239</v>
      </c>
    </row>
    <row r="599" spans="1:1" ht="18.75" x14ac:dyDescent="0.3">
      <c r="A599" s="68" t="s">
        <v>240</v>
      </c>
    </row>
    <row r="600" spans="1:1" ht="18.75" x14ac:dyDescent="0.3">
      <c r="A600" s="68" t="s">
        <v>241</v>
      </c>
    </row>
    <row r="601" spans="1:1" ht="18.75" x14ac:dyDescent="0.3">
      <c r="A601" s="68" t="s">
        <v>242</v>
      </c>
    </row>
    <row r="602" spans="1:1" ht="15" x14ac:dyDescent="0.25">
      <c r="A602" s="69"/>
    </row>
    <row r="603" spans="1:1" ht="18.75" x14ac:dyDescent="0.3">
      <c r="A603" s="68" t="s">
        <v>243</v>
      </c>
    </row>
    <row r="604" spans="1:1" ht="18.75" x14ac:dyDescent="0.3">
      <c r="A604" s="68" t="s">
        <v>244</v>
      </c>
    </row>
    <row r="605" spans="1:1" ht="18.75" x14ac:dyDescent="0.3">
      <c r="A605" s="68" t="s">
        <v>245</v>
      </c>
    </row>
    <row r="606" spans="1:1" ht="18.75" x14ac:dyDescent="0.3">
      <c r="A606" s="68" t="s">
        <v>246</v>
      </c>
    </row>
    <row r="607" spans="1:1" ht="18.75" x14ac:dyDescent="0.3">
      <c r="A607" s="68" t="s">
        <v>222</v>
      </c>
    </row>
    <row r="608" spans="1:1" ht="18.75" x14ac:dyDescent="0.3">
      <c r="A608" s="68" t="s">
        <v>247</v>
      </c>
    </row>
    <row r="609" spans="1:1" ht="18.75" x14ac:dyDescent="0.3">
      <c r="A609" s="68" t="s">
        <v>248</v>
      </c>
    </row>
    <row r="610" spans="1:1" ht="18.75" x14ac:dyDescent="0.3">
      <c r="A610" s="68" t="s">
        <v>249</v>
      </c>
    </row>
    <row r="611" spans="1:1" ht="18.75" x14ac:dyDescent="0.3">
      <c r="A611" s="68" t="s">
        <v>250</v>
      </c>
    </row>
    <row r="612" spans="1:1" ht="18.75" x14ac:dyDescent="0.3">
      <c r="A612" s="68" t="s">
        <v>251</v>
      </c>
    </row>
    <row r="613" spans="1:1" ht="18.75" x14ac:dyDescent="0.3">
      <c r="A613" s="68" t="s">
        <v>252</v>
      </c>
    </row>
    <row r="614" spans="1:1" ht="18.75" x14ac:dyDescent="0.3">
      <c r="A614" s="68" t="s">
        <v>253</v>
      </c>
    </row>
    <row r="615" spans="1:1" ht="18.75" x14ac:dyDescent="0.3">
      <c r="A615" s="68" t="s">
        <v>254</v>
      </c>
    </row>
    <row r="616" spans="1:1" ht="18.75" x14ac:dyDescent="0.3">
      <c r="A616" s="68" t="s">
        <v>255</v>
      </c>
    </row>
    <row r="617" spans="1:1" ht="18.75" x14ac:dyDescent="0.3">
      <c r="A617" s="68" t="s">
        <v>256</v>
      </c>
    </row>
    <row r="618" spans="1:1" ht="18.75" x14ac:dyDescent="0.3">
      <c r="A618" s="68" t="s">
        <v>257</v>
      </c>
    </row>
    <row r="619" spans="1:1" ht="18.75" x14ac:dyDescent="0.3">
      <c r="A619" s="68" t="s">
        <v>258</v>
      </c>
    </row>
    <row r="620" spans="1:1" ht="18.75" x14ac:dyDescent="0.3">
      <c r="A620" s="68" t="s">
        <v>259</v>
      </c>
    </row>
    <row r="621" spans="1:1" ht="18.75" x14ac:dyDescent="0.3">
      <c r="A621" s="68" t="s">
        <v>260</v>
      </c>
    </row>
    <row r="622" spans="1:1" ht="18.75" x14ac:dyDescent="0.3">
      <c r="A622" s="68" t="s">
        <v>261</v>
      </c>
    </row>
    <row r="623" spans="1:1" ht="18.75" x14ac:dyDescent="0.3">
      <c r="A623" s="68" t="s">
        <v>262</v>
      </c>
    </row>
    <row r="624" spans="1:1" ht="18.75" x14ac:dyDescent="0.3">
      <c r="A624" s="68" t="s">
        <v>263</v>
      </c>
    </row>
    <row r="625" spans="1:1" ht="18.75" x14ac:dyDescent="0.3">
      <c r="A625" s="68" t="s">
        <v>264</v>
      </c>
    </row>
    <row r="626" spans="1:1" ht="18.75" x14ac:dyDescent="0.3">
      <c r="A626" s="68" t="s">
        <v>216</v>
      </c>
    </row>
    <row r="627" spans="1:1" ht="18.75" x14ac:dyDescent="0.3">
      <c r="A627" s="68" t="s">
        <v>266</v>
      </c>
    </row>
    <row r="628" spans="1:1" ht="18.75" x14ac:dyDescent="0.3">
      <c r="A628" s="68" t="s">
        <v>267</v>
      </c>
    </row>
    <row r="629" spans="1:1" ht="18.75" x14ac:dyDescent="0.3">
      <c r="A629" s="68" t="s">
        <v>268</v>
      </c>
    </row>
    <row r="630" spans="1:1" ht="18.75" x14ac:dyDescent="0.3">
      <c r="A630" s="68" t="s">
        <v>269</v>
      </c>
    </row>
    <row r="631" spans="1:1" ht="18.75" x14ac:dyDescent="0.3">
      <c r="A631" s="68" t="s">
        <v>270</v>
      </c>
    </row>
    <row r="632" spans="1:1" ht="18.75" x14ac:dyDescent="0.3">
      <c r="A632" s="68" t="s">
        <v>271</v>
      </c>
    </row>
    <row r="633" spans="1:1" ht="18.75" x14ac:dyDescent="0.3">
      <c r="A633" s="68" t="s">
        <v>595</v>
      </c>
    </row>
    <row r="634" spans="1:1" ht="18.75" x14ac:dyDescent="0.3">
      <c r="A634" s="68" t="s">
        <v>273</v>
      </c>
    </row>
    <row r="635" spans="1:1" ht="18.75" x14ac:dyDescent="0.3">
      <c r="A635" s="68" t="s">
        <v>274</v>
      </c>
    </row>
    <row r="636" spans="1:1" ht="18.75" x14ac:dyDescent="0.3">
      <c r="A636" s="68" t="s">
        <v>275</v>
      </c>
    </row>
    <row r="637" spans="1:1" ht="18.75" x14ac:dyDescent="0.3">
      <c r="A637" s="68" t="s">
        <v>276</v>
      </c>
    </row>
    <row r="638" spans="1:1" ht="18.75" x14ac:dyDescent="0.3">
      <c r="A638" s="68" t="s">
        <v>596</v>
      </c>
    </row>
    <row r="639" spans="1:1" ht="18.75" x14ac:dyDescent="0.3">
      <c r="A639" s="68" t="s">
        <v>278</v>
      </c>
    </row>
    <row r="640" spans="1:1" ht="18.75" x14ac:dyDescent="0.3">
      <c r="A640" s="68" t="s">
        <v>279</v>
      </c>
    </row>
    <row r="641" spans="1:1" ht="18.75" x14ac:dyDescent="0.3">
      <c r="A641" s="68" t="s">
        <v>597</v>
      </c>
    </row>
    <row r="642" spans="1:1" ht="18.75" x14ac:dyDescent="0.3">
      <c r="A642" s="68" t="s">
        <v>281</v>
      </c>
    </row>
    <row r="643" spans="1:1" ht="18.75" x14ac:dyDescent="0.3">
      <c r="A643" s="68" t="s">
        <v>282</v>
      </c>
    </row>
    <row r="644" spans="1:1" ht="18.75" x14ac:dyDescent="0.3">
      <c r="A644" s="68" t="s">
        <v>283</v>
      </c>
    </row>
    <row r="645" spans="1:1" ht="18.75" x14ac:dyDescent="0.3">
      <c r="A645" s="68" t="s">
        <v>284</v>
      </c>
    </row>
    <row r="646" spans="1:1" ht="15" x14ac:dyDescent="0.25">
      <c r="A646" s="69"/>
    </row>
    <row r="647" spans="1:1" ht="18.75" x14ac:dyDescent="0.3">
      <c r="A647" s="68" t="s">
        <v>285</v>
      </c>
    </row>
    <row r="648" spans="1:1" ht="18.75" x14ac:dyDescent="0.3">
      <c r="A648" s="68" t="s">
        <v>286</v>
      </c>
    </row>
    <row r="649" spans="1:1" ht="18.75" x14ac:dyDescent="0.3">
      <c r="A649" s="68" t="s">
        <v>287</v>
      </c>
    </row>
    <row r="650" spans="1:1" ht="18.75" x14ac:dyDescent="0.3">
      <c r="A650" s="68" t="s">
        <v>288</v>
      </c>
    </row>
    <row r="651" spans="1:1" ht="18.75" x14ac:dyDescent="0.3">
      <c r="A651" s="68" t="s">
        <v>289</v>
      </c>
    </row>
    <row r="652" spans="1:1" ht="18.75" x14ac:dyDescent="0.3">
      <c r="A652" s="68" t="s">
        <v>290</v>
      </c>
    </row>
    <row r="653" spans="1:1" ht="18.75" x14ac:dyDescent="0.3">
      <c r="A653" s="68" t="s">
        <v>291</v>
      </c>
    </row>
    <row r="654" spans="1:1" ht="18.75" x14ac:dyDescent="0.3">
      <c r="A654" s="68" t="s">
        <v>292</v>
      </c>
    </row>
    <row r="655" spans="1:1" ht="18.75" x14ac:dyDescent="0.3">
      <c r="A655" s="68" t="s">
        <v>293</v>
      </c>
    </row>
    <row r="656" spans="1:1" ht="18.75" x14ac:dyDescent="0.3">
      <c r="A656" s="68" t="s">
        <v>294</v>
      </c>
    </row>
    <row r="657" spans="1:1" ht="18.75" x14ac:dyDescent="0.3">
      <c r="A657" s="68" t="s">
        <v>295</v>
      </c>
    </row>
    <row r="658" spans="1:1" ht="18.75" x14ac:dyDescent="0.3">
      <c r="A658" s="68" t="s">
        <v>296</v>
      </c>
    </row>
    <row r="659" spans="1:1" ht="18.75" x14ac:dyDescent="0.3">
      <c r="A659" s="68" t="s">
        <v>297</v>
      </c>
    </row>
    <row r="660" spans="1:1" ht="18.75" x14ac:dyDescent="0.3">
      <c r="A660" s="68" t="s">
        <v>298</v>
      </c>
    </row>
    <row r="661" spans="1:1" ht="18.75" x14ac:dyDescent="0.3">
      <c r="A661" s="68" t="s">
        <v>299</v>
      </c>
    </row>
    <row r="662" spans="1:1" ht="18.75" x14ac:dyDescent="0.3">
      <c r="A662" s="68" t="s">
        <v>300</v>
      </c>
    </row>
    <row r="663" spans="1:1" ht="18.75" x14ac:dyDescent="0.3">
      <c r="A663" s="68" t="s">
        <v>301</v>
      </c>
    </row>
    <row r="664" spans="1:1" ht="18.75" x14ac:dyDescent="0.3">
      <c r="A664" s="68" t="s">
        <v>302</v>
      </c>
    </row>
    <row r="665" spans="1:1" ht="18.75" x14ac:dyDescent="0.3">
      <c r="A665" s="68" t="s">
        <v>303</v>
      </c>
    </row>
    <row r="666" spans="1:1" ht="18.75" x14ac:dyDescent="0.3">
      <c r="A666" s="68" t="s">
        <v>304</v>
      </c>
    </row>
    <row r="667" spans="1:1" ht="18.75" x14ac:dyDescent="0.3">
      <c r="A667" s="68" t="s">
        <v>305</v>
      </c>
    </row>
    <row r="668" spans="1:1" ht="18.75" x14ac:dyDescent="0.3">
      <c r="A668" s="68" t="s">
        <v>306</v>
      </c>
    </row>
    <row r="669" spans="1:1" ht="18.75" x14ac:dyDescent="0.3">
      <c r="A669" s="68" t="s">
        <v>307</v>
      </c>
    </row>
    <row r="670" spans="1:1" ht="18.75" x14ac:dyDescent="0.3">
      <c r="A670" s="68" t="s">
        <v>308</v>
      </c>
    </row>
    <row r="671" spans="1:1" ht="18.75" x14ac:dyDescent="0.3">
      <c r="A671" s="68" t="s">
        <v>283</v>
      </c>
    </row>
    <row r="672" spans="1:1" ht="18.75" x14ac:dyDescent="0.3">
      <c r="A672" s="68" t="s">
        <v>309</v>
      </c>
    </row>
    <row r="673" spans="1:1" ht="18.75" x14ac:dyDescent="0.3">
      <c r="A673" s="68" t="s">
        <v>310</v>
      </c>
    </row>
    <row r="674" spans="1:1" ht="18.75" x14ac:dyDescent="0.3">
      <c r="A674" s="68" t="s">
        <v>311</v>
      </c>
    </row>
    <row r="675" spans="1:1" ht="18.75" x14ac:dyDescent="0.3">
      <c r="A675" s="68" t="s">
        <v>312</v>
      </c>
    </row>
    <row r="676" spans="1:1" ht="18.75" x14ac:dyDescent="0.3">
      <c r="A676" s="68" t="s">
        <v>313</v>
      </c>
    </row>
    <row r="677" spans="1:1" ht="18.75" x14ac:dyDescent="0.3">
      <c r="A677" s="68" t="s">
        <v>314</v>
      </c>
    </row>
    <row r="678" spans="1:1" ht="18.75" x14ac:dyDescent="0.3">
      <c r="A678" s="68" t="s">
        <v>315</v>
      </c>
    </row>
    <row r="679" spans="1:1" ht="18.75" x14ac:dyDescent="0.3">
      <c r="A679" s="68" t="s">
        <v>316</v>
      </c>
    </row>
    <row r="680" spans="1:1" ht="18.75" x14ac:dyDescent="0.3">
      <c r="A680" s="68" t="s">
        <v>317</v>
      </c>
    </row>
    <row r="681" spans="1:1" ht="18.75" x14ac:dyDescent="0.3">
      <c r="A681" s="68" t="s">
        <v>318</v>
      </c>
    </row>
    <row r="682" spans="1:1" ht="18.75" x14ac:dyDescent="0.3">
      <c r="A682" s="68" t="s">
        <v>319</v>
      </c>
    </row>
    <row r="683" spans="1:1" ht="18.75" x14ac:dyDescent="0.3">
      <c r="A683" s="68" t="s">
        <v>320</v>
      </c>
    </row>
    <row r="684" spans="1:1" ht="18.75" x14ac:dyDescent="0.3">
      <c r="A684" s="68" t="s">
        <v>321</v>
      </c>
    </row>
    <row r="685" spans="1:1" ht="18.75" x14ac:dyDescent="0.3">
      <c r="A685" s="68" t="s">
        <v>322</v>
      </c>
    </row>
    <row r="686" spans="1:1" ht="18.75" x14ac:dyDescent="0.3">
      <c r="A686" s="68" t="s">
        <v>323</v>
      </c>
    </row>
    <row r="687" spans="1:1" ht="18.75" x14ac:dyDescent="0.3">
      <c r="A687" s="68" t="s">
        <v>324</v>
      </c>
    </row>
    <row r="688" spans="1:1" ht="18.75" x14ac:dyDescent="0.3">
      <c r="A688" s="68" t="s">
        <v>598</v>
      </c>
    </row>
    <row r="689" spans="1:1" ht="18.75" x14ac:dyDescent="0.3">
      <c r="A689" s="68" t="s">
        <v>326</v>
      </c>
    </row>
    <row r="690" spans="1:1" ht="18.75" x14ac:dyDescent="0.3">
      <c r="A690" s="68" t="s">
        <v>327</v>
      </c>
    </row>
    <row r="691" spans="1:1" ht="18.75" x14ac:dyDescent="0.3">
      <c r="A691" s="68" t="s">
        <v>328</v>
      </c>
    </row>
    <row r="692" spans="1:1" ht="15" x14ac:dyDescent="0.25">
      <c r="A692" s="69"/>
    </row>
    <row r="693" spans="1:1" ht="18.75" x14ac:dyDescent="0.3">
      <c r="A693" s="68" t="s">
        <v>329</v>
      </c>
    </row>
    <row r="694" spans="1:1" ht="18.75" x14ac:dyDescent="0.3">
      <c r="A694" s="68" t="s">
        <v>330</v>
      </c>
    </row>
    <row r="695" spans="1:1" ht="18.75" x14ac:dyDescent="0.3">
      <c r="A695" s="68" t="s">
        <v>331</v>
      </c>
    </row>
    <row r="696" spans="1:1" ht="18.75" x14ac:dyDescent="0.3">
      <c r="A696" s="68" t="s">
        <v>332</v>
      </c>
    </row>
    <row r="697" spans="1:1" ht="18.75" x14ac:dyDescent="0.3">
      <c r="A697" s="68" t="s">
        <v>333</v>
      </c>
    </row>
    <row r="698" spans="1:1" ht="18.75" x14ac:dyDescent="0.3">
      <c r="A698" s="68" t="s">
        <v>334</v>
      </c>
    </row>
    <row r="699" spans="1:1" ht="18.75" x14ac:dyDescent="0.3">
      <c r="A699" s="68" t="s">
        <v>335</v>
      </c>
    </row>
    <row r="700" spans="1:1" ht="18.75" x14ac:dyDescent="0.3">
      <c r="A700" s="68" t="s">
        <v>336</v>
      </c>
    </row>
    <row r="701" spans="1:1" ht="18.75" x14ac:dyDescent="0.3">
      <c r="A701" s="68" t="s">
        <v>337</v>
      </c>
    </row>
    <row r="702" spans="1:1" ht="18.75" x14ac:dyDescent="0.3">
      <c r="A702" s="68" t="s">
        <v>338</v>
      </c>
    </row>
    <row r="703" spans="1:1" ht="18.75" x14ac:dyDescent="0.3">
      <c r="A703" s="68" t="s">
        <v>339</v>
      </c>
    </row>
    <row r="704" spans="1:1" ht="18.75" x14ac:dyDescent="0.3">
      <c r="A704" s="68" t="s">
        <v>340</v>
      </c>
    </row>
    <row r="705" spans="1:1" ht="18.75" x14ac:dyDescent="0.3">
      <c r="A705" s="68" t="s">
        <v>341</v>
      </c>
    </row>
    <row r="706" spans="1:1" ht="18.75" x14ac:dyDescent="0.3">
      <c r="A706" s="68" t="s">
        <v>513</v>
      </c>
    </row>
    <row r="707" spans="1:1" ht="18.75" x14ac:dyDescent="0.3">
      <c r="A707" s="68" t="s">
        <v>599</v>
      </c>
    </row>
    <row r="708" spans="1:1" ht="18.75" x14ac:dyDescent="0.3">
      <c r="A708" s="68" t="s">
        <v>600</v>
      </c>
    </row>
    <row r="709" spans="1:1" ht="18.75" x14ac:dyDescent="0.3">
      <c r="A709" s="68" t="s">
        <v>515</v>
      </c>
    </row>
    <row r="710" spans="1:1" ht="18.75" x14ac:dyDescent="0.3">
      <c r="A710" s="68" t="s">
        <v>228</v>
      </c>
    </row>
    <row r="711" spans="1:1" ht="18.75" x14ac:dyDescent="0.3">
      <c r="A711" s="68" t="s">
        <v>516</v>
      </c>
    </row>
    <row r="712" spans="1:1" ht="18.75" x14ac:dyDescent="0.3">
      <c r="A712" s="68" t="s">
        <v>601</v>
      </c>
    </row>
    <row r="713" spans="1:1" ht="18.75" x14ac:dyDescent="0.3">
      <c r="A713" s="68" t="s">
        <v>602</v>
      </c>
    </row>
    <row r="714" spans="1:1" ht="18.75" x14ac:dyDescent="0.3">
      <c r="A714" s="68" t="s">
        <v>603</v>
      </c>
    </row>
    <row r="715" spans="1:1" ht="18.75" x14ac:dyDescent="0.3">
      <c r="A715" s="68" t="s">
        <v>348</v>
      </c>
    </row>
    <row r="716" spans="1:1" ht="18.75" x14ac:dyDescent="0.3">
      <c r="A716" s="68" t="s">
        <v>349</v>
      </c>
    </row>
    <row r="717" spans="1:1" ht="18.75" x14ac:dyDescent="0.3">
      <c r="A717" s="68" t="s">
        <v>604</v>
      </c>
    </row>
    <row r="718" spans="1:1" ht="18.75" x14ac:dyDescent="0.3">
      <c r="A718" s="68" t="s">
        <v>605</v>
      </c>
    </row>
    <row r="719" spans="1:1" ht="18.75" x14ac:dyDescent="0.3">
      <c r="A719" s="68" t="s">
        <v>606</v>
      </c>
    </row>
    <row r="720" spans="1:1" ht="18.75" x14ac:dyDescent="0.3">
      <c r="A720" s="68" t="s">
        <v>607</v>
      </c>
    </row>
    <row r="721" spans="1:1" ht="18.75" x14ac:dyDescent="0.3">
      <c r="A721" s="68" t="s">
        <v>608</v>
      </c>
    </row>
    <row r="722" spans="1:1" ht="18.75" x14ac:dyDescent="0.3">
      <c r="A722" s="68" t="s">
        <v>609</v>
      </c>
    </row>
    <row r="723" spans="1:1" ht="18.75" x14ac:dyDescent="0.3">
      <c r="A723" s="68" t="s">
        <v>610</v>
      </c>
    </row>
    <row r="724" spans="1:1" ht="18.75" x14ac:dyDescent="0.3">
      <c r="A724" s="68" t="s">
        <v>611</v>
      </c>
    </row>
    <row r="725" spans="1:1" ht="18.75" x14ac:dyDescent="0.3">
      <c r="A725" s="68" t="s">
        <v>612</v>
      </c>
    </row>
    <row r="726" spans="1:1" ht="18.75" x14ac:dyDescent="0.3">
      <c r="A726" s="68" t="s">
        <v>613</v>
      </c>
    </row>
    <row r="727" spans="1:1" ht="18.75" x14ac:dyDescent="0.3">
      <c r="A727" s="68" t="s">
        <v>614</v>
      </c>
    </row>
    <row r="728" spans="1:1" ht="18.75" x14ac:dyDescent="0.3">
      <c r="A728" s="68" t="s">
        <v>615</v>
      </c>
    </row>
    <row r="729" spans="1:1" ht="18.75" x14ac:dyDescent="0.3">
      <c r="A729" s="68" t="s">
        <v>616</v>
      </c>
    </row>
    <row r="730" spans="1:1" ht="18.75" x14ac:dyDescent="0.3">
      <c r="A730" s="68" t="s">
        <v>617</v>
      </c>
    </row>
    <row r="731" spans="1:1" ht="18.75" x14ac:dyDescent="0.3">
      <c r="A731" s="68" t="s">
        <v>618</v>
      </c>
    </row>
    <row r="732" spans="1:1" ht="18.75" x14ac:dyDescent="0.3">
      <c r="A732" s="68" t="s">
        <v>619</v>
      </c>
    </row>
    <row r="733" spans="1:1" ht="18.75" x14ac:dyDescent="0.3">
      <c r="A733" s="68" t="s">
        <v>620</v>
      </c>
    </row>
    <row r="734" spans="1:1" ht="18.75" x14ac:dyDescent="0.3">
      <c r="A734" s="68" t="s">
        <v>353</v>
      </c>
    </row>
    <row r="735" spans="1:1" ht="18.75" x14ac:dyDescent="0.3">
      <c r="A735" s="68" t="s">
        <v>354</v>
      </c>
    </row>
    <row r="736" spans="1:1" ht="15" x14ac:dyDescent="0.25">
      <c r="A736" s="69"/>
    </row>
    <row r="737" spans="1:1" ht="18.75" x14ac:dyDescent="0.3">
      <c r="A737" s="68" t="s">
        <v>355</v>
      </c>
    </row>
    <row r="738" spans="1:1" ht="18.75" x14ac:dyDescent="0.3">
      <c r="A738" s="68" t="s">
        <v>356</v>
      </c>
    </row>
    <row r="739" spans="1:1" ht="18.75" x14ac:dyDescent="0.3">
      <c r="A739" s="68" t="s">
        <v>357</v>
      </c>
    </row>
    <row r="740" spans="1:1" ht="18.75" x14ac:dyDescent="0.3">
      <c r="A740" s="68" t="s">
        <v>358</v>
      </c>
    </row>
    <row r="741" spans="1:1" ht="18.75" x14ac:dyDescent="0.3">
      <c r="A741" s="68" t="s">
        <v>359</v>
      </c>
    </row>
    <row r="742" spans="1:1" ht="18.75" x14ac:dyDescent="0.3">
      <c r="A742" s="68" t="s">
        <v>621</v>
      </c>
    </row>
    <row r="743" spans="1:1" ht="18.75" x14ac:dyDescent="0.3">
      <c r="A743" s="68" t="s">
        <v>361</v>
      </c>
    </row>
    <row r="744" spans="1:1" ht="18.75" x14ac:dyDescent="0.3">
      <c r="A744" s="68" t="s">
        <v>362</v>
      </c>
    </row>
    <row r="745" spans="1:1" ht="18.75" x14ac:dyDescent="0.3">
      <c r="A745" s="68" t="s">
        <v>363</v>
      </c>
    </row>
    <row r="746" spans="1:1" ht="18.75" x14ac:dyDescent="0.3">
      <c r="A746" s="68" t="s">
        <v>364</v>
      </c>
    </row>
    <row r="747" spans="1:1" ht="18.75" x14ac:dyDescent="0.3">
      <c r="A747" s="68" t="s">
        <v>365</v>
      </c>
    </row>
    <row r="748" spans="1:1" ht="18.75" x14ac:dyDescent="0.3">
      <c r="A748" s="68" t="s">
        <v>366</v>
      </c>
    </row>
    <row r="749" spans="1:1" ht="18.75" x14ac:dyDescent="0.3">
      <c r="A749" s="68" t="s">
        <v>367</v>
      </c>
    </row>
    <row r="750" spans="1:1" ht="18.75" x14ac:dyDescent="0.3">
      <c r="A750" s="68" t="s">
        <v>368</v>
      </c>
    </row>
    <row r="751" spans="1:1" ht="18.75" x14ac:dyDescent="0.3">
      <c r="A751" s="68" t="s">
        <v>369</v>
      </c>
    </row>
    <row r="752" spans="1:1" ht="18.75" x14ac:dyDescent="0.3">
      <c r="A752" s="68" t="s">
        <v>370</v>
      </c>
    </row>
    <row r="753" spans="1:1" ht="18.75" x14ac:dyDescent="0.3">
      <c r="A753" s="68" t="s">
        <v>371</v>
      </c>
    </row>
    <row r="754" spans="1:1" ht="18.75" x14ac:dyDescent="0.3">
      <c r="A754" s="68" t="s">
        <v>372</v>
      </c>
    </row>
    <row r="755" spans="1:1" ht="18.75" x14ac:dyDescent="0.3">
      <c r="A755" s="68" t="s">
        <v>373</v>
      </c>
    </row>
    <row r="756" spans="1:1" ht="18.75" x14ac:dyDescent="0.3">
      <c r="A756" s="68" t="s">
        <v>374</v>
      </c>
    </row>
    <row r="757" spans="1:1" ht="18.75" x14ac:dyDescent="0.3">
      <c r="A757" s="68" t="s">
        <v>375</v>
      </c>
    </row>
    <row r="758" spans="1:1" ht="18.75" x14ac:dyDescent="0.3">
      <c r="A758" s="68" t="s">
        <v>376</v>
      </c>
    </row>
    <row r="759" spans="1:1" ht="18.75" x14ac:dyDescent="0.3">
      <c r="A759" s="68" t="s">
        <v>377</v>
      </c>
    </row>
    <row r="760" spans="1:1" ht="18.75" x14ac:dyDescent="0.3">
      <c r="A760" s="68" t="s">
        <v>378</v>
      </c>
    </row>
    <row r="761" spans="1:1" ht="18.75" x14ac:dyDescent="0.3">
      <c r="A761" s="68" t="s">
        <v>379</v>
      </c>
    </row>
    <row r="762" spans="1:1" ht="18.75" x14ac:dyDescent="0.3">
      <c r="A762" s="68" t="s">
        <v>380</v>
      </c>
    </row>
    <row r="763" spans="1:1" ht="18.75" x14ac:dyDescent="0.3">
      <c r="A763" s="68" t="s">
        <v>381</v>
      </c>
    </row>
    <row r="764" spans="1:1" ht="18.75" x14ac:dyDescent="0.3">
      <c r="A764" s="68" t="s">
        <v>382</v>
      </c>
    </row>
    <row r="765" spans="1:1" ht="18.75" x14ac:dyDescent="0.3">
      <c r="A765" s="68" t="s">
        <v>383</v>
      </c>
    </row>
    <row r="766" spans="1:1" ht="18.75" x14ac:dyDescent="0.3">
      <c r="A766" s="68" t="s">
        <v>384</v>
      </c>
    </row>
    <row r="767" spans="1:1" ht="18.75" x14ac:dyDescent="0.3">
      <c r="A767" s="68" t="s">
        <v>385</v>
      </c>
    </row>
    <row r="768" spans="1:1" ht="18.75" x14ac:dyDescent="0.3">
      <c r="A768" s="68" t="s">
        <v>386</v>
      </c>
    </row>
    <row r="769" spans="1:1" ht="18.75" x14ac:dyDescent="0.3">
      <c r="A769" s="68" t="s">
        <v>387</v>
      </c>
    </row>
    <row r="770" spans="1:1" ht="18.75" x14ac:dyDescent="0.3">
      <c r="A770" s="68" t="s">
        <v>388</v>
      </c>
    </row>
    <row r="771" spans="1:1" ht="18.75" x14ac:dyDescent="0.3">
      <c r="A771" s="68" t="s">
        <v>389</v>
      </c>
    </row>
    <row r="772" spans="1:1" ht="18.75" x14ac:dyDescent="0.3">
      <c r="A772" s="68" t="s">
        <v>382</v>
      </c>
    </row>
    <row r="773" spans="1:1" ht="18.75" x14ac:dyDescent="0.3">
      <c r="A773" s="68" t="s">
        <v>390</v>
      </c>
    </row>
    <row r="774" spans="1:1" ht="18.75" x14ac:dyDescent="0.3">
      <c r="A774" s="68" t="s">
        <v>391</v>
      </c>
    </row>
    <row r="775" spans="1:1" ht="18.75" x14ac:dyDescent="0.3">
      <c r="A775" s="68" t="s">
        <v>392</v>
      </c>
    </row>
    <row r="776" spans="1:1" ht="18.75" x14ac:dyDescent="0.3">
      <c r="A776" s="68" t="s">
        <v>393</v>
      </c>
    </row>
    <row r="777" spans="1:1" ht="18.75" x14ac:dyDescent="0.3">
      <c r="A777" s="68" t="s">
        <v>394</v>
      </c>
    </row>
    <row r="778" spans="1:1" ht="15" x14ac:dyDescent="0.25">
      <c r="A778" s="69"/>
    </row>
    <row r="779" spans="1:1" ht="18.75" x14ac:dyDescent="0.3">
      <c r="A779" s="68" t="s">
        <v>395</v>
      </c>
    </row>
    <row r="780" spans="1:1" ht="18.75" x14ac:dyDescent="0.3">
      <c r="A780" s="68" t="s">
        <v>396</v>
      </c>
    </row>
    <row r="781" spans="1:1" ht="18.75" x14ac:dyDescent="0.3">
      <c r="A781" s="68" t="s">
        <v>397</v>
      </c>
    </row>
    <row r="782" spans="1:1" ht="18.75" x14ac:dyDescent="0.3">
      <c r="A782" s="68" t="s">
        <v>398</v>
      </c>
    </row>
    <row r="783" spans="1:1" ht="18.75" x14ac:dyDescent="0.3">
      <c r="A783" s="68" t="s">
        <v>399</v>
      </c>
    </row>
    <row r="784" spans="1:1" ht="18.75" x14ac:dyDescent="0.3">
      <c r="A784" s="68" t="s">
        <v>400</v>
      </c>
    </row>
    <row r="785" spans="1:1" ht="18.75" x14ac:dyDescent="0.3">
      <c r="A785" s="68" t="s">
        <v>401</v>
      </c>
    </row>
    <row r="786" spans="1:1" ht="18.75" x14ac:dyDescent="0.3">
      <c r="A786" s="68" t="s">
        <v>402</v>
      </c>
    </row>
    <row r="787" spans="1:1" ht="18.75" x14ac:dyDescent="0.3">
      <c r="A787" s="68" t="s">
        <v>403</v>
      </c>
    </row>
    <row r="788" spans="1:1" ht="18.75" x14ac:dyDescent="0.3">
      <c r="A788" s="68" t="s">
        <v>404</v>
      </c>
    </row>
    <row r="789" spans="1:1" ht="18.75" x14ac:dyDescent="0.3">
      <c r="A789" s="68" t="s">
        <v>405</v>
      </c>
    </row>
    <row r="790" spans="1:1" ht="18.75" x14ac:dyDescent="0.3">
      <c r="A790" s="68" t="s">
        <v>396</v>
      </c>
    </row>
    <row r="791" spans="1:1" ht="18.75" x14ac:dyDescent="0.3">
      <c r="A791" s="68" t="s">
        <v>406</v>
      </c>
    </row>
    <row r="792" spans="1:1" ht="18.75" x14ac:dyDescent="0.3">
      <c r="A792" s="68" t="s">
        <v>407</v>
      </c>
    </row>
    <row r="793" spans="1:1" ht="18.75" x14ac:dyDescent="0.3">
      <c r="A793" s="68" t="s">
        <v>408</v>
      </c>
    </row>
    <row r="794" spans="1:1" ht="18.75" x14ac:dyDescent="0.3">
      <c r="A794" s="68" t="s">
        <v>409</v>
      </c>
    </row>
    <row r="795" spans="1:1" ht="18.75" x14ac:dyDescent="0.3">
      <c r="A795" s="68" t="s">
        <v>410</v>
      </c>
    </row>
    <row r="796" spans="1:1" ht="18.75" x14ac:dyDescent="0.3">
      <c r="A796" s="68" t="s">
        <v>411</v>
      </c>
    </row>
    <row r="797" spans="1:1" ht="18.75" x14ac:dyDescent="0.3">
      <c r="A797" s="68" t="s">
        <v>412</v>
      </c>
    </row>
    <row r="798" spans="1:1" x14ac:dyDescent="0.25">
      <c r="A798" s="67" t="s">
        <v>622</v>
      </c>
    </row>
    <row r="799" spans="1:1" x14ac:dyDescent="0.25">
      <c r="A799" s="67" t="s">
        <v>623</v>
      </c>
    </row>
    <row r="800" spans="1:1" x14ac:dyDescent="0.25">
      <c r="A800" s="67" t="s">
        <v>415</v>
      </c>
    </row>
    <row r="801" spans="1:1" x14ac:dyDescent="0.25">
      <c r="A801" s="67" t="s">
        <v>624</v>
      </c>
    </row>
    <row r="802" spans="1:1" x14ac:dyDescent="0.25">
      <c r="A802" s="67" t="s">
        <v>417</v>
      </c>
    </row>
    <row r="803" spans="1:1" x14ac:dyDescent="0.25">
      <c r="A803" s="67" t="s">
        <v>625</v>
      </c>
    </row>
    <row r="804" spans="1:1" x14ac:dyDescent="0.25">
      <c r="A804" s="67" t="s">
        <v>626</v>
      </c>
    </row>
    <row r="805" spans="1:1" x14ac:dyDescent="0.25">
      <c r="A805" s="67" t="s">
        <v>421</v>
      </c>
    </row>
    <row r="806" spans="1:1" x14ac:dyDescent="0.25">
      <c r="A806" s="67" t="s">
        <v>422</v>
      </c>
    </row>
    <row r="807" spans="1:1" x14ac:dyDescent="0.25">
      <c r="A807" s="67" t="s">
        <v>627</v>
      </c>
    </row>
    <row r="808" spans="1:1" x14ac:dyDescent="0.25">
      <c r="A808" s="67" t="s">
        <v>424</v>
      </c>
    </row>
    <row r="809" spans="1:1" x14ac:dyDescent="0.25">
      <c r="A809" s="67" t="s">
        <v>628</v>
      </c>
    </row>
    <row r="810" spans="1:1" x14ac:dyDescent="0.25">
      <c r="A810" s="67" t="s">
        <v>426</v>
      </c>
    </row>
    <row r="811" spans="1:1" x14ac:dyDescent="0.25">
      <c r="A811" s="67" t="s">
        <v>427</v>
      </c>
    </row>
    <row r="812" spans="1:1" x14ac:dyDescent="0.25">
      <c r="A812" s="67" t="s">
        <v>629</v>
      </c>
    </row>
    <row r="813" spans="1:1" x14ac:dyDescent="0.25">
      <c r="A813" s="67" t="s">
        <v>626</v>
      </c>
    </row>
    <row r="814" spans="1:1" x14ac:dyDescent="0.25">
      <c r="A814" s="67" t="s">
        <v>429</v>
      </c>
    </row>
    <row r="815" spans="1:1" x14ac:dyDescent="0.25">
      <c r="A815" s="67" t="s">
        <v>630</v>
      </c>
    </row>
    <row r="816" spans="1:1" x14ac:dyDescent="0.25">
      <c r="A816" s="67" t="s">
        <v>631</v>
      </c>
    </row>
    <row r="821" spans="1:1" ht="18.75" x14ac:dyDescent="0.3">
      <c r="A821" s="66" t="s">
        <v>206</v>
      </c>
    </row>
    <row r="822" spans="1:1" ht="18.75" x14ac:dyDescent="0.3">
      <c r="A822" s="66" t="s">
        <v>207</v>
      </c>
    </row>
    <row r="823" spans="1:1" ht="18.75" x14ac:dyDescent="0.3">
      <c r="A823" s="66" t="s">
        <v>632</v>
      </c>
    </row>
    <row r="824" spans="1:1" ht="18.75" x14ac:dyDescent="0.3">
      <c r="A824" s="66" t="s">
        <v>633</v>
      </c>
    </row>
    <row r="825" spans="1:1" x14ac:dyDescent="0.25">
      <c r="A825" s="67" t="s">
        <v>634</v>
      </c>
    </row>
    <row r="826" spans="1:1" x14ac:dyDescent="0.25">
      <c r="A826" s="67" t="s">
        <v>635</v>
      </c>
    </row>
    <row r="827" spans="1:1" x14ac:dyDescent="0.25">
      <c r="A827" s="67" t="s">
        <v>636</v>
      </c>
    </row>
    <row r="828" spans="1:1" x14ac:dyDescent="0.25">
      <c r="A828" s="67" t="s">
        <v>637</v>
      </c>
    </row>
    <row r="829" spans="1:1" x14ac:dyDescent="0.25">
      <c r="A829" s="67" t="s">
        <v>638</v>
      </c>
    </row>
    <row r="830" spans="1:1" x14ac:dyDescent="0.25">
      <c r="A830" s="67" t="s">
        <v>639</v>
      </c>
    </row>
    <row r="831" spans="1:1" x14ac:dyDescent="0.25">
      <c r="A831" s="67" t="s">
        <v>640</v>
      </c>
    </row>
    <row r="832" spans="1:1" x14ac:dyDescent="0.25">
      <c r="A832" s="67" t="s">
        <v>641</v>
      </c>
    </row>
    <row r="833" spans="1:1" x14ac:dyDescent="0.25">
      <c r="A833" s="67" t="s">
        <v>642</v>
      </c>
    </row>
    <row r="834" spans="1:1" x14ac:dyDescent="0.25">
      <c r="A834" s="67" t="s">
        <v>643</v>
      </c>
    </row>
    <row r="835" spans="1:1" x14ac:dyDescent="0.25">
      <c r="A835" s="67" t="s">
        <v>644</v>
      </c>
    </row>
    <row r="836" spans="1:1" x14ac:dyDescent="0.25">
      <c r="A836" s="67" t="s">
        <v>645</v>
      </c>
    </row>
    <row r="837" spans="1:1" x14ac:dyDescent="0.25">
      <c r="A837" s="67" t="s">
        <v>646</v>
      </c>
    </row>
    <row r="838" spans="1:1" x14ac:dyDescent="0.25">
      <c r="A838" s="67" t="s">
        <v>647</v>
      </c>
    </row>
    <row r="839" spans="1:1" x14ac:dyDescent="0.25">
      <c r="A839" s="67" t="s">
        <v>648</v>
      </c>
    </row>
    <row r="840" spans="1:1" x14ac:dyDescent="0.25">
      <c r="A840" s="67" t="s">
        <v>649</v>
      </c>
    </row>
    <row r="841" spans="1:1" x14ac:dyDescent="0.25">
      <c r="A841" s="67" t="s">
        <v>650</v>
      </c>
    </row>
    <row r="842" spans="1:1" x14ac:dyDescent="0.25">
      <c r="A842" s="67" t="s">
        <v>651</v>
      </c>
    </row>
    <row r="843" spans="1:1" x14ac:dyDescent="0.25">
      <c r="A843" s="67" t="s">
        <v>652</v>
      </c>
    </row>
    <row r="844" spans="1:1" ht="18.75" x14ac:dyDescent="0.3">
      <c r="A844" s="68" t="s">
        <v>653</v>
      </c>
    </row>
    <row r="845" spans="1:1" ht="18.75" x14ac:dyDescent="0.3">
      <c r="A845" s="68" t="s">
        <v>585</v>
      </c>
    </row>
    <row r="846" spans="1:1" ht="18.75" x14ac:dyDescent="0.3">
      <c r="A846" s="68" t="s">
        <v>586</v>
      </c>
    </row>
    <row r="847" spans="1:1" ht="18.75" x14ac:dyDescent="0.3">
      <c r="A847" s="68" t="s">
        <v>587</v>
      </c>
    </row>
    <row r="848" spans="1:1" ht="18.75" x14ac:dyDescent="0.3">
      <c r="A848" s="68" t="s">
        <v>222</v>
      </c>
    </row>
    <row r="849" spans="1:1" ht="18.75" x14ac:dyDescent="0.3">
      <c r="A849" s="68" t="s">
        <v>189</v>
      </c>
    </row>
    <row r="850" spans="1:1" ht="18.75" x14ac:dyDescent="0.3">
      <c r="A850" s="68" t="s">
        <v>217</v>
      </c>
    </row>
    <row r="851" spans="1:1" ht="18.75" x14ac:dyDescent="0.3">
      <c r="A851" s="68" t="s">
        <v>235</v>
      </c>
    </row>
    <row r="852" spans="1:1" ht="18.75" x14ac:dyDescent="0.3">
      <c r="A852" s="68" t="s">
        <v>219</v>
      </c>
    </row>
    <row r="853" spans="1:1" ht="18.75" x14ac:dyDescent="0.3">
      <c r="A853" s="68" t="s">
        <v>220</v>
      </c>
    </row>
    <row r="854" spans="1:1" ht="18.75" x14ac:dyDescent="0.3">
      <c r="A854" s="68" t="s">
        <v>221</v>
      </c>
    </row>
    <row r="855" spans="1:1" ht="18.75" x14ac:dyDescent="0.3">
      <c r="A855" s="68" t="s">
        <v>223</v>
      </c>
    </row>
    <row r="856" spans="1:1" ht="18.75" x14ac:dyDescent="0.3">
      <c r="A856" s="68" t="s">
        <v>591</v>
      </c>
    </row>
    <row r="857" spans="1:1" ht="18.75" x14ac:dyDescent="0.3">
      <c r="A857" s="68" t="s">
        <v>224</v>
      </c>
    </row>
    <row r="858" spans="1:1" ht="18.75" x14ac:dyDescent="0.3">
      <c r="A858" s="68" t="s">
        <v>225</v>
      </c>
    </row>
    <row r="859" spans="1:1" ht="18.75" x14ac:dyDescent="0.3">
      <c r="A859" s="68" t="s">
        <v>451</v>
      </c>
    </row>
    <row r="860" spans="1:1" ht="18.75" x14ac:dyDescent="0.3">
      <c r="A860" s="68" t="s">
        <v>588</v>
      </c>
    </row>
    <row r="861" spans="1:1" ht="18.75" x14ac:dyDescent="0.3">
      <c r="A861" s="68" t="s">
        <v>589</v>
      </c>
    </row>
    <row r="862" spans="1:1" ht="18.75" x14ac:dyDescent="0.3">
      <c r="A862" s="68" t="s">
        <v>588</v>
      </c>
    </row>
    <row r="863" spans="1:1" ht="18.75" x14ac:dyDescent="0.3">
      <c r="A863" s="68" t="s">
        <v>453</v>
      </c>
    </row>
    <row r="864" spans="1:1" ht="15" x14ac:dyDescent="0.25">
      <c r="A864" s="69"/>
    </row>
    <row r="865" spans="1:1" ht="18.75" x14ac:dyDescent="0.3">
      <c r="A865" s="70" t="s">
        <v>588</v>
      </c>
    </row>
    <row r="866" spans="1:1" ht="18.75" x14ac:dyDescent="0.3">
      <c r="A866" s="68" t="s">
        <v>454</v>
      </c>
    </row>
    <row r="867" spans="1:1" ht="18.75" x14ac:dyDescent="0.3">
      <c r="A867" s="68" t="s">
        <v>591</v>
      </c>
    </row>
    <row r="868" spans="1:1" ht="18.75" x14ac:dyDescent="0.3">
      <c r="A868" s="68" t="s">
        <v>654</v>
      </c>
    </row>
    <row r="869" spans="1:1" ht="18.75" x14ac:dyDescent="0.3">
      <c r="A869" s="68" t="s">
        <v>655</v>
      </c>
    </row>
    <row r="870" spans="1:1" ht="18.75" x14ac:dyDescent="0.3">
      <c r="A870" s="68" t="s">
        <v>594</v>
      </c>
    </row>
    <row r="871" spans="1:1" ht="18.75" x14ac:dyDescent="0.3">
      <c r="A871" s="68" t="s">
        <v>656</v>
      </c>
    </row>
    <row r="872" spans="1:1" ht="18.75" x14ac:dyDescent="0.3">
      <c r="A872" s="68" t="s">
        <v>238</v>
      </c>
    </row>
    <row r="873" spans="1:1" ht="18.75" x14ac:dyDescent="0.3">
      <c r="A873" s="68" t="s">
        <v>239</v>
      </c>
    </row>
    <row r="874" spans="1:1" ht="18.75" x14ac:dyDescent="0.3">
      <c r="A874" s="68" t="s">
        <v>240</v>
      </c>
    </row>
    <row r="875" spans="1:1" ht="18.75" x14ac:dyDescent="0.3">
      <c r="A875" s="68" t="s">
        <v>657</v>
      </c>
    </row>
    <row r="876" spans="1:1" ht="18.75" x14ac:dyDescent="0.3">
      <c r="A876" s="68" t="s">
        <v>658</v>
      </c>
    </row>
    <row r="877" spans="1:1" ht="18.75" x14ac:dyDescent="0.3">
      <c r="A877" s="68" t="s">
        <v>659</v>
      </c>
    </row>
    <row r="878" spans="1:1" ht="18.75" x14ac:dyDescent="0.3">
      <c r="A878" s="68" t="s">
        <v>660</v>
      </c>
    </row>
    <row r="879" spans="1:1" ht="18.75" x14ac:dyDescent="0.3">
      <c r="A879" s="68" t="s">
        <v>661</v>
      </c>
    </row>
    <row r="880" spans="1:1" ht="18.75" x14ac:dyDescent="0.3">
      <c r="A880" s="68" t="s">
        <v>662</v>
      </c>
    </row>
    <row r="881" spans="1:1" ht="18.75" x14ac:dyDescent="0.3">
      <c r="A881" s="68" t="s">
        <v>246</v>
      </c>
    </row>
    <row r="882" spans="1:1" ht="18.75" x14ac:dyDescent="0.3">
      <c r="A882" s="68" t="s">
        <v>216</v>
      </c>
    </row>
    <row r="883" spans="1:1" ht="18.75" x14ac:dyDescent="0.3">
      <c r="A883" s="68" t="s">
        <v>247</v>
      </c>
    </row>
    <row r="884" spans="1:1" ht="18.75" x14ac:dyDescent="0.3">
      <c r="A884" s="68" t="s">
        <v>663</v>
      </c>
    </row>
    <row r="885" spans="1:1" ht="18.75" x14ac:dyDescent="0.3">
      <c r="A885" s="68" t="s">
        <v>664</v>
      </c>
    </row>
    <row r="886" spans="1:1" ht="18.75" x14ac:dyDescent="0.3">
      <c r="A886" s="68" t="s">
        <v>249</v>
      </c>
    </row>
    <row r="887" spans="1:1" ht="18.75" x14ac:dyDescent="0.3">
      <c r="A887" s="68" t="s">
        <v>250</v>
      </c>
    </row>
    <row r="888" spans="1:1" ht="18.75" x14ac:dyDescent="0.3">
      <c r="A888" s="68" t="s">
        <v>251</v>
      </c>
    </row>
    <row r="889" spans="1:1" ht="18.75" x14ac:dyDescent="0.3">
      <c r="A889" s="68" t="s">
        <v>252</v>
      </c>
    </row>
    <row r="890" spans="1:1" ht="18.75" x14ac:dyDescent="0.3">
      <c r="A890" s="68" t="s">
        <v>665</v>
      </c>
    </row>
    <row r="891" spans="1:1" ht="18.75" x14ac:dyDescent="0.3">
      <c r="A891" s="68" t="s">
        <v>255</v>
      </c>
    </row>
    <row r="892" spans="1:1" ht="18.75" x14ac:dyDescent="0.3">
      <c r="A892" s="68" t="s">
        <v>666</v>
      </c>
    </row>
    <row r="893" spans="1:1" ht="18.75" x14ac:dyDescent="0.3">
      <c r="A893" s="68" t="s">
        <v>257</v>
      </c>
    </row>
    <row r="894" spans="1:1" ht="18.75" x14ac:dyDescent="0.3">
      <c r="A894" s="68" t="s">
        <v>258</v>
      </c>
    </row>
    <row r="895" spans="1:1" ht="18.75" x14ac:dyDescent="0.3">
      <c r="A895" s="68" t="s">
        <v>667</v>
      </c>
    </row>
    <row r="896" spans="1:1" ht="18.75" x14ac:dyDescent="0.3">
      <c r="A896" s="68" t="s">
        <v>260</v>
      </c>
    </row>
    <row r="897" spans="1:1" ht="18.75" x14ac:dyDescent="0.3">
      <c r="A897" s="68" t="s">
        <v>668</v>
      </c>
    </row>
    <row r="898" spans="1:1" ht="18.75" x14ac:dyDescent="0.3">
      <c r="A898" s="68" t="s">
        <v>262</v>
      </c>
    </row>
    <row r="899" spans="1:1" ht="18.75" x14ac:dyDescent="0.3">
      <c r="A899" s="68" t="s">
        <v>263</v>
      </c>
    </row>
    <row r="900" spans="1:1" ht="18.75" x14ac:dyDescent="0.3">
      <c r="A900" s="68" t="s">
        <v>669</v>
      </c>
    </row>
    <row r="901" spans="1:1" ht="18.75" x14ac:dyDescent="0.3">
      <c r="A901" s="68" t="s">
        <v>670</v>
      </c>
    </row>
    <row r="902" spans="1:1" ht="18.75" x14ac:dyDescent="0.3">
      <c r="A902" s="68" t="s">
        <v>671</v>
      </c>
    </row>
    <row r="903" spans="1:1" ht="18.75" x14ac:dyDescent="0.3">
      <c r="A903" s="68" t="s">
        <v>235</v>
      </c>
    </row>
    <row r="904" spans="1:1" ht="18.75" x14ac:dyDescent="0.3">
      <c r="A904" s="68" t="s">
        <v>266</v>
      </c>
    </row>
    <row r="905" spans="1:1" ht="18.75" x14ac:dyDescent="0.3">
      <c r="A905" s="68" t="s">
        <v>267</v>
      </c>
    </row>
    <row r="906" spans="1:1" ht="18.75" x14ac:dyDescent="0.3">
      <c r="A906" s="68" t="s">
        <v>672</v>
      </c>
    </row>
    <row r="907" spans="1:1" ht="18.75" x14ac:dyDescent="0.3">
      <c r="A907" s="68" t="s">
        <v>673</v>
      </c>
    </row>
    <row r="908" spans="1:1" ht="15" x14ac:dyDescent="0.25">
      <c r="A908" s="69"/>
    </row>
    <row r="909" spans="1:1" ht="18.75" x14ac:dyDescent="0.3">
      <c r="A909" s="70" t="s">
        <v>268</v>
      </c>
    </row>
    <row r="910" spans="1:1" ht="18.75" x14ac:dyDescent="0.3">
      <c r="A910" s="68" t="s">
        <v>674</v>
      </c>
    </row>
    <row r="911" spans="1:1" ht="18.75" x14ac:dyDescent="0.3">
      <c r="A911" s="68" t="s">
        <v>270</v>
      </c>
    </row>
    <row r="912" spans="1:1" ht="18.75" x14ac:dyDescent="0.3">
      <c r="A912" s="68" t="s">
        <v>675</v>
      </c>
    </row>
    <row r="913" spans="1:1" ht="18.75" x14ac:dyDescent="0.3">
      <c r="A913" s="68" t="s">
        <v>676</v>
      </c>
    </row>
    <row r="914" spans="1:1" ht="18.75" x14ac:dyDescent="0.3">
      <c r="A914" s="68" t="s">
        <v>677</v>
      </c>
    </row>
    <row r="915" spans="1:1" ht="18.75" x14ac:dyDescent="0.3">
      <c r="A915" s="68" t="s">
        <v>678</v>
      </c>
    </row>
    <row r="916" spans="1:1" ht="18.75" x14ac:dyDescent="0.3">
      <c r="A916" s="68" t="s">
        <v>275</v>
      </c>
    </row>
    <row r="917" spans="1:1" ht="18.75" x14ac:dyDescent="0.3">
      <c r="A917" s="68" t="s">
        <v>276</v>
      </c>
    </row>
    <row r="918" spans="1:1" ht="18.75" x14ac:dyDescent="0.3">
      <c r="A918" s="68" t="s">
        <v>679</v>
      </c>
    </row>
    <row r="919" spans="1:1" ht="18.75" x14ac:dyDescent="0.3">
      <c r="A919" s="68" t="s">
        <v>278</v>
      </c>
    </row>
    <row r="920" spans="1:1" ht="18.75" x14ac:dyDescent="0.3">
      <c r="A920" s="68" t="s">
        <v>279</v>
      </c>
    </row>
    <row r="921" spans="1:1" ht="18.75" x14ac:dyDescent="0.3">
      <c r="A921" s="68" t="s">
        <v>680</v>
      </c>
    </row>
    <row r="922" spans="1:1" ht="18.75" x14ac:dyDescent="0.3">
      <c r="A922" s="68" t="s">
        <v>281</v>
      </c>
    </row>
    <row r="923" spans="1:1" ht="18.75" x14ac:dyDescent="0.3">
      <c r="A923" s="68" t="s">
        <v>282</v>
      </c>
    </row>
    <row r="924" spans="1:1" ht="18.75" x14ac:dyDescent="0.3">
      <c r="A924" s="68" t="s">
        <v>681</v>
      </c>
    </row>
    <row r="925" spans="1:1" ht="18.75" x14ac:dyDescent="0.3">
      <c r="A925" s="68" t="s">
        <v>284</v>
      </c>
    </row>
    <row r="926" spans="1:1" ht="18.75" x14ac:dyDescent="0.3">
      <c r="A926" s="68" t="s">
        <v>285</v>
      </c>
    </row>
    <row r="927" spans="1:1" ht="18.75" x14ac:dyDescent="0.3">
      <c r="A927" s="68" t="s">
        <v>286</v>
      </c>
    </row>
    <row r="928" spans="1:1" ht="18.75" x14ac:dyDescent="0.3">
      <c r="A928" s="68" t="s">
        <v>287</v>
      </c>
    </row>
    <row r="929" spans="1:1" ht="18.75" x14ac:dyDescent="0.3">
      <c r="A929" s="68" t="s">
        <v>682</v>
      </c>
    </row>
    <row r="930" spans="1:1" ht="18.75" x14ac:dyDescent="0.3">
      <c r="A930" s="68" t="s">
        <v>683</v>
      </c>
    </row>
    <row r="931" spans="1:1" ht="18.75" x14ac:dyDescent="0.3">
      <c r="A931" s="68" t="s">
        <v>684</v>
      </c>
    </row>
    <row r="932" spans="1:1" ht="18.75" x14ac:dyDescent="0.3">
      <c r="A932" s="68" t="s">
        <v>685</v>
      </c>
    </row>
    <row r="933" spans="1:1" ht="18.75" x14ac:dyDescent="0.3">
      <c r="A933" s="68" t="s">
        <v>686</v>
      </c>
    </row>
    <row r="934" spans="1:1" ht="18.75" x14ac:dyDescent="0.3">
      <c r="A934" s="68" t="s">
        <v>687</v>
      </c>
    </row>
    <row r="935" spans="1:1" ht="18.75" x14ac:dyDescent="0.3">
      <c r="A935" s="68" t="s">
        <v>688</v>
      </c>
    </row>
    <row r="936" spans="1:1" ht="18.75" x14ac:dyDescent="0.3">
      <c r="A936" s="68" t="s">
        <v>689</v>
      </c>
    </row>
    <row r="937" spans="1:1" ht="18.75" x14ac:dyDescent="0.3">
      <c r="A937" s="68" t="s">
        <v>690</v>
      </c>
    </row>
    <row r="938" spans="1:1" ht="18.75" x14ac:dyDescent="0.3">
      <c r="A938" s="68" t="s">
        <v>691</v>
      </c>
    </row>
    <row r="939" spans="1:1" ht="18.75" x14ac:dyDescent="0.3">
      <c r="A939" s="68" t="s">
        <v>692</v>
      </c>
    </row>
    <row r="940" spans="1:1" ht="18.75" x14ac:dyDescent="0.3">
      <c r="A940" s="68" t="s">
        <v>693</v>
      </c>
    </row>
    <row r="941" spans="1:1" ht="18.75" x14ac:dyDescent="0.3">
      <c r="A941" s="68" t="s">
        <v>694</v>
      </c>
    </row>
    <row r="942" spans="1:1" ht="18.75" x14ac:dyDescent="0.3">
      <c r="A942" s="68" t="s">
        <v>695</v>
      </c>
    </row>
    <row r="943" spans="1:1" ht="18.75" x14ac:dyDescent="0.3">
      <c r="A943" s="68" t="s">
        <v>696</v>
      </c>
    </row>
    <row r="944" spans="1:1" ht="18.75" x14ac:dyDescent="0.3">
      <c r="A944" s="68" t="s">
        <v>697</v>
      </c>
    </row>
    <row r="945" spans="1:1" ht="18.75" x14ac:dyDescent="0.3">
      <c r="A945" s="68" t="s">
        <v>698</v>
      </c>
    </row>
    <row r="946" spans="1:1" ht="18.75" x14ac:dyDescent="0.3">
      <c r="A946" s="68" t="s">
        <v>699</v>
      </c>
    </row>
    <row r="947" spans="1:1" ht="18.75" x14ac:dyDescent="0.3">
      <c r="A947" s="68" t="s">
        <v>700</v>
      </c>
    </row>
    <row r="948" spans="1:1" ht="18.75" x14ac:dyDescent="0.3">
      <c r="A948" s="68" t="s">
        <v>701</v>
      </c>
    </row>
    <row r="949" spans="1:1" ht="18.75" x14ac:dyDescent="0.3">
      <c r="A949" s="68" t="s">
        <v>702</v>
      </c>
    </row>
    <row r="950" spans="1:1" ht="18.75" x14ac:dyDescent="0.3">
      <c r="A950" s="68" t="s">
        <v>703</v>
      </c>
    </row>
    <row r="951" spans="1:1" ht="18.75" x14ac:dyDescent="0.3">
      <c r="A951" s="68" t="s">
        <v>704</v>
      </c>
    </row>
    <row r="952" spans="1:1" ht="15" x14ac:dyDescent="0.25">
      <c r="A952" s="69"/>
    </row>
    <row r="953" spans="1:1" ht="18.75" x14ac:dyDescent="0.3">
      <c r="A953" s="68" t="s">
        <v>317</v>
      </c>
    </row>
    <row r="954" spans="1:1" ht="18.75" x14ac:dyDescent="0.3">
      <c r="A954" s="68" t="s">
        <v>705</v>
      </c>
    </row>
    <row r="955" spans="1:1" ht="18.75" x14ac:dyDescent="0.3">
      <c r="A955" s="68" t="s">
        <v>706</v>
      </c>
    </row>
    <row r="956" spans="1:1" ht="18.75" x14ac:dyDescent="0.3">
      <c r="A956" s="68" t="s">
        <v>707</v>
      </c>
    </row>
    <row r="957" spans="1:1" ht="18.75" x14ac:dyDescent="0.3">
      <c r="A957" s="68" t="s">
        <v>708</v>
      </c>
    </row>
    <row r="958" spans="1:1" ht="18.75" x14ac:dyDescent="0.3">
      <c r="A958" s="68" t="s">
        <v>709</v>
      </c>
    </row>
    <row r="959" spans="1:1" ht="18.75" x14ac:dyDescent="0.3">
      <c r="A959" s="68" t="s">
        <v>710</v>
      </c>
    </row>
    <row r="960" spans="1:1" ht="18.75" x14ac:dyDescent="0.3">
      <c r="A960" s="68" t="s">
        <v>711</v>
      </c>
    </row>
    <row r="961" spans="1:1" ht="18.75" x14ac:dyDescent="0.3">
      <c r="A961" s="68" t="s">
        <v>712</v>
      </c>
    </row>
    <row r="962" spans="1:1" ht="18.75" x14ac:dyDescent="0.3">
      <c r="A962" s="68" t="s">
        <v>713</v>
      </c>
    </row>
    <row r="963" spans="1:1" ht="18.75" x14ac:dyDescent="0.3">
      <c r="A963" s="68" t="s">
        <v>714</v>
      </c>
    </row>
    <row r="964" spans="1:1" ht="18.75" x14ac:dyDescent="0.3">
      <c r="A964" s="68" t="s">
        <v>323</v>
      </c>
    </row>
    <row r="965" spans="1:1" ht="18.75" x14ac:dyDescent="0.3">
      <c r="A965" s="68" t="s">
        <v>715</v>
      </c>
    </row>
    <row r="966" spans="1:1" ht="18.75" x14ac:dyDescent="0.3">
      <c r="A966" s="68" t="s">
        <v>716</v>
      </c>
    </row>
    <row r="967" spans="1:1" ht="18.75" x14ac:dyDescent="0.3">
      <c r="A967" s="68" t="s">
        <v>303</v>
      </c>
    </row>
    <row r="968" spans="1:1" ht="18.75" x14ac:dyDescent="0.3">
      <c r="A968" s="68" t="s">
        <v>304</v>
      </c>
    </row>
    <row r="969" spans="1:1" ht="18.75" x14ac:dyDescent="0.3">
      <c r="A969" s="68" t="s">
        <v>305</v>
      </c>
    </row>
    <row r="970" spans="1:1" ht="18.75" x14ac:dyDescent="0.3">
      <c r="A970" s="68" t="s">
        <v>306</v>
      </c>
    </row>
    <row r="971" spans="1:1" ht="18.75" x14ac:dyDescent="0.3">
      <c r="A971" s="68" t="s">
        <v>307</v>
      </c>
    </row>
    <row r="972" spans="1:1" ht="18.75" x14ac:dyDescent="0.3">
      <c r="A972" s="68" t="s">
        <v>308</v>
      </c>
    </row>
    <row r="973" spans="1:1" ht="18.75" x14ac:dyDescent="0.3">
      <c r="A973" s="68" t="s">
        <v>681</v>
      </c>
    </row>
    <row r="974" spans="1:1" ht="18.75" x14ac:dyDescent="0.3">
      <c r="A974" s="68" t="s">
        <v>309</v>
      </c>
    </row>
    <row r="975" spans="1:1" ht="18.75" x14ac:dyDescent="0.3">
      <c r="A975" s="68" t="s">
        <v>310</v>
      </c>
    </row>
    <row r="976" spans="1:1" ht="18.75" x14ac:dyDescent="0.3">
      <c r="A976" s="68" t="s">
        <v>311</v>
      </c>
    </row>
    <row r="977" spans="1:1" ht="18.75" x14ac:dyDescent="0.3">
      <c r="A977" s="68" t="s">
        <v>312</v>
      </c>
    </row>
    <row r="978" spans="1:1" ht="18.75" x14ac:dyDescent="0.3">
      <c r="A978" s="68" t="s">
        <v>313</v>
      </c>
    </row>
    <row r="979" spans="1:1" ht="18.75" x14ac:dyDescent="0.3">
      <c r="A979" s="68" t="s">
        <v>314</v>
      </c>
    </row>
    <row r="980" spans="1:1" ht="18.75" x14ac:dyDescent="0.3">
      <c r="A980" s="68" t="s">
        <v>315</v>
      </c>
    </row>
    <row r="981" spans="1:1" ht="18.75" x14ac:dyDescent="0.3">
      <c r="A981" s="68" t="s">
        <v>316</v>
      </c>
    </row>
    <row r="982" spans="1:1" ht="18.75" x14ac:dyDescent="0.3">
      <c r="A982" s="68" t="s">
        <v>317</v>
      </c>
    </row>
    <row r="983" spans="1:1" ht="18.75" x14ac:dyDescent="0.3">
      <c r="A983" s="68" t="s">
        <v>717</v>
      </c>
    </row>
    <row r="984" spans="1:1" ht="18.75" x14ac:dyDescent="0.3">
      <c r="A984" s="68" t="s">
        <v>718</v>
      </c>
    </row>
    <row r="985" spans="1:1" ht="18.75" x14ac:dyDescent="0.3">
      <c r="A985" s="68" t="s">
        <v>719</v>
      </c>
    </row>
    <row r="986" spans="1:1" ht="18.75" x14ac:dyDescent="0.3">
      <c r="A986" s="68" t="s">
        <v>720</v>
      </c>
    </row>
    <row r="987" spans="1:1" ht="18.75" x14ac:dyDescent="0.3">
      <c r="A987" s="68" t="s">
        <v>709</v>
      </c>
    </row>
    <row r="988" spans="1:1" ht="18.75" x14ac:dyDescent="0.3">
      <c r="A988" s="68" t="s">
        <v>721</v>
      </c>
    </row>
    <row r="989" spans="1:1" ht="18.75" x14ac:dyDescent="0.3">
      <c r="A989" s="68" t="s">
        <v>722</v>
      </c>
    </row>
    <row r="990" spans="1:1" ht="18.75" x14ac:dyDescent="0.3">
      <c r="A990" s="68" t="s">
        <v>319</v>
      </c>
    </row>
    <row r="991" spans="1:1" ht="18.75" x14ac:dyDescent="0.3">
      <c r="A991" s="68" t="s">
        <v>320</v>
      </c>
    </row>
    <row r="992" spans="1:1" ht="18.75" x14ac:dyDescent="0.3">
      <c r="A992" s="68" t="s">
        <v>321</v>
      </c>
    </row>
    <row r="993" spans="1:1" ht="18.75" x14ac:dyDescent="0.3">
      <c r="A993" s="68" t="s">
        <v>322</v>
      </c>
    </row>
    <row r="994" spans="1:1" ht="18.75" x14ac:dyDescent="0.3">
      <c r="A994" s="68" t="s">
        <v>323</v>
      </c>
    </row>
    <row r="995" spans="1:1" ht="18.75" x14ac:dyDescent="0.3">
      <c r="A995" s="68" t="s">
        <v>324</v>
      </c>
    </row>
    <row r="996" spans="1:1" ht="18.75" x14ac:dyDescent="0.3">
      <c r="A996" s="68" t="s">
        <v>723</v>
      </c>
    </row>
    <row r="997" spans="1:1" ht="18.75" x14ac:dyDescent="0.3">
      <c r="A997" s="68" t="s">
        <v>724</v>
      </c>
    </row>
    <row r="998" spans="1:1" ht="15" x14ac:dyDescent="0.25">
      <c r="A998" s="69"/>
    </row>
    <row r="999" spans="1:1" ht="18.75" x14ac:dyDescent="0.3">
      <c r="A999" s="68" t="s">
        <v>327</v>
      </c>
    </row>
    <row r="1000" spans="1:1" ht="18.75" x14ac:dyDescent="0.3">
      <c r="A1000" s="68" t="s">
        <v>328</v>
      </c>
    </row>
    <row r="1001" spans="1:1" ht="18.75" x14ac:dyDescent="0.3">
      <c r="A1001" s="68" t="s">
        <v>725</v>
      </c>
    </row>
    <row r="1002" spans="1:1" ht="18.75" x14ac:dyDescent="0.3">
      <c r="A1002" s="68" t="s">
        <v>335</v>
      </c>
    </row>
    <row r="1003" spans="1:1" ht="18.75" x14ac:dyDescent="0.3">
      <c r="A1003" s="68" t="s">
        <v>336</v>
      </c>
    </row>
    <row r="1004" spans="1:1" ht="18.75" x14ac:dyDescent="0.3">
      <c r="A1004" s="68" t="s">
        <v>337</v>
      </c>
    </row>
    <row r="1005" spans="1:1" ht="18.75" x14ac:dyDescent="0.3">
      <c r="A1005" s="68" t="s">
        <v>338</v>
      </c>
    </row>
    <row r="1006" spans="1:1" ht="18.75" x14ac:dyDescent="0.3">
      <c r="A1006" s="68" t="s">
        <v>339</v>
      </c>
    </row>
    <row r="1007" spans="1:1" ht="18.75" x14ac:dyDescent="0.3">
      <c r="A1007" s="68" t="s">
        <v>340</v>
      </c>
    </row>
    <row r="1008" spans="1:1" ht="18.75" x14ac:dyDescent="0.3">
      <c r="A1008" s="68" t="s">
        <v>341</v>
      </c>
    </row>
    <row r="1009" spans="1:1" ht="18.75" x14ac:dyDescent="0.3">
      <c r="A1009" s="68" t="s">
        <v>513</v>
      </c>
    </row>
    <row r="1010" spans="1:1" ht="18.75" x14ac:dyDescent="0.3">
      <c r="A1010" s="68" t="s">
        <v>599</v>
      </c>
    </row>
    <row r="1011" spans="1:1" ht="18.75" x14ac:dyDescent="0.3">
      <c r="A1011" s="68" t="s">
        <v>600</v>
      </c>
    </row>
    <row r="1012" spans="1:1" ht="18.75" x14ac:dyDescent="0.3">
      <c r="A1012" s="68" t="s">
        <v>515</v>
      </c>
    </row>
    <row r="1013" spans="1:1" ht="18.75" x14ac:dyDescent="0.3">
      <c r="A1013" s="68" t="s">
        <v>228</v>
      </c>
    </row>
    <row r="1014" spans="1:1" ht="18.75" x14ac:dyDescent="0.3">
      <c r="A1014" s="68" t="s">
        <v>516</v>
      </c>
    </row>
    <row r="1015" spans="1:1" ht="18.75" x14ac:dyDescent="0.3">
      <c r="A1015" s="68" t="s">
        <v>726</v>
      </c>
    </row>
    <row r="1016" spans="1:1" ht="18.75" x14ac:dyDescent="0.3">
      <c r="A1016" s="68" t="s">
        <v>727</v>
      </c>
    </row>
    <row r="1017" spans="1:1" ht="18.75" x14ac:dyDescent="0.3">
      <c r="A1017" s="68" t="s">
        <v>728</v>
      </c>
    </row>
    <row r="1018" spans="1:1" ht="18.75" x14ac:dyDescent="0.3">
      <c r="A1018" s="68" t="s">
        <v>348</v>
      </c>
    </row>
    <row r="1019" spans="1:1" ht="18.75" x14ac:dyDescent="0.3">
      <c r="A1019" s="68" t="s">
        <v>349</v>
      </c>
    </row>
    <row r="1020" spans="1:1" ht="18.75" x14ac:dyDescent="0.3">
      <c r="A1020" s="68" t="s">
        <v>228</v>
      </c>
    </row>
    <row r="1021" spans="1:1" ht="18.75" x14ac:dyDescent="0.3">
      <c r="A1021" s="68" t="s">
        <v>520</v>
      </c>
    </row>
    <row r="1022" spans="1:1" ht="18.75" x14ac:dyDescent="0.3">
      <c r="A1022" s="68" t="s">
        <v>268</v>
      </c>
    </row>
    <row r="1023" spans="1:1" ht="18.75" x14ac:dyDescent="0.3">
      <c r="A1023" s="68" t="s">
        <v>522</v>
      </c>
    </row>
    <row r="1024" spans="1:1" ht="18.75" x14ac:dyDescent="0.3">
      <c r="A1024" s="68" t="s">
        <v>353</v>
      </c>
    </row>
    <row r="1025" spans="1:1" ht="18.75" x14ac:dyDescent="0.3">
      <c r="A1025" s="68" t="s">
        <v>354</v>
      </c>
    </row>
    <row r="1026" spans="1:1" ht="18.75" x14ac:dyDescent="0.3">
      <c r="A1026" s="68" t="s">
        <v>355</v>
      </c>
    </row>
    <row r="1027" spans="1:1" ht="18.75" x14ac:dyDescent="0.3">
      <c r="A1027" s="68" t="s">
        <v>356</v>
      </c>
    </row>
    <row r="1028" spans="1:1" ht="18.75" x14ac:dyDescent="0.3">
      <c r="A1028" s="68" t="s">
        <v>357</v>
      </c>
    </row>
    <row r="1029" spans="1:1" ht="18.75" x14ac:dyDescent="0.3">
      <c r="A1029" s="68" t="s">
        <v>358</v>
      </c>
    </row>
    <row r="1030" spans="1:1" ht="18.75" x14ac:dyDescent="0.3">
      <c r="A1030" s="68" t="s">
        <v>359</v>
      </c>
    </row>
    <row r="1031" spans="1:1" ht="18.75" x14ac:dyDescent="0.3">
      <c r="A1031" s="68" t="s">
        <v>621</v>
      </c>
    </row>
    <row r="1032" spans="1:1" ht="18.75" x14ac:dyDescent="0.3">
      <c r="A1032" s="68" t="s">
        <v>361</v>
      </c>
    </row>
    <row r="1033" spans="1:1" ht="18.75" x14ac:dyDescent="0.3">
      <c r="A1033" s="68" t="s">
        <v>362</v>
      </c>
    </row>
    <row r="1034" spans="1:1" ht="18.75" x14ac:dyDescent="0.3">
      <c r="A1034" s="68" t="s">
        <v>363</v>
      </c>
    </row>
    <row r="1035" spans="1:1" ht="18.75" x14ac:dyDescent="0.3">
      <c r="A1035" s="68" t="s">
        <v>364</v>
      </c>
    </row>
    <row r="1036" spans="1:1" ht="18.75" x14ac:dyDescent="0.3">
      <c r="A1036" s="68" t="s">
        <v>365</v>
      </c>
    </row>
    <row r="1037" spans="1:1" ht="18.75" x14ac:dyDescent="0.3">
      <c r="A1037" s="68" t="s">
        <v>366</v>
      </c>
    </row>
    <row r="1038" spans="1:1" ht="15" x14ac:dyDescent="0.25">
      <c r="A1038" s="69"/>
    </row>
    <row r="1039" spans="1:1" ht="18.75" x14ac:dyDescent="0.3">
      <c r="A1039" s="68" t="s">
        <v>367</v>
      </c>
    </row>
    <row r="1040" spans="1:1" ht="18.75" x14ac:dyDescent="0.3">
      <c r="A1040" s="68" t="s">
        <v>368</v>
      </c>
    </row>
    <row r="1041" spans="1:1" ht="18.75" x14ac:dyDescent="0.3">
      <c r="A1041" s="68" t="s">
        <v>369</v>
      </c>
    </row>
    <row r="1042" spans="1:1" ht="18.75" x14ac:dyDescent="0.3">
      <c r="A1042" s="68" t="s">
        <v>370</v>
      </c>
    </row>
    <row r="1043" spans="1:1" ht="18.75" x14ac:dyDescent="0.3">
      <c r="A1043" s="68" t="s">
        <v>371</v>
      </c>
    </row>
    <row r="1044" spans="1:1" ht="18.75" x14ac:dyDescent="0.3">
      <c r="A1044" s="68" t="s">
        <v>372</v>
      </c>
    </row>
    <row r="1045" spans="1:1" ht="18.75" x14ac:dyDescent="0.3">
      <c r="A1045" s="68" t="s">
        <v>373</v>
      </c>
    </row>
    <row r="1046" spans="1:1" ht="18.75" x14ac:dyDescent="0.3">
      <c r="A1046" s="68" t="s">
        <v>374</v>
      </c>
    </row>
    <row r="1047" spans="1:1" ht="18.75" x14ac:dyDescent="0.3">
      <c r="A1047" s="68" t="s">
        <v>375</v>
      </c>
    </row>
    <row r="1048" spans="1:1" ht="18.75" x14ac:dyDescent="0.3">
      <c r="A1048" s="68" t="s">
        <v>376</v>
      </c>
    </row>
    <row r="1049" spans="1:1" ht="18.75" x14ac:dyDescent="0.3">
      <c r="A1049" s="68" t="s">
        <v>377</v>
      </c>
    </row>
    <row r="1050" spans="1:1" ht="18.75" x14ac:dyDescent="0.3">
      <c r="A1050" s="68" t="s">
        <v>378</v>
      </c>
    </row>
    <row r="1051" spans="1:1" ht="18.75" x14ac:dyDescent="0.3">
      <c r="A1051" s="68" t="s">
        <v>379</v>
      </c>
    </row>
    <row r="1052" spans="1:1" ht="18.75" x14ac:dyDescent="0.3">
      <c r="A1052" s="68" t="s">
        <v>380</v>
      </c>
    </row>
    <row r="1053" spans="1:1" ht="18.75" x14ac:dyDescent="0.3">
      <c r="A1053" s="68" t="s">
        <v>381</v>
      </c>
    </row>
    <row r="1054" spans="1:1" ht="18.75" x14ac:dyDescent="0.3">
      <c r="A1054" s="68" t="s">
        <v>382</v>
      </c>
    </row>
    <row r="1055" spans="1:1" ht="18.75" x14ac:dyDescent="0.3">
      <c r="A1055" s="68" t="s">
        <v>383</v>
      </c>
    </row>
    <row r="1056" spans="1:1" ht="18.75" x14ac:dyDescent="0.3">
      <c r="A1056" s="68" t="s">
        <v>384</v>
      </c>
    </row>
    <row r="1057" spans="1:1" ht="18.75" x14ac:dyDescent="0.3">
      <c r="A1057" s="68" t="s">
        <v>385</v>
      </c>
    </row>
    <row r="1058" spans="1:1" ht="18.75" x14ac:dyDescent="0.3">
      <c r="A1058" s="68" t="s">
        <v>386</v>
      </c>
    </row>
    <row r="1059" spans="1:1" ht="18.75" x14ac:dyDescent="0.3">
      <c r="A1059" s="68" t="s">
        <v>387</v>
      </c>
    </row>
    <row r="1060" spans="1:1" ht="18.75" x14ac:dyDescent="0.3">
      <c r="A1060" s="68" t="s">
        <v>388</v>
      </c>
    </row>
    <row r="1061" spans="1:1" ht="18.75" x14ac:dyDescent="0.3">
      <c r="A1061" s="68" t="s">
        <v>389</v>
      </c>
    </row>
    <row r="1062" spans="1:1" ht="18.75" x14ac:dyDescent="0.3">
      <c r="A1062" s="68" t="s">
        <v>382</v>
      </c>
    </row>
    <row r="1063" spans="1:1" ht="18.75" x14ac:dyDescent="0.3">
      <c r="A1063" s="68" t="s">
        <v>390</v>
      </c>
    </row>
    <row r="1064" spans="1:1" ht="18.75" x14ac:dyDescent="0.3">
      <c r="A1064" s="68" t="s">
        <v>391</v>
      </c>
    </row>
    <row r="1065" spans="1:1" ht="18.75" x14ac:dyDescent="0.3">
      <c r="A1065" s="68" t="s">
        <v>392</v>
      </c>
    </row>
    <row r="1066" spans="1:1" ht="18.75" x14ac:dyDescent="0.3">
      <c r="A1066" s="68" t="s">
        <v>393</v>
      </c>
    </row>
    <row r="1067" spans="1:1" ht="18.75" x14ac:dyDescent="0.3">
      <c r="A1067" s="68" t="s">
        <v>394</v>
      </c>
    </row>
    <row r="1068" spans="1:1" ht="18.75" x14ac:dyDescent="0.3">
      <c r="A1068" s="68" t="s">
        <v>395</v>
      </c>
    </row>
    <row r="1069" spans="1:1" ht="18.75" x14ac:dyDescent="0.3">
      <c r="A1069" s="68" t="s">
        <v>396</v>
      </c>
    </row>
    <row r="1070" spans="1:1" ht="18.75" x14ac:dyDescent="0.3">
      <c r="A1070" s="68" t="s">
        <v>397</v>
      </c>
    </row>
    <row r="1071" spans="1:1" ht="18.75" x14ac:dyDescent="0.3">
      <c r="A1071" s="68" t="s">
        <v>398</v>
      </c>
    </row>
    <row r="1072" spans="1:1" ht="18.75" x14ac:dyDescent="0.3">
      <c r="A1072" s="68" t="s">
        <v>399</v>
      </c>
    </row>
    <row r="1073" spans="1:1" ht="18.75" x14ac:dyDescent="0.3">
      <c r="A1073" s="68" t="s">
        <v>400</v>
      </c>
    </row>
    <row r="1074" spans="1:1" ht="18.75" x14ac:dyDescent="0.3">
      <c r="A1074" s="68" t="s">
        <v>401</v>
      </c>
    </row>
    <row r="1075" spans="1:1" ht="18.75" x14ac:dyDescent="0.3">
      <c r="A1075" s="68" t="s">
        <v>402</v>
      </c>
    </row>
    <row r="1076" spans="1:1" ht="18.75" x14ac:dyDescent="0.3">
      <c r="A1076" s="68" t="s">
        <v>403</v>
      </c>
    </row>
    <row r="1077" spans="1:1" ht="18.75" x14ac:dyDescent="0.3">
      <c r="A1077" s="68" t="s">
        <v>404</v>
      </c>
    </row>
    <row r="1078" spans="1:1" ht="18.75" x14ac:dyDescent="0.3">
      <c r="A1078" s="68" t="s">
        <v>405</v>
      </c>
    </row>
    <row r="1079" spans="1:1" ht="18.75" x14ac:dyDescent="0.3">
      <c r="A1079" s="68" t="s">
        <v>396</v>
      </c>
    </row>
    <row r="1080" spans="1:1" ht="18.75" x14ac:dyDescent="0.3">
      <c r="A1080" s="68" t="s">
        <v>406</v>
      </c>
    </row>
    <row r="1081" spans="1:1" ht="15" x14ac:dyDescent="0.25">
      <c r="A1081" s="69"/>
    </row>
    <row r="1082" spans="1:1" ht="18.75" x14ac:dyDescent="0.3">
      <c r="A1082" s="68" t="s">
        <v>729</v>
      </c>
    </row>
    <row r="1083" spans="1:1" ht="18.75" x14ac:dyDescent="0.3">
      <c r="A1083" s="68" t="s">
        <v>408</v>
      </c>
    </row>
    <row r="1084" spans="1:1" ht="18.75" x14ac:dyDescent="0.3">
      <c r="A1084" s="68" t="s">
        <v>409</v>
      </c>
    </row>
    <row r="1085" spans="1:1" ht="18.75" x14ac:dyDescent="0.3">
      <c r="A1085" s="68" t="s">
        <v>410</v>
      </c>
    </row>
    <row r="1086" spans="1:1" ht="18.75" x14ac:dyDescent="0.3">
      <c r="A1086" s="68" t="s">
        <v>411</v>
      </c>
    </row>
    <row r="1087" spans="1:1" ht="18.75" x14ac:dyDescent="0.3">
      <c r="A1087" s="68" t="s">
        <v>412</v>
      </c>
    </row>
    <row r="1088" spans="1:1" x14ac:dyDescent="0.25">
      <c r="A1088" s="67" t="s">
        <v>730</v>
      </c>
    </row>
    <row r="1089" spans="1:2" x14ac:dyDescent="0.25">
      <c r="A1089" s="67" t="s">
        <v>414</v>
      </c>
    </row>
    <row r="1090" spans="1:2" x14ac:dyDescent="0.25">
      <c r="A1090" s="67" t="s">
        <v>424</v>
      </c>
    </row>
    <row r="1091" spans="1:2" x14ac:dyDescent="0.25">
      <c r="A1091" s="67" t="s">
        <v>731</v>
      </c>
    </row>
    <row r="1092" spans="1:2" x14ac:dyDescent="0.25">
      <c r="A1092" s="67" t="s">
        <v>631</v>
      </c>
    </row>
    <row r="1093" spans="1:2" x14ac:dyDescent="0.25">
      <c r="A1093" s="67" t="s">
        <v>426</v>
      </c>
    </row>
    <row r="1094" spans="1:2" x14ac:dyDescent="0.25">
      <c r="A1094" s="67" t="s">
        <v>427</v>
      </c>
    </row>
    <row r="1095" spans="1:2" x14ac:dyDescent="0.25">
      <c r="A1095" s="67" t="s">
        <v>732</v>
      </c>
    </row>
    <row r="1096" spans="1:2" x14ac:dyDescent="0.25">
      <c r="A1096" s="67" t="s">
        <v>733</v>
      </c>
    </row>
    <row r="1097" spans="1:2" x14ac:dyDescent="0.25">
      <c r="A1097" s="67" t="s">
        <v>734</v>
      </c>
    </row>
    <row r="1098" spans="1:2" x14ac:dyDescent="0.25">
      <c r="A1098" s="67" t="s">
        <v>735</v>
      </c>
    </row>
    <row r="1103" spans="1:2" x14ac:dyDescent="0.2">
      <c r="A1103" s="71" t="s">
        <v>206</v>
      </c>
      <c r="B1103"/>
    </row>
    <row r="1104" spans="1:2" x14ac:dyDescent="0.2">
      <c r="A1104" s="71" t="s">
        <v>736</v>
      </c>
      <c r="B1104"/>
    </row>
    <row r="1105" spans="1:2" x14ac:dyDescent="0.2">
      <c r="A1105" s="71"/>
      <c r="B1105"/>
    </row>
    <row r="1106" spans="1:2" x14ac:dyDescent="0.2">
      <c r="A1106" s="71"/>
      <c r="B1106"/>
    </row>
    <row r="1107" spans="1:2" x14ac:dyDescent="0.2">
      <c r="A1107" s="73" t="s">
        <v>737</v>
      </c>
      <c r="B1107" s="74" t="s">
        <v>738</v>
      </c>
    </row>
    <row r="1108" spans="1:2" x14ac:dyDescent="0.2">
      <c r="A1108" s="71"/>
      <c r="B1108"/>
    </row>
    <row r="1109" spans="1:2" x14ac:dyDescent="0.2">
      <c r="A1109" s="71"/>
      <c r="B1109"/>
    </row>
    <row r="1110" spans="1:2" ht="47.25" x14ac:dyDescent="0.2">
      <c r="A1110" s="75" t="s">
        <v>739</v>
      </c>
      <c r="B1110"/>
    </row>
    <row r="1111" spans="1:2" ht="31.5" x14ac:dyDescent="0.2">
      <c r="A1111" s="75" t="s">
        <v>740</v>
      </c>
      <c r="B1111"/>
    </row>
    <row r="1112" spans="1:2" x14ac:dyDescent="0.2">
      <c r="A1112" s="76" t="s">
        <v>741</v>
      </c>
      <c r="B1112"/>
    </row>
    <row r="1113" spans="1:2" ht="47.25" x14ac:dyDescent="0.2">
      <c r="A1113" s="76" t="s">
        <v>742</v>
      </c>
      <c r="B1113"/>
    </row>
    <row r="1114" spans="1:2" x14ac:dyDescent="0.2">
      <c r="A1114" s="71" t="s">
        <v>743</v>
      </c>
      <c r="B1114"/>
    </row>
    <row r="1115" spans="1:2" x14ac:dyDescent="0.2">
      <c r="A1115" s="76" t="s">
        <v>744</v>
      </c>
      <c r="B1115"/>
    </row>
    <row r="1116" spans="1:2" ht="47.25" x14ac:dyDescent="0.2">
      <c r="A1116" s="77" t="s">
        <v>745</v>
      </c>
      <c r="B1116"/>
    </row>
    <row r="1117" spans="1:2" ht="47.25" x14ac:dyDescent="0.2">
      <c r="A1117" s="77" t="s">
        <v>746</v>
      </c>
      <c r="B1117"/>
    </row>
    <row r="1118" spans="1:2" ht="63" x14ac:dyDescent="0.2">
      <c r="A1118" s="77" t="s">
        <v>747</v>
      </c>
      <c r="B1118"/>
    </row>
    <row r="1119" spans="1:2" ht="31.5" x14ac:dyDescent="0.2">
      <c r="A1119" s="77" t="s">
        <v>748</v>
      </c>
      <c r="B1119"/>
    </row>
    <row r="1120" spans="1:2" x14ac:dyDescent="0.2">
      <c r="A1120" s="76" t="s">
        <v>749</v>
      </c>
      <c r="B1120"/>
    </row>
    <row r="1121" spans="1:2" ht="63" x14ac:dyDescent="0.2">
      <c r="A1121" s="77" t="s">
        <v>750</v>
      </c>
      <c r="B1121"/>
    </row>
    <row r="1122" spans="1:2" ht="94.5" x14ac:dyDescent="0.2">
      <c r="A1122" s="77" t="s">
        <v>751</v>
      </c>
      <c r="B1122"/>
    </row>
    <row r="1123" spans="1:2" ht="47.25" x14ac:dyDescent="0.2">
      <c r="A1123" s="76" t="s">
        <v>752</v>
      </c>
      <c r="B1123"/>
    </row>
    <row r="1124" spans="1:2" ht="31.5" x14ac:dyDescent="0.2">
      <c r="A1124" s="76" t="s">
        <v>753</v>
      </c>
      <c r="B1124"/>
    </row>
    <row r="1125" spans="1:2" ht="63" x14ac:dyDescent="0.2">
      <c r="A1125" s="77" t="s">
        <v>754</v>
      </c>
      <c r="B1125"/>
    </row>
    <row r="1126" spans="1:2" ht="47.25" x14ac:dyDescent="0.2">
      <c r="A1126" s="77" t="s">
        <v>755</v>
      </c>
      <c r="B1126"/>
    </row>
    <row r="1127" spans="1:2" ht="31.5" x14ac:dyDescent="0.2">
      <c r="A1127" s="78" t="s">
        <v>756</v>
      </c>
      <c r="B1127"/>
    </row>
    <row r="1128" spans="1:2" ht="47.25" x14ac:dyDescent="0.2">
      <c r="A1128" s="77" t="s">
        <v>757</v>
      </c>
      <c r="B1128"/>
    </row>
    <row r="1129" spans="1:2" ht="126" x14ac:dyDescent="0.2">
      <c r="A1129" s="76" t="s">
        <v>758</v>
      </c>
      <c r="B1129"/>
    </row>
    <row r="1130" spans="1:2" ht="157.5" x14ac:dyDescent="0.2">
      <c r="A1130" s="76" t="s">
        <v>759</v>
      </c>
      <c r="B1130"/>
    </row>
    <row r="1131" spans="1:2" ht="31.5" x14ac:dyDescent="0.2">
      <c r="A1131" s="76" t="s">
        <v>760</v>
      </c>
      <c r="B1131"/>
    </row>
    <row r="1132" spans="1:2" ht="47.25" x14ac:dyDescent="0.2">
      <c r="A1132" s="76" t="s">
        <v>761</v>
      </c>
      <c r="B1132"/>
    </row>
    <row r="1133" spans="1:2" ht="94.5" x14ac:dyDescent="0.2">
      <c r="A1133" s="76" t="s">
        <v>762</v>
      </c>
      <c r="B1133"/>
    </row>
    <row r="1134" spans="1:2" ht="78.75" x14ac:dyDescent="0.2">
      <c r="A1134" s="76" t="s">
        <v>763</v>
      </c>
      <c r="B1134"/>
    </row>
    <row r="1135" spans="1:2" ht="63" x14ac:dyDescent="0.2">
      <c r="A1135" s="76" t="s">
        <v>764</v>
      </c>
      <c r="B1135"/>
    </row>
    <row r="1136" spans="1:2" x14ac:dyDescent="0.2">
      <c r="A1136" s="71" t="s">
        <v>765</v>
      </c>
      <c r="B1136"/>
    </row>
    <row r="1137" spans="1:2" ht="78.75" x14ac:dyDescent="0.2">
      <c r="A1137" s="76" t="s">
        <v>766</v>
      </c>
      <c r="B1137"/>
    </row>
    <row r="1138" spans="1:2" x14ac:dyDescent="0.2">
      <c r="A1138" s="76" t="s">
        <v>767</v>
      </c>
      <c r="B1138"/>
    </row>
    <row r="1139" spans="1:2" ht="31.5" x14ac:dyDescent="0.2">
      <c r="A1139" s="76" t="s">
        <v>768</v>
      </c>
      <c r="B1139"/>
    </row>
    <row r="1140" spans="1:2" ht="31.5" x14ac:dyDescent="0.2">
      <c r="A1140" s="76" t="s">
        <v>769</v>
      </c>
      <c r="B1140"/>
    </row>
    <row r="1141" spans="1:2" x14ac:dyDescent="0.2">
      <c r="A1141" s="76" t="s">
        <v>770</v>
      </c>
      <c r="B1141"/>
    </row>
    <row r="1142" spans="1:2" x14ac:dyDescent="0.2">
      <c r="A1142" s="76" t="s">
        <v>771</v>
      </c>
      <c r="B1142"/>
    </row>
    <row r="1143" spans="1:2" ht="31.5" x14ac:dyDescent="0.2">
      <c r="A1143" s="76" t="s">
        <v>772</v>
      </c>
      <c r="B1143"/>
    </row>
    <row r="1144" spans="1:2" ht="110.25" x14ac:dyDescent="0.2">
      <c r="A1144" s="76" t="s">
        <v>773</v>
      </c>
      <c r="B1144"/>
    </row>
    <row r="1145" spans="1:2" x14ac:dyDescent="0.2">
      <c r="A1145" s="76" t="s">
        <v>774</v>
      </c>
      <c r="B1145"/>
    </row>
    <row r="1146" spans="1:2" ht="78.75" x14ac:dyDescent="0.2">
      <c r="A1146" s="76" t="s">
        <v>775</v>
      </c>
      <c r="B1146"/>
    </row>
    <row r="1147" spans="1:2" ht="51" x14ac:dyDescent="0.2">
      <c r="A1147" s="79" t="s">
        <v>776</v>
      </c>
      <c r="B1147"/>
    </row>
    <row r="1148" spans="1:2" ht="94.5" x14ac:dyDescent="0.2">
      <c r="A1148" s="76" t="s">
        <v>777</v>
      </c>
      <c r="B1148"/>
    </row>
    <row r="1149" spans="1:2" ht="31.5" x14ac:dyDescent="0.2">
      <c r="A1149" s="76" t="s">
        <v>778</v>
      </c>
      <c r="B1149"/>
    </row>
    <row r="1150" spans="1:2" x14ac:dyDescent="0.2">
      <c r="A1150" s="76" t="s">
        <v>779</v>
      </c>
      <c r="B1150"/>
    </row>
    <row r="1151" spans="1:2" ht="31.5" x14ac:dyDescent="0.2">
      <c r="A1151" s="76" t="s">
        <v>780</v>
      </c>
      <c r="B1151"/>
    </row>
    <row r="1152" spans="1:2" ht="31.5" x14ac:dyDescent="0.2">
      <c r="A1152" s="76" t="s">
        <v>781</v>
      </c>
      <c r="B1152"/>
    </row>
    <row r="1153" spans="1:2" ht="31.5" x14ac:dyDescent="0.2">
      <c r="A1153" s="76" t="s">
        <v>782</v>
      </c>
      <c r="B1153"/>
    </row>
    <row r="1154" spans="1:2" ht="31.5" x14ac:dyDescent="0.2">
      <c r="A1154" s="76" t="s">
        <v>783</v>
      </c>
      <c r="B1154"/>
    </row>
    <row r="1155" spans="1:2" ht="63" x14ac:dyDescent="0.2">
      <c r="A1155" s="76" t="s">
        <v>784</v>
      </c>
      <c r="B1155"/>
    </row>
    <row r="1156" spans="1:2" ht="31.5" x14ac:dyDescent="0.2">
      <c r="A1156" s="76" t="s">
        <v>785</v>
      </c>
      <c r="B1156"/>
    </row>
    <row r="1157" spans="1:2" x14ac:dyDescent="0.2">
      <c r="A1157" s="71" t="s">
        <v>786</v>
      </c>
      <c r="B1157"/>
    </row>
    <row r="1158" spans="1:2" x14ac:dyDescent="0.2">
      <c r="A1158" s="76" t="s">
        <v>787</v>
      </c>
      <c r="B1158"/>
    </row>
    <row r="1159" spans="1:2" ht="31.5" x14ac:dyDescent="0.2">
      <c r="A1159" s="76" t="s">
        <v>788</v>
      </c>
      <c r="B1159"/>
    </row>
    <row r="1160" spans="1:2" ht="47.25" x14ac:dyDescent="0.2">
      <c r="A1160" s="76" t="s">
        <v>789</v>
      </c>
      <c r="B1160"/>
    </row>
    <row r="1161" spans="1:2" ht="47.25" x14ac:dyDescent="0.2">
      <c r="A1161" s="76" t="s">
        <v>790</v>
      </c>
      <c r="B1161"/>
    </row>
    <row r="1162" spans="1:2" ht="63" x14ac:dyDescent="0.2">
      <c r="A1162" s="76" t="s">
        <v>791</v>
      </c>
      <c r="B1162"/>
    </row>
    <row r="1163" spans="1:2" ht="94.5" x14ac:dyDescent="0.2">
      <c r="A1163" s="76" t="s">
        <v>792</v>
      </c>
      <c r="B1163"/>
    </row>
    <row r="1164" spans="1:2" ht="63" x14ac:dyDescent="0.2">
      <c r="A1164" s="76" t="s">
        <v>793</v>
      </c>
      <c r="B1164"/>
    </row>
    <row r="1165" spans="1:2" ht="78.75" x14ac:dyDescent="0.2">
      <c r="A1165" s="76" t="s">
        <v>794</v>
      </c>
      <c r="B1165"/>
    </row>
    <row r="1166" spans="1:2" ht="31.5" x14ac:dyDescent="0.2">
      <c r="A1166" s="76" t="s">
        <v>795</v>
      </c>
      <c r="B1166"/>
    </row>
    <row r="1167" spans="1:2" ht="110.25" x14ac:dyDescent="0.2">
      <c r="A1167" s="76" t="s">
        <v>796</v>
      </c>
      <c r="B1167"/>
    </row>
    <row r="1168" spans="1:2" ht="47.25" x14ac:dyDescent="0.2">
      <c r="A1168" s="76" t="s">
        <v>797</v>
      </c>
      <c r="B1168"/>
    </row>
    <row r="1169" spans="1:2" x14ac:dyDescent="0.2">
      <c r="A1169" s="76" t="s">
        <v>798</v>
      </c>
      <c r="B1169"/>
    </row>
    <row r="1170" spans="1:2" ht="47.25" x14ac:dyDescent="0.2">
      <c r="A1170" s="76" t="s">
        <v>799</v>
      </c>
      <c r="B1170"/>
    </row>
    <row r="1171" spans="1:2" ht="47.25" x14ac:dyDescent="0.2">
      <c r="A1171" s="76" t="s">
        <v>800</v>
      </c>
      <c r="B1171"/>
    </row>
    <row r="1172" spans="1:2" ht="31.5" x14ac:dyDescent="0.2">
      <c r="A1172" s="76" t="s">
        <v>801</v>
      </c>
      <c r="B1172"/>
    </row>
    <row r="1173" spans="1:2" ht="31.5" x14ac:dyDescent="0.2">
      <c r="A1173" s="76" t="s">
        <v>802</v>
      </c>
      <c r="B1173"/>
    </row>
    <row r="1174" spans="1:2" ht="31.5" x14ac:dyDescent="0.2">
      <c r="A1174" s="76" t="s">
        <v>803</v>
      </c>
      <c r="B1174"/>
    </row>
    <row r="1175" spans="1:2" ht="47.25" x14ac:dyDescent="0.2">
      <c r="A1175" s="76" t="s">
        <v>804</v>
      </c>
      <c r="B1175"/>
    </row>
    <row r="1176" spans="1:2" x14ac:dyDescent="0.2">
      <c r="A1176" s="76"/>
      <c r="B1176"/>
    </row>
    <row r="1177" spans="1:2" ht="31.5" x14ac:dyDescent="0.2">
      <c r="A1177" s="76" t="s">
        <v>805</v>
      </c>
      <c r="B1177"/>
    </row>
    <row r="1178" spans="1:2" x14ac:dyDescent="0.2">
      <c r="A1178" s="76" t="s">
        <v>806</v>
      </c>
      <c r="B1178"/>
    </row>
    <row r="1179" spans="1:2" x14ac:dyDescent="0.2">
      <c r="A1179" s="76" t="s">
        <v>807</v>
      </c>
      <c r="B1179"/>
    </row>
    <row r="1180" spans="1:2" x14ac:dyDescent="0.2">
      <c r="A1180" s="76" t="s">
        <v>808</v>
      </c>
      <c r="B1180"/>
    </row>
    <row r="1181" spans="1:2" x14ac:dyDescent="0.2">
      <c r="A1181" s="76" t="s">
        <v>809</v>
      </c>
      <c r="B1181"/>
    </row>
    <row r="1182" spans="1:2" x14ac:dyDescent="0.2">
      <c r="A1182" s="75" t="s">
        <v>810</v>
      </c>
      <c r="B1182"/>
    </row>
    <row r="1183" spans="1:2" ht="63" x14ac:dyDescent="0.2">
      <c r="A1183" s="76" t="s">
        <v>811</v>
      </c>
      <c r="B1183"/>
    </row>
    <row r="1184" spans="1:2" ht="63" x14ac:dyDescent="0.2">
      <c r="A1184" s="76" t="s">
        <v>812</v>
      </c>
      <c r="B1184"/>
    </row>
    <row r="1185" spans="1:2" ht="31.5" x14ac:dyDescent="0.2">
      <c r="A1185" s="76" t="s">
        <v>813</v>
      </c>
      <c r="B1185"/>
    </row>
    <row r="1186" spans="1:2" ht="47.25" x14ac:dyDescent="0.2">
      <c r="A1186" s="76" t="s">
        <v>814</v>
      </c>
      <c r="B1186"/>
    </row>
    <row r="1187" spans="1:2" x14ac:dyDescent="0.2">
      <c r="A1187" s="76" t="s">
        <v>815</v>
      </c>
      <c r="B1187"/>
    </row>
    <row r="1188" spans="1:2" x14ac:dyDescent="0.2">
      <c r="A1188" s="76" t="s">
        <v>816</v>
      </c>
      <c r="B1188"/>
    </row>
    <row r="1189" spans="1:2" ht="31.5" x14ac:dyDescent="0.2">
      <c r="A1189" s="76" t="s">
        <v>817</v>
      </c>
      <c r="B1189"/>
    </row>
    <row r="1190" spans="1:2" ht="31.5" x14ac:dyDescent="0.2">
      <c r="A1190" s="76" t="s">
        <v>818</v>
      </c>
      <c r="B1190"/>
    </row>
    <row r="1191" spans="1:2" x14ac:dyDescent="0.2">
      <c r="A1191" s="76" t="s">
        <v>819</v>
      </c>
      <c r="B1191"/>
    </row>
    <row r="1192" spans="1:2" x14ac:dyDescent="0.2">
      <c r="A1192" s="76" t="s">
        <v>820</v>
      </c>
      <c r="B1192"/>
    </row>
    <row r="1193" spans="1:2" x14ac:dyDescent="0.2">
      <c r="A1193" s="76"/>
      <c r="B1193"/>
    </row>
    <row r="1194" spans="1:2" x14ac:dyDescent="0.2">
      <c r="A1194" s="75" t="s">
        <v>821</v>
      </c>
      <c r="B1194"/>
    </row>
    <row r="1195" spans="1:2" x14ac:dyDescent="0.2">
      <c r="A1195" s="76" t="s">
        <v>822</v>
      </c>
      <c r="B1195"/>
    </row>
    <row r="1196" spans="1:2" ht="31.5" x14ac:dyDescent="0.2">
      <c r="A1196" s="76" t="s">
        <v>823</v>
      </c>
      <c r="B1196"/>
    </row>
    <row r="1197" spans="1:2" ht="31.5" x14ac:dyDescent="0.2">
      <c r="A1197" s="76" t="s">
        <v>824</v>
      </c>
      <c r="B1197"/>
    </row>
    <row r="1198" spans="1:2" ht="47.25" x14ac:dyDescent="0.2">
      <c r="A1198" s="76" t="s">
        <v>825</v>
      </c>
      <c r="B1198"/>
    </row>
    <row r="1199" spans="1:2" ht="31.5" x14ac:dyDescent="0.2">
      <c r="A1199" s="76" t="s">
        <v>826</v>
      </c>
      <c r="B1199"/>
    </row>
    <row r="1200" spans="1:2" ht="63" x14ac:dyDescent="0.2">
      <c r="A1200" s="76" t="s">
        <v>827</v>
      </c>
      <c r="B1200"/>
    </row>
    <row r="1201" spans="1:2" ht="47.25" x14ac:dyDescent="0.2">
      <c r="A1201" s="76" t="s">
        <v>828</v>
      </c>
      <c r="B1201"/>
    </row>
    <row r="1202" spans="1:2" ht="47.25" x14ac:dyDescent="0.2">
      <c r="A1202" s="76" t="s">
        <v>829</v>
      </c>
      <c r="B1202"/>
    </row>
    <row r="1203" spans="1:2" ht="31.5" x14ac:dyDescent="0.2">
      <c r="A1203" s="76" t="s">
        <v>830</v>
      </c>
      <c r="B1203"/>
    </row>
    <row r="1204" spans="1:2" x14ac:dyDescent="0.2">
      <c r="A1204" s="76" t="s">
        <v>831</v>
      </c>
      <c r="B1204"/>
    </row>
    <row r="1205" spans="1:2" x14ac:dyDescent="0.2">
      <c r="A1205" s="76"/>
      <c r="B1205"/>
    </row>
    <row r="1206" spans="1:2" x14ac:dyDescent="0.2">
      <c r="A1206" s="76"/>
      <c r="B1206"/>
    </row>
    <row r="1207" spans="1:2" x14ac:dyDescent="0.2">
      <c r="A1207" s="76"/>
      <c r="B1207"/>
    </row>
    <row r="1208" spans="1:2" x14ac:dyDescent="0.2">
      <c r="A1208" s="76"/>
      <c r="B1208"/>
    </row>
    <row r="1209" spans="1:2" x14ac:dyDescent="0.2">
      <c r="A1209" s="87" t="s">
        <v>1115</v>
      </c>
      <c r="B1209" s="75"/>
    </row>
    <row r="1210" spans="1:2" x14ac:dyDescent="0.2">
      <c r="A1210" s="76" t="s">
        <v>832</v>
      </c>
      <c r="B1210"/>
    </row>
    <row r="1211" spans="1:2" x14ac:dyDescent="0.2">
      <c r="A1211" s="76" t="s">
        <v>833</v>
      </c>
      <c r="B1211"/>
    </row>
    <row r="1212" spans="1:2" x14ac:dyDescent="0.2">
      <c r="A1212" s="76"/>
      <c r="B1212"/>
    </row>
    <row r="1213" spans="1:2" x14ac:dyDescent="0.2">
      <c r="A1213" s="87" t="s">
        <v>1116</v>
      </c>
      <c r="B1213" s="75"/>
    </row>
    <row r="1214" spans="1:2" ht="63" x14ac:dyDescent="0.2">
      <c r="A1214" s="76" t="s">
        <v>834</v>
      </c>
      <c r="B1214"/>
    </row>
    <row r="1215" spans="1:2" ht="63" x14ac:dyDescent="0.2">
      <c r="A1215" s="76" t="s">
        <v>835</v>
      </c>
      <c r="B1215"/>
    </row>
    <row r="1216" spans="1:2" ht="31.5" x14ac:dyDescent="0.2">
      <c r="A1216" s="76" t="s">
        <v>836</v>
      </c>
      <c r="B1216"/>
    </row>
    <row r="1217" spans="1:2" ht="47.25" x14ac:dyDescent="0.2">
      <c r="A1217" s="76" t="s">
        <v>837</v>
      </c>
      <c r="B1217"/>
    </row>
    <row r="1218" spans="1:2" ht="31.5" x14ac:dyDescent="0.2">
      <c r="A1218" s="76" t="s">
        <v>838</v>
      </c>
      <c r="B1218"/>
    </row>
    <row r="1219" spans="1:2" ht="31.5" x14ac:dyDescent="0.2">
      <c r="A1219" s="76" t="s">
        <v>839</v>
      </c>
      <c r="B1219"/>
    </row>
    <row r="1220" spans="1:2" ht="47.25" x14ac:dyDescent="0.2">
      <c r="A1220" s="76" t="s">
        <v>840</v>
      </c>
      <c r="B1220"/>
    </row>
    <row r="1221" spans="1:2" x14ac:dyDescent="0.2">
      <c r="A1221" s="76" t="s">
        <v>841</v>
      </c>
      <c r="B1221"/>
    </row>
    <row r="1222" spans="1:2" x14ac:dyDescent="0.2">
      <c r="A1222" s="76" t="s">
        <v>842</v>
      </c>
      <c r="B1222"/>
    </row>
    <row r="1223" spans="1:2" ht="31.5" x14ac:dyDescent="0.2">
      <c r="A1223" s="76" t="s">
        <v>843</v>
      </c>
      <c r="B1223"/>
    </row>
    <row r="1224" spans="1:2" ht="63" x14ac:dyDescent="0.2">
      <c r="A1224" s="76" t="s">
        <v>844</v>
      </c>
      <c r="B1224"/>
    </row>
    <row r="1225" spans="1:2" ht="31.5" x14ac:dyDescent="0.2">
      <c r="A1225" s="76" t="s">
        <v>845</v>
      </c>
      <c r="B1225"/>
    </row>
    <row r="1226" spans="1:2" ht="47.25" x14ac:dyDescent="0.2">
      <c r="A1226" s="76" t="s">
        <v>846</v>
      </c>
      <c r="B1226"/>
    </row>
    <row r="1227" spans="1:2" ht="110.25" x14ac:dyDescent="0.2">
      <c r="A1227" s="76" t="s">
        <v>847</v>
      </c>
      <c r="B1227"/>
    </row>
    <row r="1228" spans="1:2" ht="63" x14ac:dyDescent="0.2">
      <c r="A1228" s="76" t="s">
        <v>848</v>
      </c>
      <c r="B1228"/>
    </row>
    <row r="1229" spans="1:2" x14ac:dyDescent="0.2">
      <c r="A1229" s="76" t="s">
        <v>849</v>
      </c>
      <c r="B1229"/>
    </row>
    <row r="1230" spans="1:2" ht="47.25" x14ac:dyDescent="0.2">
      <c r="A1230" s="76" t="s">
        <v>850</v>
      </c>
      <c r="B1230"/>
    </row>
    <row r="1231" spans="1:2" ht="47.25" x14ac:dyDescent="0.2">
      <c r="A1231" s="76" t="s">
        <v>851</v>
      </c>
      <c r="B1231"/>
    </row>
    <row r="1232" spans="1:2" ht="47.25" x14ac:dyDescent="0.2">
      <c r="A1232" s="76" t="s">
        <v>852</v>
      </c>
      <c r="B1232"/>
    </row>
    <row r="1233" spans="1:2" ht="31.5" x14ac:dyDescent="0.2">
      <c r="A1233" s="76" t="s">
        <v>853</v>
      </c>
      <c r="B1233"/>
    </row>
    <row r="1234" spans="1:2" ht="63" x14ac:dyDescent="0.2">
      <c r="A1234" s="76" t="s">
        <v>854</v>
      </c>
      <c r="B1234"/>
    </row>
    <row r="1235" spans="1:2" ht="126" x14ac:dyDescent="0.2">
      <c r="A1235" s="76" t="s">
        <v>855</v>
      </c>
      <c r="B1235"/>
    </row>
    <row r="1236" spans="1:2" ht="47.25" x14ac:dyDescent="0.2">
      <c r="A1236" s="76" t="s">
        <v>856</v>
      </c>
      <c r="B1236"/>
    </row>
    <row r="1237" spans="1:2" x14ac:dyDescent="0.2">
      <c r="A1237" s="76" t="s">
        <v>1117</v>
      </c>
      <c r="B1237" s="76"/>
    </row>
    <row r="1238" spans="1:2" x14ac:dyDescent="0.2">
      <c r="A1238" s="76" t="s">
        <v>1118</v>
      </c>
      <c r="B1238" s="76"/>
    </row>
    <row r="1239" spans="1:2" ht="47.25" x14ac:dyDescent="0.2">
      <c r="A1239" s="76" t="s">
        <v>1119</v>
      </c>
      <c r="B1239" s="76"/>
    </row>
    <row r="1240" spans="1:2" ht="31.5" x14ac:dyDescent="0.2">
      <c r="A1240" s="76" t="s">
        <v>857</v>
      </c>
      <c r="B1240"/>
    </row>
    <row r="1241" spans="1:2" ht="78.75" x14ac:dyDescent="0.2">
      <c r="A1241" s="76" t="s">
        <v>858</v>
      </c>
      <c r="B1241"/>
    </row>
    <row r="1242" spans="1:2" ht="94.5" x14ac:dyDescent="0.2">
      <c r="A1242" s="76" t="s">
        <v>859</v>
      </c>
      <c r="B1242"/>
    </row>
    <row r="1243" spans="1:2" ht="110.25" x14ac:dyDescent="0.2">
      <c r="A1243" s="76" t="s">
        <v>860</v>
      </c>
      <c r="B1243"/>
    </row>
    <row r="1244" spans="1:2" ht="31.5" x14ac:dyDescent="0.2">
      <c r="A1244" s="76" t="s">
        <v>861</v>
      </c>
      <c r="B1244"/>
    </row>
    <row r="1245" spans="1:2" ht="47.25" x14ac:dyDescent="0.2">
      <c r="A1245" s="76" t="s">
        <v>862</v>
      </c>
      <c r="B1245"/>
    </row>
    <row r="1246" spans="1:2" ht="94.5" x14ac:dyDescent="0.2">
      <c r="A1246" s="76" t="s">
        <v>863</v>
      </c>
      <c r="B1246"/>
    </row>
    <row r="1247" spans="1:2" ht="31.5" x14ac:dyDescent="0.2">
      <c r="A1247" s="76" t="s">
        <v>864</v>
      </c>
      <c r="B1247"/>
    </row>
    <row r="1248" spans="1:2" ht="47.25" x14ac:dyDescent="0.2">
      <c r="A1248" s="76" t="s">
        <v>865</v>
      </c>
      <c r="B1248"/>
    </row>
    <row r="1249" spans="1:2" ht="63" x14ac:dyDescent="0.2">
      <c r="A1249" s="76" t="s">
        <v>866</v>
      </c>
      <c r="B1249"/>
    </row>
    <row r="1250" spans="1:2" ht="63" x14ac:dyDescent="0.2">
      <c r="A1250" s="76" t="s">
        <v>867</v>
      </c>
      <c r="B1250"/>
    </row>
    <row r="1251" spans="1:2" ht="63" x14ac:dyDescent="0.2">
      <c r="A1251" s="76" t="s">
        <v>868</v>
      </c>
      <c r="B1251"/>
    </row>
    <row r="1252" spans="1:2" ht="47.25" x14ac:dyDescent="0.2">
      <c r="A1252" s="76" t="s">
        <v>869</v>
      </c>
      <c r="B1252"/>
    </row>
    <row r="1253" spans="1:2" ht="31.5" x14ac:dyDescent="0.2">
      <c r="A1253" s="76" t="s">
        <v>870</v>
      </c>
      <c r="B1253"/>
    </row>
    <row r="1254" spans="1:2" ht="31.5" x14ac:dyDescent="0.2">
      <c r="A1254" s="76" t="s">
        <v>871</v>
      </c>
      <c r="B1254"/>
    </row>
    <row r="1255" spans="1:2" ht="31.5" x14ac:dyDescent="0.2">
      <c r="A1255" s="76" t="s">
        <v>872</v>
      </c>
      <c r="B1255"/>
    </row>
    <row r="1256" spans="1:2" ht="110.25" x14ac:dyDescent="0.2">
      <c r="A1256" s="76" t="s">
        <v>873</v>
      </c>
      <c r="B1256"/>
    </row>
    <row r="1257" spans="1:2" ht="141.75" x14ac:dyDescent="0.2">
      <c r="A1257" s="76" t="s">
        <v>874</v>
      </c>
      <c r="B1257"/>
    </row>
    <row r="1258" spans="1:2" x14ac:dyDescent="0.2">
      <c r="A1258" s="76" t="s">
        <v>875</v>
      </c>
      <c r="B1258"/>
    </row>
    <row r="1259" spans="1:2" ht="31.5" x14ac:dyDescent="0.2">
      <c r="A1259" s="76" t="s">
        <v>876</v>
      </c>
      <c r="B1259"/>
    </row>
    <row r="1260" spans="1:2" ht="47.25" x14ac:dyDescent="0.2">
      <c r="A1260" s="76" t="s">
        <v>877</v>
      </c>
      <c r="B1260"/>
    </row>
    <row r="1261" spans="1:2" ht="31.5" x14ac:dyDescent="0.2">
      <c r="A1261" s="76" t="s">
        <v>878</v>
      </c>
      <c r="B1261"/>
    </row>
    <row r="1262" spans="1:2" x14ac:dyDescent="0.2">
      <c r="A1262" s="76" t="s">
        <v>879</v>
      </c>
      <c r="B1262"/>
    </row>
    <row r="1263" spans="1:2" ht="63" x14ac:dyDescent="0.2">
      <c r="A1263" s="76" t="s">
        <v>880</v>
      </c>
      <c r="B1263"/>
    </row>
    <row r="1264" spans="1:2" x14ac:dyDescent="0.2">
      <c r="A1264" s="76" t="s">
        <v>881</v>
      </c>
      <c r="B1264"/>
    </row>
    <row r="1265" spans="1:2" x14ac:dyDescent="0.2">
      <c r="A1265" s="76" t="s">
        <v>882</v>
      </c>
      <c r="B1265"/>
    </row>
    <row r="1266" spans="1:2" ht="63" x14ac:dyDescent="0.2">
      <c r="A1266" s="76" t="s">
        <v>883</v>
      </c>
      <c r="B1266"/>
    </row>
    <row r="1267" spans="1:2" ht="78.75" x14ac:dyDescent="0.2">
      <c r="A1267" s="76" t="s">
        <v>884</v>
      </c>
      <c r="B1267"/>
    </row>
    <row r="1268" spans="1:2" ht="31.5" x14ac:dyDescent="0.2">
      <c r="A1268" s="76" t="s">
        <v>885</v>
      </c>
      <c r="B1268"/>
    </row>
    <row r="1269" spans="1:2" ht="63" x14ac:dyDescent="0.2">
      <c r="A1269" s="76" t="s">
        <v>886</v>
      </c>
      <c r="B1269"/>
    </row>
    <row r="1270" spans="1:2" ht="31.5" x14ac:dyDescent="0.2">
      <c r="A1270" s="76" t="s">
        <v>887</v>
      </c>
      <c r="B1270"/>
    </row>
    <row r="1271" spans="1:2" x14ac:dyDescent="0.2">
      <c r="A1271" s="75"/>
      <c r="B1271"/>
    </row>
    <row r="1272" spans="1:2" ht="31.5" x14ac:dyDescent="0.2">
      <c r="A1272" s="75" t="s">
        <v>888</v>
      </c>
      <c r="B1272"/>
    </row>
    <row r="1273" spans="1:2" ht="94.5" x14ac:dyDescent="0.2">
      <c r="A1273" s="76" t="s">
        <v>889</v>
      </c>
      <c r="B1273"/>
    </row>
    <row r="1274" spans="1:2" x14ac:dyDescent="0.2">
      <c r="A1274" s="76" t="s">
        <v>890</v>
      </c>
      <c r="B1274"/>
    </row>
    <row r="1275" spans="1:2" x14ac:dyDescent="0.2">
      <c r="A1275" s="76" t="s">
        <v>891</v>
      </c>
      <c r="B1275"/>
    </row>
    <row r="1276" spans="1:2" x14ac:dyDescent="0.2">
      <c r="A1276" s="76" t="s">
        <v>892</v>
      </c>
      <c r="B1276"/>
    </row>
    <row r="1277" spans="1:2" ht="110.25" x14ac:dyDescent="0.2">
      <c r="A1277" s="76" t="s">
        <v>893</v>
      </c>
      <c r="B1277"/>
    </row>
    <row r="1278" spans="1:2" ht="94.5" x14ac:dyDescent="0.2">
      <c r="A1278" s="76" t="s">
        <v>894</v>
      </c>
      <c r="B1278"/>
    </row>
    <row r="1279" spans="1:2" x14ac:dyDescent="0.2">
      <c r="A1279" s="76" t="s">
        <v>895</v>
      </c>
      <c r="B1279"/>
    </row>
    <row r="1280" spans="1:2" ht="31.5" x14ac:dyDescent="0.2">
      <c r="A1280" s="76" t="s">
        <v>896</v>
      </c>
      <c r="B1280"/>
    </row>
    <row r="1281" spans="1:2" ht="31.5" x14ac:dyDescent="0.2">
      <c r="A1281" s="76" t="s">
        <v>897</v>
      </c>
      <c r="B1281"/>
    </row>
    <row r="1282" spans="1:2" ht="63" x14ac:dyDescent="0.2">
      <c r="A1282" s="76" t="s">
        <v>898</v>
      </c>
      <c r="B1282"/>
    </row>
    <row r="1283" spans="1:2" x14ac:dyDescent="0.2">
      <c r="A1283" s="76" t="s">
        <v>899</v>
      </c>
      <c r="B1283"/>
    </row>
    <row r="1284" spans="1:2" ht="63" x14ac:dyDescent="0.2">
      <c r="A1284" s="76" t="s">
        <v>900</v>
      </c>
      <c r="B1284"/>
    </row>
    <row r="1285" spans="1:2" x14ac:dyDescent="0.2">
      <c r="A1285" s="76" t="s">
        <v>901</v>
      </c>
      <c r="B1285"/>
    </row>
    <row r="1286" spans="1:2" ht="31.5" x14ac:dyDescent="0.2">
      <c r="A1286" s="76" t="s">
        <v>902</v>
      </c>
      <c r="B1286"/>
    </row>
    <row r="1287" spans="1:2" x14ac:dyDescent="0.2">
      <c r="A1287" s="76" t="s">
        <v>903</v>
      </c>
      <c r="B1287"/>
    </row>
    <row r="1288" spans="1:2" x14ac:dyDescent="0.2">
      <c r="A1288" s="76" t="s">
        <v>904</v>
      </c>
      <c r="B1288"/>
    </row>
    <row r="1289" spans="1:2" x14ac:dyDescent="0.2">
      <c r="A1289" s="76" t="s">
        <v>905</v>
      </c>
      <c r="B1289"/>
    </row>
    <row r="1290" spans="1:2" x14ac:dyDescent="0.2">
      <c r="A1290" s="76" t="s">
        <v>906</v>
      </c>
      <c r="B1290"/>
    </row>
    <row r="1291" spans="1:2" x14ac:dyDescent="0.2">
      <c r="A1291" s="76" t="s">
        <v>907</v>
      </c>
      <c r="B1291"/>
    </row>
    <row r="1292" spans="1:2" ht="31.5" x14ac:dyDescent="0.2">
      <c r="A1292" s="76" t="s">
        <v>908</v>
      </c>
      <c r="B1292"/>
    </row>
    <row r="1293" spans="1:2" x14ac:dyDescent="0.2">
      <c r="A1293" s="76" t="s">
        <v>909</v>
      </c>
      <c r="B1293"/>
    </row>
    <row r="1294" spans="1:2" ht="31.5" x14ac:dyDescent="0.2">
      <c r="A1294" s="76" t="s">
        <v>910</v>
      </c>
      <c r="B1294"/>
    </row>
    <row r="1295" spans="1:2" ht="47.25" x14ac:dyDescent="0.2">
      <c r="A1295" s="76" t="s">
        <v>911</v>
      </c>
      <c r="B1295"/>
    </row>
    <row r="1296" spans="1:2" ht="31.5" x14ac:dyDescent="0.2">
      <c r="A1296" s="76" t="s">
        <v>912</v>
      </c>
      <c r="B1296"/>
    </row>
    <row r="1297" spans="1:2" x14ac:dyDescent="0.2">
      <c r="A1297" s="76" t="s">
        <v>913</v>
      </c>
      <c r="B1297"/>
    </row>
    <row r="1298" spans="1:2" x14ac:dyDescent="0.2">
      <c r="A1298" s="76" t="s">
        <v>914</v>
      </c>
      <c r="B1298"/>
    </row>
    <row r="1299" spans="1:2" ht="78.75" x14ac:dyDescent="0.2">
      <c r="A1299" s="76" t="s">
        <v>915</v>
      </c>
      <c r="B1299"/>
    </row>
    <row r="1300" spans="1:2" ht="31.5" x14ac:dyDescent="0.2">
      <c r="A1300" s="76" t="s">
        <v>916</v>
      </c>
      <c r="B1300"/>
    </row>
    <row r="1301" spans="1:2" ht="63" x14ac:dyDescent="0.2">
      <c r="A1301" s="76" t="s">
        <v>917</v>
      </c>
      <c r="B1301"/>
    </row>
    <row r="1302" spans="1:2" ht="31.5" x14ac:dyDescent="0.2">
      <c r="A1302" s="76" t="s">
        <v>918</v>
      </c>
      <c r="B1302"/>
    </row>
    <row r="1303" spans="1:2" x14ac:dyDescent="0.2">
      <c r="A1303" s="71" t="s">
        <v>919</v>
      </c>
      <c r="B1303"/>
    </row>
    <row r="1304" spans="1:2" ht="47.25" x14ac:dyDescent="0.2">
      <c r="A1304" s="76" t="s">
        <v>920</v>
      </c>
      <c r="B1304"/>
    </row>
    <row r="1305" spans="1:2" ht="31.5" x14ac:dyDescent="0.2">
      <c r="A1305" s="76" t="s">
        <v>921</v>
      </c>
      <c r="B1305"/>
    </row>
    <row r="1306" spans="1:2" ht="31.5" x14ac:dyDescent="0.2">
      <c r="A1306" s="76" t="s">
        <v>922</v>
      </c>
      <c r="B1306"/>
    </row>
    <row r="1307" spans="1:2" ht="63" x14ac:dyDescent="0.2">
      <c r="A1307" s="76" t="s">
        <v>923</v>
      </c>
      <c r="B1307"/>
    </row>
    <row r="1308" spans="1:2" ht="63" x14ac:dyDescent="0.2">
      <c r="A1308" s="76" t="s">
        <v>924</v>
      </c>
      <c r="B1308"/>
    </row>
    <row r="1309" spans="1:2" ht="47.25" x14ac:dyDescent="0.2">
      <c r="A1309" s="76" t="s">
        <v>925</v>
      </c>
      <c r="B1309"/>
    </row>
    <row r="1310" spans="1:2" x14ac:dyDescent="0.2">
      <c r="A1310" s="71" t="s">
        <v>926</v>
      </c>
      <c r="B1310"/>
    </row>
    <row r="1311" spans="1:2" ht="47.25" x14ac:dyDescent="0.2">
      <c r="A1311" s="76" t="s">
        <v>927</v>
      </c>
      <c r="B1311"/>
    </row>
    <row r="1312" spans="1:2" ht="63" x14ac:dyDescent="0.2">
      <c r="A1312" s="76" t="s">
        <v>928</v>
      </c>
      <c r="B1312"/>
    </row>
    <row r="1313" spans="1:2" ht="31.5" x14ac:dyDescent="0.2">
      <c r="A1313" s="76" t="s">
        <v>929</v>
      </c>
      <c r="B1313"/>
    </row>
    <row r="1314" spans="1:2" x14ac:dyDescent="0.2">
      <c r="A1314" s="76" t="s">
        <v>930</v>
      </c>
      <c r="B1314"/>
    </row>
    <row r="1315" spans="1:2" x14ac:dyDescent="0.2">
      <c r="A1315" s="71" t="s">
        <v>931</v>
      </c>
      <c r="B1315"/>
    </row>
    <row r="1316" spans="1:2" ht="47.25" x14ac:dyDescent="0.2">
      <c r="A1316" s="76" t="s">
        <v>932</v>
      </c>
      <c r="B1316"/>
    </row>
    <row r="1317" spans="1:2" ht="47.25" x14ac:dyDescent="0.2">
      <c r="A1317" s="76" t="s">
        <v>933</v>
      </c>
      <c r="B1317"/>
    </row>
    <row r="1318" spans="1:2" ht="47.25" x14ac:dyDescent="0.2">
      <c r="A1318" s="76" t="s">
        <v>934</v>
      </c>
      <c r="B1318"/>
    </row>
    <row r="1319" spans="1:2" x14ac:dyDescent="0.2">
      <c r="A1319" s="76"/>
      <c r="B1319"/>
    </row>
    <row r="1320" spans="1:2" x14ac:dyDescent="0.2">
      <c r="A1320" s="71" t="s">
        <v>935</v>
      </c>
      <c r="B1320"/>
    </row>
    <row r="1321" spans="1:2" x14ac:dyDescent="0.2">
      <c r="A1321" s="71" t="s">
        <v>936</v>
      </c>
      <c r="B1321"/>
    </row>
    <row r="1322" spans="1:2" ht="126" x14ac:dyDescent="0.2">
      <c r="A1322" s="76" t="s">
        <v>937</v>
      </c>
      <c r="B1322"/>
    </row>
    <row r="1323" spans="1:2" ht="63" x14ac:dyDescent="0.2">
      <c r="A1323" s="76" t="s">
        <v>938</v>
      </c>
      <c r="B1323"/>
    </row>
    <row r="1324" spans="1:2" ht="78.75" x14ac:dyDescent="0.2">
      <c r="A1324" s="76" t="s">
        <v>939</v>
      </c>
      <c r="B1324"/>
    </row>
    <row r="1325" spans="1:2" ht="110.25" x14ac:dyDescent="0.2">
      <c r="A1325" s="76" t="s">
        <v>940</v>
      </c>
      <c r="B1325"/>
    </row>
    <row r="1326" spans="1:2" ht="47.25" x14ac:dyDescent="0.2">
      <c r="A1326" s="76" t="s">
        <v>941</v>
      </c>
      <c r="B1326"/>
    </row>
    <row r="1327" spans="1:2" ht="31.5" x14ac:dyDescent="0.2">
      <c r="A1327" s="76" t="s">
        <v>942</v>
      </c>
      <c r="B1327"/>
    </row>
    <row r="1328" spans="1:2" ht="31.5" x14ac:dyDescent="0.2">
      <c r="A1328" s="76" t="s">
        <v>943</v>
      </c>
      <c r="B1328"/>
    </row>
    <row r="1329" spans="1:2" ht="94.5" x14ac:dyDescent="0.2">
      <c r="A1329" s="76" t="s">
        <v>944</v>
      </c>
      <c r="B1329"/>
    </row>
    <row r="1330" spans="1:2" ht="31.5" x14ac:dyDescent="0.2">
      <c r="A1330" s="76" t="s">
        <v>945</v>
      </c>
      <c r="B1330"/>
    </row>
    <row r="1331" spans="1:2" x14ac:dyDescent="0.2">
      <c r="A1331" s="76" t="s">
        <v>930</v>
      </c>
      <c r="B1331"/>
    </row>
    <row r="1332" spans="1:2" ht="173.25" x14ac:dyDescent="0.2">
      <c r="A1332" s="76" t="s">
        <v>946</v>
      </c>
      <c r="B1332"/>
    </row>
    <row r="1333" spans="1:2" ht="63" x14ac:dyDescent="0.2">
      <c r="A1333" s="76" t="s">
        <v>947</v>
      </c>
      <c r="B1333"/>
    </row>
    <row r="1334" spans="1:2" x14ac:dyDescent="0.2">
      <c r="A1334" s="76"/>
      <c r="B1334"/>
    </row>
    <row r="1335" spans="1:2" x14ac:dyDescent="0.2">
      <c r="A1335" s="76"/>
      <c r="B1335"/>
    </row>
    <row r="1336" spans="1:2" ht="31.5" x14ac:dyDescent="0.2">
      <c r="A1336" s="75" t="s">
        <v>948</v>
      </c>
      <c r="B1336"/>
    </row>
    <row r="1337" spans="1:2" ht="110.25" x14ac:dyDescent="0.2">
      <c r="A1337" s="76" t="s">
        <v>949</v>
      </c>
      <c r="B1337"/>
    </row>
    <row r="1338" spans="1:2" ht="78.75" x14ac:dyDescent="0.2">
      <c r="A1338" s="76" t="s">
        <v>950</v>
      </c>
      <c r="B1338"/>
    </row>
    <row r="1339" spans="1:2" ht="47.25" x14ac:dyDescent="0.2">
      <c r="A1339" s="76" t="s">
        <v>951</v>
      </c>
      <c r="B1339"/>
    </row>
    <row r="1340" spans="1:2" ht="78.75" x14ac:dyDescent="0.2">
      <c r="A1340" s="76" t="s">
        <v>952</v>
      </c>
      <c r="B1340"/>
    </row>
    <row r="1341" spans="1:2" ht="63" x14ac:dyDescent="0.2">
      <c r="A1341" s="76" t="s">
        <v>953</v>
      </c>
      <c r="B1341"/>
    </row>
    <row r="1342" spans="1:2" ht="31.5" x14ac:dyDescent="0.2">
      <c r="A1342" s="76" t="s">
        <v>954</v>
      </c>
      <c r="B1342"/>
    </row>
    <row r="1343" spans="1:2" ht="63" x14ac:dyDescent="0.2">
      <c r="A1343" s="76" t="s">
        <v>955</v>
      </c>
      <c r="B1343"/>
    </row>
    <row r="1344" spans="1:2" ht="31.5" x14ac:dyDescent="0.2">
      <c r="A1344" s="76" t="s">
        <v>956</v>
      </c>
      <c r="B1344"/>
    </row>
    <row r="1345" spans="1:2" ht="47.25" x14ac:dyDescent="0.2">
      <c r="A1345" s="76" t="s">
        <v>957</v>
      </c>
      <c r="B1345"/>
    </row>
    <row r="1346" spans="1:2" ht="47.25" x14ac:dyDescent="0.2">
      <c r="A1346" s="76" t="s">
        <v>958</v>
      </c>
      <c r="B1346"/>
    </row>
    <row r="1347" spans="1:2" ht="47.25" x14ac:dyDescent="0.2">
      <c r="A1347" s="76" t="s">
        <v>959</v>
      </c>
      <c r="B1347"/>
    </row>
    <row r="1348" spans="1:2" x14ac:dyDescent="0.2">
      <c r="A1348" s="76"/>
      <c r="B1348"/>
    </row>
    <row r="1349" spans="1:2" x14ac:dyDescent="0.2">
      <c r="A1349" s="75" t="s">
        <v>960</v>
      </c>
      <c r="B1349"/>
    </row>
    <row r="1350" spans="1:2" ht="31.5" x14ac:dyDescent="0.2">
      <c r="A1350" s="76" t="s">
        <v>961</v>
      </c>
      <c r="B1350"/>
    </row>
    <row r="1351" spans="1:2" ht="31.5" x14ac:dyDescent="0.2">
      <c r="A1351" s="76" t="s">
        <v>962</v>
      </c>
      <c r="B1351"/>
    </row>
    <row r="1352" spans="1:2" ht="31.5" x14ac:dyDescent="0.2">
      <c r="A1352" s="76" t="s">
        <v>963</v>
      </c>
      <c r="B1352"/>
    </row>
    <row r="1353" spans="1:2" ht="47.25" x14ac:dyDescent="0.2">
      <c r="A1353" s="76" t="s">
        <v>964</v>
      </c>
      <c r="B1353"/>
    </row>
    <row r="1354" spans="1:2" ht="31.5" x14ac:dyDescent="0.2">
      <c r="A1354" s="80" t="s">
        <v>965</v>
      </c>
      <c r="B1354"/>
    </row>
    <row r="1355" spans="1:2" ht="47.25" x14ac:dyDescent="0.2">
      <c r="A1355" s="80" t="s">
        <v>966</v>
      </c>
      <c r="B1355"/>
    </row>
    <row r="1356" spans="1:2" ht="47.25" x14ac:dyDescent="0.2">
      <c r="A1356" s="76" t="s">
        <v>967</v>
      </c>
      <c r="B1356"/>
    </row>
    <row r="1357" spans="1:2" ht="31.5" x14ac:dyDescent="0.2">
      <c r="A1357" s="76" t="s">
        <v>968</v>
      </c>
      <c r="B1357"/>
    </row>
    <row r="1358" spans="1:2" ht="31.5" x14ac:dyDescent="0.2">
      <c r="A1358" s="76" t="s">
        <v>969</v>
      </c>
      <c r="B1358"/>
    </row>
    <row r="1359" spans="1:2" ht="31.5" x14ac:dyDescent="0.2">
      <c r="A1359" s="76" t="s">
        <v>970</v>
      </c>
      <c r="B1359"/>
    </row>
    <row r="1360" spans="1:2" ht="31.5" x14ac:dyDescent="0.2">
      <c r="A1360" s="76" t="s">
        <v>971</v>
      </c>
      <c r="B1360"/>
    </row>
    <row r="1361" spans="1:2" x14ac:dyDescent="0.2">
      <c r="A1361" s="76"/>
      <c r="B1361"/>
    </row>
    <row r="1362" spans="1:2" x14ac:dyDescent="0.2">
      <c r="A1362" s="76"/>
      <c r="B1362"/>
    </row>
    <row r="1363" spans="1:2" x14ac:dyDescent="0.2">
      <c r="A1363" s="71" t="s">
        <v>972</v>
      </c>
      <c r="B1363"/>
    </row>
    <row r="1364" spans="1:2" x14ac:dyDescent="0.2">
      <c r="A1364" s="81"/>
      <c r="B1364"/>
    </row>
    <row r="1365" spans="1:2" x14ac:dyDescent="0.2">
      <c r="A1365" s="76" t="s">
        <v>973</v>
      </c>
      <c r="B1365"/>
    </row>
    <row r="1366" spans="1:2" x14ac:dyDescent="0.2">
      <c r="A1366" s="76" t="s">
        <v>1120</v>
      </c>
      <c r="B1366" s="76"/>
    </row>
    <row r="1367" spans="1:2" ht="63" x14ac:dyDescent="0.2">
      <c r="A1367" s="76" t="s">
        <v>974</v>
      </c>
      <c r="B1367"/>
    </row>
    <row r="1368" spans="1:2" ht="47.25" x14ac:dyDescent="0.2">
      <c r="A1368" s="76" t="s">
        <v>975</v>
      </c>
      <c r="B1368"/>
    </row>
    <row r="1369" spans="1:2" ht="31.5" x14ac:dyDescent="0.2">
      <c r="A1369" s="76" t="s">
        <v>976</v>
      </c>
      <c r="B1369"/>
    </row>
    <row r="1370" spans="1:2" x14ac:dyDescent="0.2">
      <c r="A1370" s="76" t="s">
        <v>977</v>
      </c>
      <c r="B1370"/>
    </row>
    <row r="1371" spans="1:2" x14ac:dyDescent="0.2">
      <c r="A1371" s="76"/>
      <c r="B1371"/>
    </row>
    <row r="1372" spans="1:2" ht="152.25" customHeight="1" x14ac:dyDescent="0.2">
      <c r="A1372" s="76" t="s">
        <v>1121</v>
      </c>
      <c r="B1372" s="76"/>
    </row>
    <row r="1373" spans="1:2" ht="30.75" customHeight="1" x14ac:dyDescent="0.2">
      <c r="A1373" s="76" t="s">
        <v>978</v>
      </c>
      <c r="B1373"/>
    </row>
    <row r="1374" spans="1:2" ht="74.25" customHeight="1" x14ac:dyDescent="0.2">
      <c r="A1374" s="76" t="s">
        <v>979</v>
      </c>
      <c r="B1374"/>
    </row>
    <row r="1375" spans="1:2" ht="91.5" customHeight="1" x14ac:dyDescent="0.2">
      <c r="A1375" s="76" t="s">
        <v>980</v>
      </c>
      <c r="B1375"/>
    </row>
    <row r="1376" spans="1:2" ht="86.25" customHeight="1" x14ac:dyDescent="0.2">
      <c r="A1376" s="76" t="s">
        <v>981</v>
      </c>
      <c r="B1376"/>
    </row>
    <row r="1377" spans="1:2" ht="69" customHeight="1" x14ac:dyDescent="0.2">
      <c r="A1377" s="76" t="s">
        <v>982</v>
      </c>
      <c r="B1377"/>
    </row>
    <row r="1378" spans="1:2" ht="47.25" x14ac:dyDescent="0.2">
      <c r="A1378" s="76" t="s">
        <v>983</v>
      </c>
      <c r="B1378"/>
    </row>
    <row r="1379" spans="1:2" x14ac:dyDescent="0.2">
      <c r="A1379" s="76"/>
      <c r="B1379"/>
    </row>
    <row r="1380" spans="1:2" x14ac:dyDescent="0.2">
      <c r="A1380" s="76"/>
      <c r="B1380"/>
    </row>
    <row r="1381" spans="1:2" ht="31.5" x14ac:dyDescent="0.2">
      <c r="A1381" s="76" t="s">
        <v>984</v>
      </c>
      <c r="B1381"/>
    </row>
    <row r="1382" spans="1:2" x14ac:dyDescent="0.2">
      <c r="A1382" s="76" t="s">
        <v>985</v>
      </c>
      <c r="B1382"/>
    </row>
    <row r="1383" spans="1:2" x14ac:dyDescent="0.2">
      <c r="A1383" s="76"/>
      <c r="B1383"/>
    </row>
    <row r="1384" spans="1:2" ht="39.75" customHeight="1" x14ac:dyDescent="0.2">
      <c r="A1384" s="76" t="s">
        <v>986</v>
      </c>
      <c r="B1384"/>
    </row>
    <row r="1385" spans="1:2" ht="69" customHeight="1" x14ac:dyDescent="0.2">
      <c r="A1385" s="76" t="s">
        <v>987</v>
      </c>
      <c r="B1385"/>
    </row>
    <row r="1386" spans="1:2" ht="74.25" customHeight="1" x14ac:dyDescent="0.2">
      <c r="A1386" s="76" t="s">
        <v>988</v>
      </c>
      <c r="B1386"/>
    </row>
    <row r="1387" spans="1:2" ht="69" customHeight="1" x14ac:dyDescent="0.2">
      <c r="A1387" s="76" t="s">
        <v>989</v>
      </c>
      <c r="B1387"/>
    </row>
    <row r="1388" spans="1:2" ht="47.25" x14ac:dyDescent="0.2">
      <c r="A1388" s="76" t="s">
        <v>990</v>
      </c>
      <c r="B1388"/>
    </row>
    <row r="1389" spans="1:2" ht="31.5" x14ac:dyDescent="0.2">
      <c r="A1389" s="76" t="s">
        <v>991</v>
      </c>
      <c r="B1389"/>
    </row>
    <row r="1390" spans="1:2" ht="47.25" x14ac:dyDescent="0.2">
      <c r="A1390" s="76" t="s">
        <v>992</v>
      </c>
      <c r="B1390"/>
    </row>
    <row r="1391" spans="1:2" ht="47.25" x14ac:dyDescent="0.2">
      <c r="A1391" s="76" t="s">
        <v>993</v>
      </c>
      <c r="B1391"/>
    </row>
    <row r="1392" spans="1:2" x14ac:dyDescent="0.2">
      <c r="A1392" s="76"/>
      <c r="B1392"/>
    </row>
    <row r="1393" spans="1:2" x14ac:dyDescent="0.2">
      <c r="A1393" s="76" t="s">
        <v>994</v>
      </c>
      <c r="B1393"/>
    </row>
    <row r="1394" spans="1:2" ht="31.5" x14ac:dyDescent="0.2">
      <c r="A1394" s="76" t="s">
        <v>995</v>
      </c>
      <c r="B1394"/>
    </row>
    <row r="1395" spans="1:2" ht="94.5" x14ac:dyDescent="0.2">
      <c r="A1395" s="76" t="s">
        <v>996</v>
      </c>
      <c r="B1395"/>
    </row>
    <row r="1396" spans="1:2" ht="47.25" x14ac:dyDescent="0.2">
      <c r="A1396" s="76" t="s">
        <v>997</v>
      </c>
      <c r="B1396"/>
    </row>
    <row r="1397" spans="1:2" x14ac:dyDescent="0.2">
      <c r="A1397" s="76"/>
      <c r="B1397"/>
    </row>
    <row r="1398" spans="1:2" ht="31.5" x14ac:dyDescent="0.2">
      <c r="A1398" s="76" t="s">
        <v>998</v>
      </c>
      <c r="B1398"/>
    </row>
    <row r="1399" spans="1:2" ht="31.5" x14ac:dyDescent="0.2">
      <c r="A1399" s="76" t="s">
        <v>999</v>
      </c>
      <c r="B1399" s="76"/>
    </row>
    <row r="1400" spans="1:2" ht="47.25" x14ac:dyDescent="0.2">
      <c r="A1400" s="76" t="s">
        <v>1000</v>
      </c>
      <c r="B1400" s="76"/>
    </row>
    <row r="1401" spans="1:2" x14ac:dyDescent="0.2">
      <c r="A1401" s="76" t="s">
        <v>1001</v>
      </c>
    </row>
    <row r="1402" spans="1:2" ht="31.5" x14ac:dyDescent="0.2">
      <c r="A1402" s="76" t="s">
        <v>1002</v>
      </c>
    </row>
    <row r="1403" spans="1:2" ht="78.75" x14ac:dyDescent="0.2">
      <c r="A1403" s="76" t="s">
        <v>1003</v>
      </c>
    </row>
    <row r="1404" spans="1:2" ht="47.25" x14ac:dyDescent="0.2">
      <c r="A1404" s="76" t="s">
        <v>1004</v>
      </c>
    </row>
    <row r="1405" spans="1:2" ht="204.75" x14ac:dyDescent="0.2">
      <c r="A1405"/>
      <c r="B1405" s="76" t="s">
        <v>1005</v>
      </c>
    </row>
    <row r="1406" spans="1:2" ht="157.5" x14ac:dyDescent="0.2">
      <c r="A1406" s="76" t="s">
        <v>1006</v>
      </c>
    </row>
    <row r="1407" spans="1:2" ht="78.75" x14ac:dyDescent="0.2">
      <c r="A1407" s="76" t="s">
        <v>1007</v>
      </c>
      <c r="B1407"/>
    </row>
    <row r="1408" spans="1:2" ht="31.5" x14ac:dyDescent="0.2">
      <c r="A1408" s="76" t="s">
        <v>1008</v>
      </c>
      <c r="B1408"/>
    </row>
    <row r="1409" spans="1:2" ht="47.25" x14ac:dyDescent="0.2">
      <c r="A1409" s="80" t="s">
        <v>1009</v>
      </c>
      <c r="B1409"/>
    </row>
    <row r="1410" spans="1:2" ht="63" x14ac:dyDescent="0.2">
      <c r="A1410" s="76" t="s">
        <v>1010</v>
      </c>
      <c r="B1410"/>
    </row>
    <row r="1411" spans="1:2" ht="47.25" x14ac:dyDescent="0.2">
      <c r="A1411" s="76" t="s">
        <v>1011</v>
      </c>
    </row>
    <row r="1412" spans="1:2" ht="94.5" x14ac:dyDescent="0.2">
      <c r="A1412" s="76" t="s">
        <v>1012</v>
      </c>
      <c r="B1412"/>
    </row>
    <row r="1413" spans="1:2" ht="47.25" x14ac:dyDescent="0.2">
      <c r="A1413" s="76" t="s">
        <v>1013</v>
      </c>
      <c r="B1413"/>
    </row>
    <row r="1414" spans="1:2" ht="63" x14ac:dyDescent="0.2">
      <c r="A1414" s="76" t="s">
        <v>1014</v>
      </c>
      <c r="B1414"/>
    </row>
    <row r="1415" spans="1:2" x14ac:dyDescent="0.2">
      <c r="A1415" s="76" t="s">
        <v>1015</v>
      </c>
      <c r="B1415"/>
    </row>
    <row r="1416" spans="1:2" x14ac:dyDescent="0.2">
      <c r="A1416" s="76" t="s">
        <v>1016</v>
      </c>
      <c r="B1416"/>
    </row>
    <row r="1417" spans="1:2" x14ac:dyDescent="0.2">
      <c r="A1417" s="76" t="s">
        <v>1017</v>
      </c>
      <c r="B1417"/>
    </row>
    <row r="1418" spans="1:2" x14ac:dyDescent="0.2">
      <c r="A1418" s="82" t="s">
        <v>1018</v>
      </c>
      <c r="B1418"/>
    </row>
    <row r="1419" spans="1:2" ht="34.5" customHeight="1" x14ac:dyDescent="0.2">
      <c r="A1419" s="83" t="s">
        <v>1019</v>
      </c>
      <c r="B1419"/>
    </row>
    <row r="1420" spans="1:2" ht="45" customHeight="1" x14ac:dyDescent="0.2">
      <c r="A1420" s="76" t="s">
        <v>1020</v>
      </c>
      <c r="B1420"/>
    </row>
    <row r="1421" spans="1:2" x14ac:dyDescent="0.2">
      <c r="A1421" s="83" t="s">
        <v>1019</v>
      </c>
      <c r="B1421"/>
    </row>
    <row r="1422" spans="1:2" ht="69.75" customHeight="1" x14ac:dyDescent="0.2">
      <c r="A1422" s="76" t="s">
        <v>1021</v>
      </c>
      <c r="B1422"/>
    </row>
    <row r="1423" spans="1:2" hidden="1" x14ac:dyDescent="0.2">
      <c r="A1423" s="83" t="s">
        <v>1019</v>
      </c>
      <c r="B1423"/>
    </row>
    <row r="1424" spans="1:2" ht="46.5" customHeight="1" x14ac:dyDescent="0.2">
      <c r="A1424" s="76" t="s">
        <v>1022</v>
      </c>
      <c r="B1424"/>
    </row>
    <row r="1425" spans="1:2" x14ac:dyDescent="0.2">
      <c r="A1425" s="83" t="s">
        <v>1023</v>
      </c>
      <c r="B1425"/>
    </row>
    <row r="1426" spans="1:2" ht="31.5" x14ac:dyDescent="0.2">
      <c r="A1426" s="76" t="s">
        <v>1024</v>
      </c>
      <c r="B1426"/>
    </row>
    <row r="1427" spans="1:2" x14ac:dyDescent="0.2">
      <c r="A1427" s="76"/>
      <c r="B1427"/>
    </row>
    <row r="1428" spans="1:2" x14ac:dyDescent="0.2">
      <c r="A1428" s="76" t="s">
        <v>1025</v>
      </c>
      <c r="B1428"/>
    </row>
    <row r="1429" spans="1:2" x14ac:dyDescent="0.2">
      <c r="A1429" s="76"/>
      <c r="B1429"/>
    </row>
    <row r="1430" spans="1:2" x14ac:dyDescent="0.2">
      <c r="A1430" s="72" t="s">
        <v>1026</v>
      </c>
      <c r="B1430"/>
    </row>
    <row r="1431" spans="1:2" x14ac:dyDescent="0.2">
      <c r="A1431" s="83" t="s">
        <v>1027</v>
      </c>
      <c r="B1431"/>
    </row>
    <row r="1432" spans="1:2" ht="31.5" x14ac:dyDescent="0.2">
      <c r="A1432" s="77" t="s">
        <v>1028</v>
      </c>
      <c r="B1432"/>
    </row>
    <row r="1433" spans="1:2" x14ac:dyDescent="0.2">
      <c r="A1433" s="83" t="s">
        <v>1029</v>
      </c>
      <c r="B1433"/>
    </row>
    <row r="1434" spans="1:2" ht="76.5" customHeight="1" x14ac:dyDescent="0.2">
      <c r="A1434" s="76" t="s">
        <v>1030</v>
      </c>
      <c r="B1434"/>
    </row>
    <row r="1435" spans="1:2" x14ac:dyDescent="0.2">
      <c r="A1435" s="76" t="s">
        <v>1031</v>
      </c>
      <c r="B1435"/>
    </row>
    <row r="1436" spans="1:2" ht="47.25" x14ac:dyDescent="0.2">
      <c r="A1436" s="76" t="s">
        <v>1032</v>
      </c>
      <c r="B1436"/>
    </row>
    <row r="1437" spans="1:2" ht="126" x14ac:dyDescent="0.2">
      <c r="A1437" s="76" t="s">
        <v>1033</v>
      </c>
      <c r="B1437"/>
    </row>
    <row r="1438" spans="1:2" ht="78.75" x14ac:dyDescent="0.2">
      <c r="A1438" s="76" t="s">
        <v>1034</v>
      </c>
      <c r="B1438"/>
    </row>
    <row r="1439" spans="1:2" ht="47.25" x14ac:dyDescent="0.2">
      <c r="A1439" s="76" t="s">
        <v>1035</v>
      </c>
      <c r="B1439"/>
    </row>
    <row r="1440" spans="1:2" ht="31.5" x14ac:dyDescent="0.2">
      <c r="A1440" s="76" t="s">
        <v>1036</v>
      </c>
      <c r="B1440"/>
    </row>
    <row r="1441" spans="1:2" ht="31.5" x14ac:dyDescent="0.2">
      <c r="A1441" s="76" t="s">
        <v>1037</v>
      </c>
      <c r="B1441"/>
    </row>
    <row r="1442" spans="1:2" x14ac:dyDescent="0.2">
      <c r="A1442" s="76"/>
      <c r="B1442"/>
    </row>
    <row r="1443" spans="1:2" x14ac:dyDescent="0.2">
      <c r="A1443" s="71" t="s">
        <v>1038</v>
      </c>
      <c r="B1443"/>
    </row>
    <row r="1444" spans="1:2" ht="31.5" x14ac:dyDescent="0.2">
      <c r="A1444" s="76" t="s">
        <v>1039</v>
      </c>
      <c r="B1444"/>
    </row>
    <row r="1445" spans="1:2" x14ac:dyDescent="0.2">
      <c r="A1445" s="76" t="s">
        <v>1040</v>
      </c>
      <c r="B1445"/>
    </row>
    <row r="1446" spans="1:2" ht="31.5" x14ac:dyDescent="0.2">
      <c r="A1446" s="76" t="s">
        <v>1041</v>
      </c>
      <c r="B1446"/>
    </row>
    <row r="1447" spans="1:2" ht="31.5" x14ac:dyDescent="0.2">
      <c r="A1447" s="76" t="s">
        <v>1042</v>
      </c>
      <c r="B1447"/>
    </row>
    <row r="1448" spans="1:2" ht="47.25" x14ac:dyDescent="0.2">
      <c r="A1448" s="76" t="s">
        <v>1043</v>
      </c>
      <c r="B1448"/>
    </row>
    <row r="1449" spans="1:2" x14ac:dyDescent="0.2">
      <c r="A1449" s="76" t="s">
        <v>1044</v>
      </c>
      <c r="B1449"/>
    </row>
    <row r="1450" spans="1:2" ht="31.5" x14ac:dyDescent="0.2">
      <c r="A1450" s="76" t="s">
        <v>1045</v>
      </c>
      <c r="B1450"/>
    </row>
    <row r="1451" spans="1:2" ht="31.5" x14ac:dyDescent="0.2">
      <c r="A1451" s="76" t="s">
        <v>1046</v>
      </c>
      <c r="B1451"/>
    </row>
    <row r="1452" spans="1:2" ht="31.5" x14ac:dyDescent="0.2">
      <c r="A1452" s="76" t="s">
        <v>1047</v>
      </c>
      <c r="B1452"/>
    </row>
    <row r="1453" spans="1:2" ht="31.5" x14ac:dyDescent="0.2">
      <c r="A1453" s="76" t="s">
        <v>1048</v>
      </c>
      <c r="B1453"/>
    </row>
    <row r="1454" spans="1:2" ht="47.25" x14ac:dyDescent="0.2">
      <c r="A1454" s="76" t="s">
        <v>1049</v>
      </c>
      <c r="B1454"/>
    </row>
    <row r="1455" spans="1:2" ht="47.25" x14ac:dyDescent="0.2">
      <c r="A1455" s="76" t="s">
        <v>1050</v>
      </c>
      <c r="B1455"/>
    </row>
    <row r="1456" spans="1:2" ht="63" x14ac:dyDescent="0.2">
      <c r="A1456" s="76" t="s">
        <v>1051</v>
      </c>
      <c r="B1456"/>
    </row>
    <row r="1457" spans="1:2" ht="63" x14ac:dyDescent="0.2">
      <c r="A1457" s="76" t="s">
        <v>1052</v>
      </c>
      <c r="B1457"/>
    </row>
    <row r="1458" spans="1:2" ht="47.25" x14ac:dyDescent="0.2">
      <c r="A1458" s="76" t="s">
        <v>1053</v>
      </c>
      <c r="B1458"/>
    </row>
    <row r="1459" spans="1:2" ht="126" x14ac:dyDescent="0.2">
      <c r="A1459" s="76" t="s">
        <v>1054</v>
      </c>
      <c r="B1459"/>
    </row>
    <row r="1460" spans="1:2" ht="78.75" x14ac:dyDescent="0.2">
      <c r="A1460" s="76" t="s">
        <v>1055</v>
      </c>
      <c r="B1460"/>
    </row>
    <row r="1461" spans="1:2" ht="47.25" x14ac:dyDescent="0.2">
      <c r="A1461" s="76" t="s">
        <v>1056</v>
      </c>
      <c r="B1461"/>
    </row>
    <row r="1462" spans="1:2" ht="110.25" x14ac:dyDescent="0.2">
      <c r="A1462" s="76" t="s">
        <v>1057</v>
      </c>
      <c r="B1462"/>
    </row>
    <row r="1463" spans="1:2" ht="110.25" x14ac:dyDescent="0.2">
      <c r="A1463" s="76" t="s">
        <v>1058</v>
      </c>
      <c r="B1463"/>
    </row>
    <row r="1464" spans="1:2" ht="47.25" x14ac:dyDescent="0.2">
      <c r="A1464" s="76" t="s">
        <v>1059</v>
      </c>
      <c r="B1464"/>
    </row>
    <row r="1465" spans="1:2" ht="31.5" x14ac:dyDescent="0.2">
      <c r="A1465" s="76" t="s">
        <v>1060</v>
      </c>
      <c r="B1465"/>
    </row>
    <row r="1466" spans="1:2" ht="31.5" x14ac:dyDescent="0.2">
      <c r="A1466" s="76" t="s">
        <v>1061</v>
      </c>
      <c r="B1466"/>
    </row>
    <row r="1467" spans="1:2" ht="47.25" x14ac:dyDescent="0.2">
      <c r="A1467" s="76" t="s">
        <v>1062</v>
      </c>
      <c r="B1467"/>
    </row>
    <row r="1468" spans="1:2" ht="31.5" x14ac:dyDescent="0.2">
      <c r="A1468" s="76" t="s">
        <v>1063</v>
      </c>
      <c r="B1468"/>
    </row>
    <row r="1469" spans="1:2" x14ac:dyDescent="0.2">
      <c r="A1469" s="71" t="s">
        <v>1064</v>
      </c>
      <c r="B1469"/>
    </row>
    <row r="1470" spans="1:2" ht="63" x14ac:dyDescent="0.2">
      <c r="A1470" s="76" t="s">
        <v>1065</v>
      </c>
      <c r="B1470"/>
    </row>
    <row r="1471" spans="1:2" x14ac:dyDescent="0.2">
      <c r="A1471" s="76"/>
      <c r="B1471"/>
    </row>
    <row r="1472" spans="1:2" ht="47.25" x14ac:dyDescent="0.2">
      <c r="A1472" s="76" t="s">
        <v>1066</v>
      </c>
      <c r="B1472"/>
    </row>
    <row r="1473" spans="1:2" ht="31.5" x14ac:dyDescent="0.2">
      <c r="A1473" s="76" t="s">
        <v>1067</v>
      </c>
      <c r="B1473"/>
    </row>
    <row r="1474" spans="1:2" ht="47.25" x14ac:dyDescent="0.2">
      <c r="A1474" s="76" t="s">
        <v>1068</v>
      </c>
      <c r="B1474"/>
    </row>
    <row r="1475" spans="1:2" ht="47.25" x14ac:dyDescent="0.2">
      <c r="A1475" s="76" t="s">
        <v>1069</v>
      </c>
      <c r="B1475"/>
    </row>
    <row r="1476" spans="1:2" ht="31.5" x14ac:dyDescent="0.2">
      <c r="A1476" s="76" t="s">
        <v>1070</v>
      </c>
      <c r="B1476"/>
    </row>
    <row r="1477" spans="1:2" x14ac:dyDescent="0.2">
      <c r="A1477" s="71" t="s">
        <v>1071</v>
      </c>
      <c r="B1477"/>
    </row>
    <row r="1478" spans="1:2" ht="63" x14ac:dyDescent="0.2">
      <c r="A1478" s="76" t="s">
        <v>1072</v>
      </c>
      <c r="B1478"/>
    </row>
    <row r="1479" spans="1:2" ht="63" x14ac:dyDescent="0.2">
      <c r="A1479" s="76" t="s">
        <v>1073</v>
      </c>
      <c r="B1479"/>
    </row>
    <row r="1480" spans="1:2" ht="94.5" x14ac:dyDescent="0.2">
      <c r="A1480" s="76" t="s">
        <v>1074</v>
      </c>
      <c r="B1480"/>
    </row>
    <row r="1481" spans="1:2" ht="31.5" x14ac:dyDescent="0.2">
      <c r="A1481" s="76" t="s">
        <v>1075</v>
      </c>
      <c r="B1481"/>
    </row>
    <row r="1482" spans="1:2" ht="63" x14ac:dyDescent="0.2">
      <c r="A1482" s="76" t="s">
        <v>1076</v>
      </c>
      <c r="B1482"/>
    </row>
    <row r="1483" spans="1:2" x14ac:dyDescent="0.2">
      <c r="A1483" s="76" t="s">
        <v>1077</v>
      </c>
      <c r="B1483"/>
    </row>
    <row r="1484" spans="1:2" x14ac:dyDescent="0.2">
      <c r="A1484" s="76"/>
      <c r="B1484"/>
    </row>
    <row r="1485" spans="1:2" x14ac:dyDescent="0.2">
      <c r="A1485" s="71" t="s">
        <v>1078</v>
      </c>
      <c r="B1485"/>
    </row>
    <row r="1486" spans="1:2" x14ac:dyDescent="0.2">
      <c r="A1486" s="76" t="s">
        <v>1079</v>
      </c>
      <c r="B1486"/>
    </row>
    <row r="1487" spans="1:2" x14ac:dyDescent="0.2">
      <c r="A1487" s="76" t="s">
        <v>1080</v>
      </c>
      <c r="B1487"/>
    </row>
    <row r="1488" spans="1:2" x14ac:dyDescent="0.2">
      <c r="A1488" s="76" t="s">
        <v>1081</v>
      </c>
      <c r="B1488"/>
    </row>
    <row r="1489" spans="1:2" x14ac:dyDescent="0.2">
      <c r="A1489" s="76" t="s">
        <v>1082</v>
      </c>
      <c r="B1489"/>
    </row>
    <row r="1490" spans="1:2" x14ac:dyDescent="0.2">
      <c r="A1490" s="76" t="s">
        <v>1083</v>
      </c>
      <c r="B1490"/>
    </row>
    <row r="1491" spans="1:2" x14ac:dyDescent="0.2">
      <c r="A1491" s="76" t="s">
        <v>1084</v>
      </c>
      <c r="B1491"/>
    </row>
    <row r="1492" spans="1:2" x14ac:dyDescent="0.2">
      <c r="A1492" s="76" t="s">
        <v>1085</v>
      </c>
      <c r="B1492"/>
    </row>
    <row r="1493" spans="1:2" x14ac:dyDescent="0.2">
      <c r="A1493" s="76" t="s">
        <v>1086</v>
      </c>
      <c r="B1493"/>
    </row>
    <row r="1494" spans="1:2" x14ac:dyDescent="0.2">
      <c r="A1494" s="76" t="s">
        <v>1087</v>
      </c>
      <c r="B1494"/>
    </row>
    <row r="1495" spans="1:2" x14ac:dyDescent="0.2">
      <c r="A1495" s="76" t="s">
        <v>1088</v>
      </c>
      <c r="B1495"/>
    </row>
    <row r="1496" spans="1:2" x14ac:dyDescent="0.2">
      <c r="A1496" s="76" t="s">
        <v>1089</v>
      </c>
      <c r="B1496"/>
    </row>
    <row r="1497" spans="1:2" x14ac:dyDescent="0.2">
      <c r="A1497" s="76" t="s">
        <v>1090</v>
      </c>
      <c r="B1497"/>
    </row>
    <row r="1498" spans="1:2" x14ac:dyDescent="0.2">
      <c r="A1498" s="76" t="s">
        <v>1091</v>
      </c>
      <c r="B1498"/>
    </row>
    <row r="1499" spans="1:2" x14ac:dyDescent="0.2">
      <c r="A1499" s="76" t="s">
        <v>1092</v>
      </c>
      <c r="B1499"/>
    </row>
    <row r="1500" spans="1:2" x14ac:dyDescent="0.2">
      <c r="A1500" s="76" t="s">
        <v>1093</v>
      </c>
      <c r="B1500"/>
    </row>
    <row r="1501" spans="1:2" x14ac:dyDescent="0.2">
      <c r="A1501" s="76" t="s">
        <v>1094</v>
      </c>
      <c r="B1501"/>
    </row>
    <row r="1502" spans="1:2" x14ac:dyDescent="0.2">
      <c r="A1502" s="76" t="s">
        <v>1095</v>
      </c>
      <c r="B1502"/>
    </row>
    <row r="1503" spans="1:2" x14ac:dyDescent="0.2">
      <c r="A1503" s="76"/>
      <c r="B1503"/>
    </row>
    <row r="1504" spans="1:2" x14ac:dyDescent="0.2">
      <c r="A1504" s="76"/>
      <c r="B1504"/>
    </row>
    <row r="1505" spans="1:2" x14ac:dyDescent="0.2">
      <c r="A1505" s="76"/>
      <c r="B1505"/>
    </row>
    <row r="1506" spans="1:2" x14ac:dyDescent="0.2">
      <c r="A1506" s="76"/>
      <c r="B1506"/>
    </row>
    <row r="1507" spans="1:2" x14ac:dyDescent="0.2">
      <c r="A1507" s="76"/>
      <c r="B1507"/>
    </row>
    <row r="1508" spans="1:2" x14ac:dyDescent="0.2">
      <c r="A1508" s="76"/>
      <c r="B1508"/>
    </row>
    <row r="1509" spans="1:2" x14ac:dyDescent="0.2">
      <c r="A1509" s="71" t="s">
        <v>1096</v>
      </c>
      <c r="B1509"/>
    </row>
    <row r="1510" spans="1:2" x14ac:dyDescent="0.2">
      <c r="A1510" s="395" t="s">
        <v>1097</v>
      </c>
      <c r="B1510" s="84" t="s">
        <v>1098</v>
      </c>
    </row>
    <row r="1511" spans="1:2" ht="31.5" customHeight="1" x14ac:dyDescent="0.2">
      <c r="A1511" s="395"/>
      <c r="B1511" s="84" t="s">
        <v>1099</v>
      </c>
    </row>
    <row r="1512" spans="1:2" ht="54" customHeight="1" x14ac:dyDescent="0.2">
      <c r="A1512" s="84" t="s">
        <v>1100</v>
      </c>
      <c r="B1512" s="84" t="s">
        <v>1101</v>
      </c>
    </row>
    <row r="1513" spans="1:2" x14ac:dyDescent="0.2">
      <c r="A1513" s="84" t="s">
        <v>1102</v>
      </c>
      <c r="B1513" s="84" t="s">
        <v>1102</v>
      </c>
    </row>
    <row r="1514" spans="1:2" x14ac:dyDescent="0.2">
      <c r="A1514" s="84" t="s">
        <v>1103</v>
      </c>
      <c r="B1514" s="84" t="s">
        <v>1105</v>
      </c>
    </row>
    <row r="1515" spans="1:2" x14ac:dyDescent="0.2">
      <c r="A1515" s="84" t="s">
        <v>1104</v>
      </c>
      <c r="B1515" s="84" t="s">
        <v>1104</v>
      </c>
    </row>
    <row r="1516" spans="1:2" ht="23.25" customHeight="1" x14ac:dyDescent="0.2">
      <c r="A1516" s="84" t="s">
        <v>1106</v>
      </c>
      <c r="B1516" s="84" t="s">
        <v>1107</v>
      </c>
    </row>
    <row r="1517" spans="1:2" x14ac:dyDescent="0.2">
      <c r="A1517" s="84" t="s">
        <v>1108</v>
      </c>
      <c r="B1517" s="84" t="s">
        <v>1108</v>
      </c>
    </row>
    <row r="1518" spans="1:2" x14ac:dyDescent="0.2">
      <c r="A1518" s="84" t="s">
        <v>1109</v>
      </c>
      <c r="B1518" s="84" t="s">
        <v>1109</v>
      </c>
    </row>
    <row r="1519" spans="1:2" x14ac:dyDescent="0.2">
      <c r="A1519" s="84" t="s">
        <v>1110</v>
      </c>
      <c r="B1519" s="84" t="s">
        <v>1110</v>
      </c>
    </row>
    <row r="1520" spans="1:2" x14ac:dyDescent="0.2">
      <c r="A1520" s="71" t="s">
        <v>1111</v>
      </c>
      <c r="B1520"/>
    </row>
    <row r="1521" spans="1:2" ht="12.75" x14ac:dyDescent="0.2">
      <c r="A1521" s="82"/>
      <c r="B1521"/>
    </row>
    <row r="1522" spans="1:2" x14ac:dyDescent="0.2">
      <c r="A1522" s="395" t="s">
        <v>1097</v>
      </c>
      <c r="B1522" s="84" t="s">
        <v>1098</v>
      </c>
    </row>
    <row r="1523" spans="1:2" ht="32.25" customHeight="1" x14ac:dyDescent="0.2">
      <c r="A1523" s="395"/>
      <c r="B1523" s="84" t="s">
        <v>1099</v>
      </c>
    </row>
    <row r="1524" spans="1:2" x14ac:dyDescent="0.2">
      <c r="A1524" s="395"/>
      <c r="B1524" s="84"/>
    </row>
    <row r="1525" spans="1:2" x14ac:dyDescent="0.2">
      <c r="A1525" s="84"/>
      <c r="B1525" s="86"/>
    </row>
    <row r="1526" spans="1:2" x14ac:dyDescent="0.2">
      <c r="A1526" s="86" t="s">
        <v>1112</v>
      </c>
      <c r="B1526" s="86" t="s">
        <v>1112</v>
      </c>
    </row>
    <row r="1527" spans="1:2" x14ac:dyDescent="0.2">
      <c r="A1527" s="86" t="s">
        <v>1113</v>
      </c>
      <c r="B1527" s="86" t="s">
        <v>1113</v>
      </c>
    </row>
    <row r="1528" spans="1:2" x14ac:dyDescent="0.2">
      <c r="A1528" s="86" t="s">
        <v>1114</v>
      </c>
      <c r="B1528" s="86" t="s">
        <v>1114</v>
      </c>
    </row>
    <row r="1529" spans="1:2" x14ac:dyDescent="0.2">
      <c r="A1529" s="84"/>
      <c r="B1529" s="84"/>
    </row>
    <row r="1530" spans="1:2" x14ac:dyDescent="0.2">
      <c r="A1530" s="84"/>
      <c r="B1530" s="85"/>
    </row>
    <row r="1531" spans="1:2" x14ac:dyDescent="0.2">
      <c r="A1531" s="72"/>
      <c r="B1531"/>
    </row>
  </sheetData>
  <mergeCells count="6">
    <mergeCell ref="A1522:A1524"/>
    <mergeCell ref="A58:A61"/>
    <mergeCell ref="A62:A63"/>
    <mergeCell ref="A71:A73"/>
    <mergeCell ref="A76:A77"/>
    <mergeCell ref="A1510:A1511"/>
  </mergeCells>
  <hyperlinks>
    <hyperlink ref="A1147" r:id="rId1" display="consultantplus://offline/ref=E593790F00D1302174895DA2745046EEE44788881D87678AE20756CF716E1D3ED7B6C2A55A0884ZAeFJ"/>
  </hyperlinks>
  <pageMargins left="0.19685039370078741" right="0.19685039370078741" top="0.19685039370078741" bottom="0.19685039370078741" header="0.31496062992125984" footer="0.31496062992125984"/>
  <pageSetup paperSize="9" orientation="portrait" r:id="rId2"/>
  <drawing r:id="rId3"/>
  <legacyDrawing r:id="rId4"/>
  <oleObjects>
    <mc:AlternateContent xmlns:mc="http://schemas.openxmlformats.org/markup-compatibility/2006">
      <mc:Choice Requires="x14">
        <oleObject progId="Equation.3" shapeId="3110" r:id="rId5">
          <objectPr defaultSize="0" autoPict="0" r:id="rId6">
            <anchor moveWithCells="1" sizeWithCells="1">
              <from>
                <xdr:col>0</xdr:col>
                <xdr:colOff>19050</xdr:colOff>
                <xdr:row>1370</xdr:row>
                <xdr:rowOff>171450</xdr:rowOff>
              </from>
              <to>
                <xdr:col>0</xdr:col>
                <xdr:colOff>5591175</xdr:colOff>
                <xdr:row>1371</xdr:row>
                <xdr:rowOff>561975</xdr:rowOff>
              </to>
            </anchor>
          </objectPr>
        </oleObject>
      </mc:Choice>
      <mc:Fallback>
        <oleObject progId="Equation.3" shapeId="3110" r:id="rId5"/>
      </mc:Fallback>
    </mc:AlternateContent>
    <mc:AlternateContent xmlns:mc="http://schemas.openxmlformats.org/markup-compatibility/2006">
      <mc:Choice Requires="x14">
        <oleObject progId="Equation.3" shapeId="3109" r:id="rId7">
          <objectPr defaultSize="0" autoPict="0" r:id="rId8">
            <anchor moveWithCells="1" sizeWithCells="1">
              <from>
                <xdr:col>0</xdr:col>
                <xdr:colOff>104775</xdr:colOff>
                <xdr:row>1371</xdr:row>
                <xdr:rowOff>1162050</xdr:rowOff>
              </from>
              <to>
                <xdr:col>0</xdr:col>
                <xdr:colOff>1190625</xdr:colOff>
                <xdr:row>1371</xdr:row>
                <xdr:rowOff>1628775</xdr:rowOff>
              </to>
            </anchor>
          </objectPr>
        </oleObject>
      </mc:Choice>
      <mc:Fallback>
        <oleObject progId="Equation.3" shapeId="3109" r:id="rId7"/>
      </mc:Fallback>
    </mc:AlternateContent>
    <mc:AlternateContent xmlns:mc="http://schemas.openxmlformats.org/markup-compatibility/2006">
      <mc:Choice Requires="x14">
        <oleObject progId="Equation.3" shapeId="3108" r:id="rId9">
          <objectPr defaultSize="0" autoPict="0" r:id="rId10">
            <anchor moveWithCells="1" sizeWithCells="1">
              <from>
                <xdr:col>0</xdr:col>
                <xdr:colOff>0</xdr:colOff>
                <xdr:row>1371</xdr:row>
                <xdr:rowOff>2705100</xdr:rowOff>
              </from>
              <to>
                <xdr:col>0</xdr:col>
                <xdr:colOff>638175</xdr:colOff>
                <xdr:row>1371</xdr:row>
                <xdr:rowOff>3181350</xdr:rowOff>
              </to>
            </anchor>
          </objectPr>
        </oleObject>
      </mc:Choice>
      <mc:Fallback>
        <oleObject progId="Equation.3" shapeId="3108" r:id="rId9"/>
      </mc:Fallback>
    </mc:AlternateContent>
    <mc:AlternateContent xmlns:mc="http://schemas.openxmlformats.org/markup-compatibility/2006">
      <mc:Choice Requires="x14">
        <oleObject progId="Equation.3" shapeId="3107" r:id="rId11">
          <objectPr defaultSize="0" autoPict="0" r:id="rId12">
            <anchor moveWithCells="1" sizeWithCells="1">
              <from>
                <xdr:col>0</xdr:col>
                <xdr:colOff>0</xdr:colOff>
                <xdr:row>1373</xdr:row>
                <xdr:rowOff>0</xdr:rowOff>
              </from>
              <to>
                <xdr:col>0</xdr:col>
                <xdr:colOff>533400</xdr:colOff>
                <xdr:row>1373</xdr:row>
                <xdr:rowOff>390525</xdr:rowOff>
              </to>
            </anchor>
          </objectPr>
        </oleObject>
      </mc:Choice>
      <mc:Fallback>
        <oleObject progId="Equation.3" shapeId="3107" r:id="rId11"/>
      </mc:Fallback>
    </mc:AlternateContent>
    <mc:AlternateContent xmlns:mc="http://schemas.openxmlformats.org/markup-compatibility/2006">
      <mc:Choice Requires="x14">
        <oleObject progId="Equation.3" shapeId="3106" r:id="rId13">
          <objectPr defaultSize="0" autoPict="0" r:id="rId14">
            <anchor moveWithCells="1" sizeWithCells="1">
              <from>
                <xdr:col>0</xdr:col>
                <xdr:colOff>0</xdr:colOff>
                <xdr:row>1374</xdr:row>
                <xdr:rowOff>0</xdr:rowOff>
              </from>
              <to>
                <xdr:col>0</xdr:col>
                <xdr:colOff>800100</xdr:colOff>
                <xdr:row>1374</xdr:row>
                <xdr:rowOff>266700</xdr:rowOff>
              </to>
            </anchor>
          </objectPr>
        </oleObject>
      </mc:Choice>
      <mc:Fallback>
        <oleObject progId="Equation.3" shapeId="3106" r:id="rId13"/>
      </mc:Fallback>
    </mc:AlternateContent>
    <mc:AlternateContent xmlns:mc="http://schemas.openxmlformats.org/markup-compatibility/2006">
      <mc:Choice Requires="x14">
        <oleObject progId="Equation.3" shapeId="3105" r:id="rId15">
          <objectPr defaultSize="0" autoPict="0" r:id="rId16">
            <anchor moveWithCells="1" sizeWithCells="1">
              <from>
                <xdr:col>0</xdr:col>
                <xdr:colOff>0</xdr:colOff>
                <xdr:row>1375</xdr:row>
                <xdr:rowOff>0</xdr:rowOff>
              </from>
              <to>
                <xdr:col>0</xdr:col>
                <xdr:colOff>876300</xdr:colOff>
                <xdr:row>1375</xdr:row>
                <xdr:rowOff>314325</xdr:rowOff>
              </to>
            </anchor>
          </objectPr>
        </oleObject>
      </mc:Choice>
      <mc:Fallback>
        <oleObject progId="Equation.3" shapeId="3105" r:id="rId15"/>
      </mc:Fallback>
    </mc:AlternateContent>
    <mc:AlternateContent xmlns:mc="http://schemas.openxmlformats.org/markup-compatibility/2006">
      <mc:Choice Requires="x14">
        <oleObject progId="Equation.3" shapeId="3104" r:id="rId17">
          <objectPr defaultSize="0" autoPict="0" r:id="rId18">
            <anchor moveWithCells="1" sizeWithCells="1">
              <from>
                <xdr:col>0</xdr:col>
                <xdr:colOff>0</xdr:colOff>
                <xdr:row>1376</xdr:row>
                <xdr:rowOff>0</xdr:rowOff>
              </from>
              <to>
                <xdr:col>0</xdr:col>
                <xdr:colOff>676275</xdr:colOff>
                <xdr:row>1376</xdr:row>
                <xdr:rowOff>342900</xdr:rowOff>
              </to>
            </anchor>
          </objectPr>
        </oleObject>
      </mc:Choice>
      <mc:Fallback>
        <oleObject progId="Equation.3" shapeId="3104" r:id="rId17"/>
      </mc:Fallback>
    </mc:AlternateContent>
    <mc:AlternateContent xmlns:mc="http://schemas.openxmlformats.org/markup-compatibility/2006">
      <mc:Choice Requires="x14">
        <oleObject progId="Equation.3" shapeId="3103" r:id="rId19">
          <objectPr defaultSize="0" autoPict="0" r:id="rId20">
            <anchor moveWithCells="1" sizeWithCells="1">
              <from>
                <xdr:col>0</xdr:col>
                <xdr:colOff>0</xdr:colOff>
                <xdr:row>1382</xdr:row>
                <xdr:rowOff>0</xdr:rowOff>
              </from>
              <to>
                <xdr:col>0</xdr:col>
                <xdr:colOff>4552950</xdr:colOff>
                <xdr:row>1383</xdr:row>
                <xdr:rowOff>190500</xdr:rowOff>
              </to>
            </anchor>
          </objectPr>
        </oleObject>
      </mc:Choice>
      <mc:Fallback>
        <oleObject progId="Equation.3" shapeId="3103" r:id="rId19"/>
      </mc:Fallback>
    </mc:AlternateContent>
    <mc:AlternateContent xmlns:mc="http://schemas.openxmlformats.org/markup-compatibility/2006">
      <mc:Choice Requires="x14">
        <oleObject progId="Equation.3" shapeId="3102" r:id="rId21">
          <objectPr defaultSize="0" autoPict="0" r:id="rId22">
            <anchor moveWithCells="1" sizeWithCells="1">
              <from>
                <xdr:col>0</xdr:col>
                <xdr:colOff>0</xdr:colOff>
                <xdr:row>1384</xdr:row>
                <xdr:rowOff>0</xdr:rowOff>
              </from>
              <to>
                <xdr:col>0</xdr:col>
                <xdr:colOff>733425</xdr:colOff>
                <xdr:row>1384</xdr:row>
                <xdr:rowOff>257175</xdr:rowOff>
              </to>
            </anchor>
          </objectPr>
        </oleObject>
      </mc:Choice>
      <mc:Fallback>
        <oleObject progId="Equation.3" shapeId="3102" r:id="rId21"/>
      </mc:Fallback>
    </mc:AlternateContent>
    <mc:AlternateContent xmlns:mc="http://schemas.openxmlformats.org/markup-compatibility/2006">
      <mc:Choice Requires="x14">
        <oleObject progId="Equation.3" shapeId="3101" r:id="rId23">
          <objectPr defaultSize="0" autoPict="0" r:id="rId24">
            <anchor moveWithCells="1" sizeWithCells="1">
              <from>
                <xdr:col>0</xdr:col>
                <xdr:colOff>0</xdr:colOff>
                <xdr:row>1385</xdr:row>
                <xdr:rowOff>0</xdr:rowOff>
              </from>
              <to>
                <xdr:col>0</xdr:col>
                <xdr:colOff>714375</xdr:colOff>
                <xdr:row>1385</xdr:row>
                <xdr:rowOff>257175</xdr:rowOff>
              </to>
            </anchor>
          </objectPr>
        </oleObject>
      </mc:Choice>
      <mc:Fallback>
        <oleObject progId="Equation.3" shapeId="3101" r:id="rId23"/>
      </mc:Fallback>
    </mc:AlternateContent>
    <mc:AlternateContent xmlns:mc="http://schemas.openxmlformats.org/markup-compatibility/2006">
      <mc:Choice Requires="x14">
        <oleObject progId="Equation.3" shapeId="3100" r:id="rId25">
          <objectPr defaultSize="0" autoPict="0" r:id="rId26">
            <anchor moveWithCells="1" sizeWithCells="1">
              <from>
                <xdr:col>0</xdr:col>
                <xdr:colOff>0</xdr:colOff>
                <xdr:row>1386</xdr:row>
                <xdr:rowOff>0</xdr:rowOff>
              </from>
              <to>
                <xdr:col>0</xdr:col>
                <xdr:colOff>561975</xdr:colOff>
                <xdr:row>1386</xdr:row>
                <xdr:rowOff>257175</xdr:rowOff>
              </to>
            </anchor>
          </objectPr>
        </oleObject>
      </mc:Choice>
      <mc:Fallback>
        <oleObject progId="Equation.3" shapeId="3100" r:id="rId25"/>
      </mc:Fallback>
    </mc:AlternateContent>
    <mc:AlternateContent xmlns:mc="http://schemas.openxmlformats.org/markup-compatibility/2006">
      <mc:Choice Requires="x14">
        <oleObject progId="Equation.3" shapeId="3099" r:id="rId27">
          <objectPr defaultSize="0" autoPict="0" r:id="rId28">
            <anchor moveWithCells="1" sizeWithCells="1">
              <from>
                <xdr:col>0</xdr:col>
                <xdr:colOff>0</xdr:colOff>
                <xdr:row>1417</xdr:row>
                <xdr:rowOff>0</xdr:rowOff>
              </from>
              <to>
                <xdr:col>0</xdr:col>
                <xdr:colOff>2085975</xdr:colOff>
                <xdr:row>1418</xdr:row>
                <xdr:rowOff>381000</xdr:rowOff>
              </to>
            </anchor>
          </objectPr>
        </oleObject>
      </mc:Choice>
      <mc:Fallback>
        <oleObject progId="Equation.3" shapeId="3099" r:id="rId27"/>
      </mc:Fallback>
    </mc:AlternateContent>
    <mc:AlternateContent xmlns:mc="http://schemas.openxmlformats.org/markup-compatibility/2006">
      <mc:Choice Requires="x14">
        <oleObject progId="Equation.3" shapeId="3098" r:id="rId29">
          <objectPr defaultSize="0" autoPict="0" r:id="rId30">
            <anchor moveWithCells="1" sizeWithCells="1">
              <from>
                <xdr:col>0</xdr:col>
                <xdr:colOff>0</xdr:colOff>
                <xdr:row>1419</xdr:row>
                <xdr:rowOff>0</xdr:rowOff>
              </from>
              <to>
                <xdr:col>0</xdr:col>
                <xdr:colOff>314325</xdr:colOff>
                <xdr:row>1419</xdr:row>
                <xdr:rowOff>257175</xdr:rowOff>
              </to>
            </anchor>
          </objectPr>
        </oleObject>
      </mc:Choice>
      <mc:Fallback>
        <oleObject progId="Equation.3" shapeId="3098" r:id="rId29"/>
      </mc:Fallback>
    </mc:AlternateContent>
    <mc:AlternateContent xmlns:mc="http://schemas.openxmlformats.org/markup-compatibility/2006">
      <mc:Choice Requires="x14">
        <oleObject progId="Equation.3" shapeId="3097" r:id="rId31">
          <objectPr defaultSize="0" autoPict="0" r:id="rId32">
            <anchor moveWithCells="1" sizeWithCells="1">
              <from>
                <xdr:col>0</xdr:col>
                <xdr:colOff>0</xdr:colOff>
                <xdr:row>1421</xdr:row>
                <xdr:rowOff>0</xdr:rowOff>
              </from>
              <to>
                <xdr:col>0</xdr:col>
                <xdr:colOff>342900</xdr:colOff>
                <xdr:row>1421</xdr:row>
                <xdr:rowOff>304800</xdr:rowOff>
              </to>
            </anchor>
          </objectPr>
        </oleObject>
      </mc:Choice>
      <mc:Fallback>
        <oleObject progId="Equation.3" shapeId="3097" r:id="rId31"/>
      </mc:Fallback>
    </mc:AlternateContent>
    <mc:AlternateContent xmlns:mc="http://schemas.openxmlformats.org/markup-compatibility/2006">
      <mc:Choice Requires="x14">
        <oleObject progId="Equation.3" shapeId="3096" r:id="rId33">
          <objectPr defaultSize="0" autoPict="0" r:id="rId34">
            <anchor moveWithCells="1" sizeWithCells="1">
              <from>
                <xdr:col>0</xdr:col>
                <xdr:colOff>0</xdr:colOff>
                <xdr:row>1422</xdr:row>
                <xdr:rowOff>0</xdr:rowOff>
              </from>
              <to>
                <xdr:col>0</xdr:col>
                <xdr:colOff>352425</xdr:colOff>
                <xdr:row>1423</xdr:row>
                <xdr:rowOff>295275</xdr:rowOff>
              </to>
            </anchor>
          </objectPr>
        </oleObject>
      </mc:Choice>
      <mc:Fallback>
        <oleObject progId="Equation.3" shapeId="3096" r:id="rId33"/>
      </mc:Fallback>
    </mc:AlternateContent>
    <mc:AlternateContent xmlns:mc="http://schemas.openxmlformats.org/markup-compatibility/2006">
      <mc:Choice Requires="x14">
        <oleObject progId="Equation.3" shapeId="3095" r:id="rId35">
          <objectPr defaultSize="0" autoPict="0" r:id="rId36">
            <anchor moveWithCells="1" sizeWithCells="1">
              <from>
                <xdr:col>0</xdr:col>
                <xdr:colOff>0</xdr:colOff>
                <xdr:row>1425</xdr:row>
                <xdr:rowOff>0</xdr:rowOff>
              </from>
              <to>
                <xdr:col>0</xdr:col>
                <xdr:colOff>295275</xdr:colOff>
                <xdr:row>1425</xdr:row>
                <xdr:rowOff>266700</xdr:rowOff>
              </to>
            </anchor>
          </objectPr>
        </oleObject>
      </mc:Choice>
      <mc:Fallback>
        <oleObject progId="Equation.3" shapeId="3095" r:id="rId35"/>
      </mc:Fallback>
    </mc:AlternateContent>
    <mc:AlternateContent xmlns:mc="http://schemas.openxmlformats.org/markup-compatibility/2006">
      <mc:Choice Requires="x14">
        <oleObject progId="Equation.3" shapeId="3094" r:id="rId37">
          <objectPr defaultSize="0" autoPict="0" r:id="rId38">
            <anchor moveWithCells="1" sizeWithCells="1">
              <from>
                <xdr:col>0</xdr:col>
                <xdr:colOff>0</xdr:colOff>
                <xdr:row>1429</xdr:row>
                <xdr:rowOff>0</xdr:rowOff>
              </from>
              <to>
                <xdr:col>0</xdr:col>
                <xdr:colOff>1228725</xdr:colOff>
                <xdr:row>1430</xdr:row>
                <xdr:rowOff>114300</xdr:rowOff>
              </to>
            </anchor>
          </objectPr>
        </oleObject>
      </mc:Choice>
      <mc:Fallback>
        <oleObject progId="Equation.3" shapeId="3094" r:id="rId37"/>
      </mc:Fallback>
    </mc:AlternateContent>
    <mc:AlternateContent xmlns:mc="http://schemas.openxmlformats.org/markup-compatibility/2006">
      <mc:Choice Requires="x14">
        <oleObject progId="Equation.3" shapeId="3093" r:id="rId39">
          <objectPr defaultSize="0" autoPict="0" r:id="rId40">
            <anchor moveWithCells="1" sizeWithCells="1">
              <from>
                <xdr:col>0</xdr:col>
                <xdr:colOff>0</xdr:colOff>
                <xdr:row>1431</xdr:row>
                <xdr:rowOff>0</xdr:rowOff>
              </from>
              <to>
                <xdr:col>0</xdr:col>
                <xdr:colOff>323850</xdr:colOff>
                <xdr:row>1431</xdr:row>
                <xdr:rowOff>257175</xdr:rowOff>
              </to>
            </anchor>
          </objectPr>
        </oleObject>
      </mc:Choice>
      <mc:Fallback>
        <oleObject progId="Equation.3" shapeId="3093" r:id="rId39"/>
      </mc:Fallback>
    </mc:AlternateContent>
    <mc:AlternateContent xmlns:mc="http://schemas.openxmlformats.org/markup-compatibility/2006">
      <mc:Choice Requires="x14">
        <oleObject progId="Equation.3" shapeId="3092" r:id="rId41">
          <objectPr defaultSize="0" autoPict="0" r:id="rId42">
            <anchor moveWithCells="1" sizeWithCells="1">
              <from>
                <xdr:col>0</xdr:col>
                <xdr:colOff>0</xdr:colOff>
                <xdr:row>1433</xdr:row>
                <xdr:rowOff>0</xdr:rowOff>
              </from>
              <to>
                <xdr:col>0</xdr:col>
                <xdr:colOff>571500</xdr:colOff>
                <xdr:row>1433</xdr:row>
                <xdr:rowOff>352425</xdr:rowOff>
              </to>
            </anchor>
          </objectPr>
        </oleObject>
      </mc:Choice>
      <mc:Fallback>
        <oleObject progId="Equation.3" shapeId="3092" r:id="rId41"/>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
  <sheetViews>
    <sheetView workbookViewId="0">
      <selection activeCell="K6" sqref="K6"/>
    </sheetView>
  </sheetViews>
  <sheetFormatPr defaultRowHeight="12.75" x14ac:dyDescent="0.2"/>
  <cols>
    <col min="1" max="1" width="5.5703125" customWidth="1"/>
    <col min="3" max="3" width="6.7109375" customWidth="1"/>
    <col min="5" max="5" width="6.140625" customWidth="1"/>
    <col min="9" max="9" width="3.28515625" customWidth="1"/>
  </cols>
  <sheetData>
    <row r="1" spans="1:11" ht="108.75" customHeight="1" x14ac:dyDescent="0.2">
      <c r="A1" s="396" t="s">
        <v>1772</v>
      </c>
      <c r="B1" s="396"/>
      <c r="C1" s="396"/>
      <c r="D1" s="396"/>
      <c r="E1" s="396"/>
      <c r="F1" s="396"/>
      <c r="G1" s="396"/>
      <c r="H1" s="396"/>
      <c r="I1" s="396"/>
      <c r="J1" s="396"/>
      <c r="K1" s="396"/>
    </row>
  </sheetData>
  <mergeCells count="1">
    <mergeCell ref="A1:K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24"/>
  <sheetViews>
    <sheetView workbookViewId="0">
      <selection activeCell="A6" sqref="A6:AU6"/>
    </sheetView>
  </sheetViews>
  <sheetFormatPr defaultColWidth="8.85546875" defaultRowHeight="15.75" x14ac:dyDescent="0.25"/>
  <cols>
    <col min="1" max="1" width="13" style="8" customWidth="1"/>
    <col min="2" max="16384" width="8.85546875" style="3"/>
  </cols>
  <sheetData>
    <row r="1" spans="1:47" x14ac:dyDescent="0.25">
      <c r="A1" s="52" t="s">
        <v>1477</v>
      </c>
    </row>
    <row r="2" spans="1:47" x14ac:dyDescent="0.25">
      <c r="A2" s="52"/>
    </row>
    <row r="3" spans="1:47" ht="145.5" customHeight="1" x14ac:dyDescent="0.2">
      <c r="A3" s="397" t="s">
        <v>2041</v>
      </c>
      <c r="B3" s="398"/>
      <c r="C3" s="398"/>
      <c r="D3" s="398"/>
      <c r="E3" s="398"/>
      <c r="F3" s="398"/>
      <c r="G3" s="398"/>
      <c r="H3" s="398"/>
      <c r="I3" s="398"/>
      <c r="J3" s="398"/>
      <c r="K3" s="398"/>
      <c r="L3" s="398"/>
      <c r="M3" s="398"/>
      <c r="N3" s="398"/>
      <c r="O3" s="398"/>
      <c r="P3" s="398"/>
      <c r="Q3" s="398"/>
      <c r="R3" s="398"/>
    </row>
    <row r="4" spans="1:47" ht="18.75" customHeight="1" x14ac:dyDescent="0.2">
      <c r="A4" s="397" t="s">
        <v>2040</v>
      </c>
      <c r="B4" s="397"/>
      <c r="C4" s="397"/>
      <c r="D4" s="397"/>
      <c r="E4" s="397"/>
      <c r="F4" s="397"/>
      <c r="G4" s="397"/>
      <c r="H4" s="397"/>
      <c r="I4" s="397"/>
      <c r="J4" s="397"/>
      <c r="K4" s="397"/>
      <c r="L4" s="397"/>
      <c r="M4" s="397"/>
      <c r="N4" s="397"/>
      <c r="O4" s="397"/>
      <c r="P4" s="397"/>
      <c r="Q4" s="397"/>
      <c r="R4" s="397"/>
      <c r="S4" s="397"/>
    </row>
    <row r="5" spans="1:47" ht="18.75" customHeight="1" x14ac:dyDescent="0.2">
      <c r="A5" s="397" t="s">
        <v>2042</v>
      </c>
      <c r="B5" s="397"/>
      <c r="C5" s="397"/>
      <c r="D5" s="397"/>
      <c r="E5" s="397"/>
      <c r="F5" s="397"/>
      <c r="G5" s="397"/>
      <c r="H5" s="397"/>
      <c r="I5" s="397"/>
      <c r="J5" s="397"/>
      <c r="K5" s="397"/>
      <c r="L5" s="397"/>
      <c r="M5" s="397"/>
      <c r="N5" s="397"/>
      <c r="O5" s="397"/>
      <c r="P5" s="397"/>
      <c r="Q5" s="397"/>
      <c r="R5" s="397"/>
      <c r="S5" s="397"/>
      <c r="T5" s="397"/>
      <c r="U5" s="397"/>
      <c r="V5" s="397"/>
      <c r="W5" s="397"/>
      <c r="X5" s="397"/>
      <c r="Y5" s="397"/>
      <c r="Z5" s="397"/>
    </row>
    <row r="6" spans="1:47" ht="18.75" customHeight="1" x14ac:dyDescent="0.2">
      <c r="A6" s="397" t="s">
        <v>2043</v>
      </c>
      <c r="B6" s="397"/>
      <c r="C6" s="397"/>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397"/>
      <c r="AP6" s="397"/>
      <c r="AQ6" s="397"/>
      <c r="AR6" s="397"/>
      <c r="AS6" s="397"/>
      <c r="AT6" s="397"/>
      <c r="AU6" s="397"/>
    </row>
    <row r="7" spans="1:47" ht="17.25" customHeight="1" x14ac:dyDescent="0.2">
      <c r="A7" s="397" t="s">
        <v>2045</v>
      </c>
      <c r="B7" s="397"/>
      <c r="C7" s="397"/>
      <c r="D7" s="397"/>
      <c r="E7" s="397"/>
      <c r="F7" s="397"/>
      <c r="G7" s="397"/>
      <c r="H7" s="397"/>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7"/>
      <c r="AN7" s="397"/>
      <c r="AO7" s="397"/>
      <c r="AP7" s="397"/>
      <c r="AQ7" s="221"/>
      <c r="AR7" s="221"/>
      <c r="AS7" s="221"/>
      <c r="AT7" s="221"/>
      <c r="AU7" s="221"/>
    </row>
    <row r="8" spans="1:47" ht="20.25" customHeight="1" x14ac:dyDescent="0.2">
      <c r="A8" s="397" t="s">
        <v>2044</v>
      </c>
      <c r="B8" s="397"/>
      <c r="C8" s="397"/>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row>
    <row r="9" spans="1:47" ht="16.5" customHeight="1" x14ac:dyDescent="0.2">
      <c r="A9" s="397" t="s">
        <v>2046</v>
      </c>
      <c r="B9" s="398"/>
      <c r="C9" s="398"/>
      <c r="D9" s="398"/>
      <c r="E9" s="398"/>
      <c r="F9" s="398"/>
      <c r="G9" s="398"/>
      <c r="H9" s="398"/>
      <c r="I9" s="398"/>
      <c r="J9" s="398"/>
      <c r="K9" s="398"/>
      <c r="L9" s="398"/>
      <c r="M9" s="398"/>
      <c r="N9" s="398"/>
      <c r="O9" s="398"/>
      <c r="P9" s="398"/>
      <c r="Q9" s="398"/>
      <c r="R9" s="398"/>
    </row>
    <row r="10" spans="1:47" ht="12.75" customHeight="1" x14ac:dyDescent="0.2">
      <c r="A10" s="13"/>
      <c r="B10" s="51"/>
      <c r="C10" s="51"/>
      <c r="D10" s="51"/>
      <c r="E10" s="51"/>
      <c r="F10" s="51"/>
      <c r="G10" s="51"/>
      <c r="H10" s="51"/>
      <c r="I10" s="51"/>
      <c r="J10" s="51"/>
      <c r="K10" s="51"/>
      <c r="L10" s="51"/>
      <c r="M10" s="51"/>
      <c r="N10" s="51"/>
      <c r="O10" s="51"/>
      <c r="P10" s="51"/>
      <c r="Q10" s="51"/>
      <c r="R10" s="51"/>
    </row>
    <row r="11" spans="1:47" ht="3" customHeight="1" x14ac:dyDescent="0.25">
      <c r="A11" s="19"/>
      <c r="B11" s="159"/>
      <c r="C11" s="159"/>
      <c r="D11" s="159"/>
      <c r="E11" s="159"/>
      <c r="F11" s="159"/>
      <c r="G11" s="159"/>
      <c r="H11" s="159"/>
      <c r="I11" s="159"/>
      <c r="J11" s="159"/>
      <c r="K11" s="159"/>
      <c r="L11" s="159"/>
      <c r="M11" s="159"/>
      <c r="N11" s="159"/>
      <c r="O11" s="159"/>
      <c r="P11" s="159"/>
      <c r="Q11" s="159"/>
      <c r="R11" s="159"/>
    </row>
    <row r="12" spans="1:47" ht="15.75" customHeight="1" x14ac:dyDescent="0.2">
      <c r="A12" s="293" t="s">
        <v>1738</v>
      </c>
      <c r="B12" s="293"/>
      <c r="C12" s="293"/>
      <c r="D12" s="293"/>
      <c r="E12" s="293"/>
      <c r="F12" s="293"/>
      <c r="G12" s="293"/>
      <c r="H12" s="293"/>
      <c r="I12" s="293"/>
      <c r="J12" s="293"/>
      <c r="K12" s="293"/>
      <c r="L12" s="293"/>
      <c r="M12" s="293"/>
      <c r="N12" s="293"/>
      <c r="O12" s="293"/>
      <c r="P12" s="293"/>
      <c r="Q12" s="293"/>
      <c r="R12" s="293"/>
    </row>
    <row r="13" spans="1:47" ht="12" customHeight="1" x14ac:dyDescent="0.2">
      <c r="A13" s="20"/>
    </row>
    <row r="14" spans="1:47" ht="66" customHeight="1" x14ac:dyDescent="0.2">
      <c r="A14" s="154"/>
      <c r="B14" s="5"/>
    </row>
    <row r="15" spans="1:47" ht="43.5" customHeight="1" x14ac:dyDescent="0.2">
      <c r="A15" s="154"/>
    </row>
    <row r="16" spans="1:47" x14ac:dyDescent="0.2">
      <c r="A16" s="154"/>
    </row>
    <row r="17" spans="1:1" ht="62.25" customHeight="1" x14ac:dyDescent="0.2">
      <c r="A17" s="154"/>
    </row>
    <row r="18" spans="1:1" x14ac:dyDescent="0.2">
      <c r="A18" s="154"/>
    </row>
    <row r="19" spans="1:1" ht="113.25" customHeight="1" x14ac:dyDescent="0.2">
      <c r="A19" s="154"/>
    </row>
    <row r="20" spans="1:1" ht="64.5" customHeight="1" x14ac:dyDescent="0.2">
      <c r="A20" s="20"/>
    </row>
    <row r="21" spans="1:1" x14ac:dyDescent="0.2">
      <c r="A21" s="20"/>
    </row>
    <row r="22" spans="1:1" ht="53.25" customHeight="1" x14ac:dyDescent="0.2">
      <c r="A22" s="20"/>
    </row>
    <row r="23" spans="1:1" x14ac:dyDescent="0.2">
      <c r="A23" s="20"/>
    </row>
    <row r="24" spans="1:1" ht="64.5" customHeight="1" x14ac:dyDescent="0.2">
      <c r="A24" s="20"/>
    </row>
    <row r="25" spans="1:1" x14ac:dyDescent="0.2">
      <c r="A25" s="20"/>
    </row>
    <row r="26" spans="1:1" ht="45.75" customHeight="1" x14ac:dyDescent="0.2">
      <c r="A26" s="20"/>
    </row>
    <row r="27" spans="1:1" x14ac:dyDescent="0.2">
      <c r="A27" s="20"/>
    </row>
    <row r="28" spans="1:1" ht="46.5" customHeight="1" x14ac:dyDescent="0.2">
      <c r="A28" s="20"/>
    </row>
    <row r="29" spans="1:1" x14ac:dyDescent="0.2">
      <c r="A29" s="20"/>
    </row>
    <row r="30" spans="1:1" x14ac:dyDescent="0.2">
      <c r="A30" s="20"/>
    </row>
    <row r="31" spans="1:1" x14ac:dyDescent="0.2">
      <c r="A31" s="20"/>
    </row>
    <row r="32" spans="1:1" x14ac:dyDescent="0.2">
      <c r="A32" s="20"/>
    </row>
    <row r="33" spans="1:1" x14ac:dyDescent="0.2">
      <c r="A33" s="20"/>
    </row>
    <row r="34" spans="1:1" ht="63" customHeight="1" x14ac:dyDescent="0.2">
      <c r="A34" s="20"/>
    </row>
    <row r="35" spans="1:1" x14ac:dyDescent="0.2">
      <c r="A35" s="20"/>
    </row>
    <row r="36" spans="1:1" ht="46.5" customHeight="1" x14ac:dyDescent="0.2">
      <c r="A36" s="20"/>
    </row>
    <row r="37" spans="1:1" x14ac:dyDescent="0.2">
      <c r="A37" s="20"/>
    </row>
    <row r="38" spans="1:1" x14ac:dyDescent="0.2">
      <c r="A38" s="20"/>
    </row>
    <row r="39" spans="1:1" x14ac:dyDescent="0.2">
      <c r="A39" s="20"/>
    </row>
    <row r="40" spans="1:1" x14ac:dyDescent="0.2">
      <c r="A40" s="20"/>
    </row>
    <row r="41" spans="1:1" x14ac:dyDescent="0.2">
      <c r="A41" s="20"/>
    </row>
    <row r="42" spans="1:1" ht="63.75" customHeight="1" x14ac:dyDescent="0.2">
      <c r="A42" s="20"/>
    </row>
    <row r="43" spans="1:1" x14ac:dyDescent="0.2">
      <c r="A43" s="20"/>
    </row>
    <row r="44" spans="1:1" ht="63" customHeight="1" x14ac:dyDescent="0.2">
      <c r="A44" s="20"/>
    </row>
    <row r="45" spans="1:1" ht="47.25" customHeight="1" x14ac:dyDescent="0.2">
      <c r="A45" s="20"/>
    </row>
    <row r="46" spans="1:1" ht="48" customHeight="1" x14ac:dyDescent="0.2">
      <c r="A46" s="20"/>
    </row>
    <row r="47" spans="1:1" x14ac:dyDescent="0.2">
      <c r="A47" s="20"/>
    </row>
    <row r="48" spans="1:1" x14ac:dyDescent="0.2">
      <c r="A48" s="20"/>
    </row>
    <row r="49" spans="1:1" ht="47.25" customHeight="1" x14ac:dyDescent="0.2">
      <c r="A49" s="20"/>
    </row>
    <row r="50" spans="1:1" ht="47.25" customHeight="1" x14ac:dyDescent="0.2">
      <c r="A50" s="20"/>
    </row>
    <row r="51" spans="1:1" ht="62.25" customHeight="1" x14ac:dyDescent="0.2">
      <c r="A51" s="20"/>
    </row>
    <row r="52" spans="1:1" ht="30.75" customHeight="1" x14ac:dyDescent="0.2">
      <c r="A52" s="20"/>
    </row>
    <row r="53" spans="1:1" ht="47.25" customHeight="1" x14ac:dyDescent="0.2">
      <c r="A53" s="20"/>
    </row>
    <row r="54" spans="1:1" ht="26.25" customHeight="1" x14ac:dyDescent="0.2">
      <c r="A54" s="20"/>
    </row>
    <row r="55" spans="1:1" x14ac:dyDescent="0.2">
      <c r="A55" s="20"/>
    </row>
    <row r="56" spans="1:1" x14ac:dyDescent="0.2">
      <c r="A56" s="20"/>
    </row>
    <row r="57" spans="1:1" x14ac:dyDescent="0.25">
      <c r="A57" s="19"/>
    </row>
    <row r="58" spans="1:1" x14ac:dyDescent="0.2">
      <c r="A58" s="20"/>
    </row>
    <row r="524" spans="1:11" x14ac:dyDescent="0.2">
      <c r="A524" s="293"/>
      <c r="B524" s="293"/>
      <c r="C524" s="293"/>
      <c r="D524" s="293"/>
      <c r="E524" s="293"/>
      <c r="F524" s="293"/>
      <c r="G524" s="293"/>
      <c r="H524" s="293"/>
      <c r="I524" s="293"/>
      <c r="J524" s="293"/>
      <c r="K524" s="293"/>
    </row>
  </sheetData>
  <mergeCells count="9">
    <mergeCell ref="A524:K524"/>
    <mergeCell ref="A12:R12"/>
    <mergeCell ref="A3:R3"/>
    <mergeCell ref="A9:R9"/>
    <mergeCell ref="A4:S4"/>
    <mergeCell ref="A5:Z5"/>
    <mergeCell ref="A6:AU6"/>
    <mergeCell ref="A8:AG8"/>
    <mergeCell ref="A7:AP7"/>
  </mergeCells>
  <pageMargins left="0.19685039370078741" right="0.19685039370078741" top="0.19685039370078741" bottom="0.19685039370078741"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716"/>
  <sheetViews>
    <sheetView topLeftCell="A673" workbookViewId="0">
      <selection activeCell="M8" sqref="M8"/>
    </sheetView>
  </sheetViews>
  <sheetFormatPr defaultRowHeight="15" x14ac:dyDescent="0.25"/>
  <cols>
    <col min="1" max="1" width="11.28515625" bestFit="1" customWidth="1"/>
    <col min="2" max="2" width="21.42578125" bestFit="1" customWidth="1"/>
    <col min="3" max="3" width="12.42578125" bestFit="1" customWidth="1"/>
    <col min="4" max="4" width="23" bestFit="1" customWidth="1"/>
    <col min="5" max="5" width="24.7109375" customWidth="1"/>
    <col min="6" max="6" width="42.7109375" bestFit="1" customWidth="1"/>
    <col min="7" max="7" width="6.7109375" customWidth="1"/>
    <col min="8" max="8" width="25.5703125" customWidth="1"/>
    <col min="9" max="9" width="25.7109375" bestFit="1" customWidth="1"/>
    <col min="10" max="16384" width="9.140625" style="158"/>
  </cols>
  <sheetData>
    <row r="3" spans="1:9" x14ac:dyDescent="0.25">
      <c r="A3" s="168"/>
      <c r="B3" s="169"/>
      <c r="C3" s="169"/>
      <c r="D3" s="169"/>
      <c r="E3" s="169"/>
      <c r="F3" s="169"/>
      <c r="G3" s="169"/>
      <c r="H3" s="168" t="s">
        <v>1483</v>
      </c>
      <c r="I3" s="170"/>
    </row>
    <row r="4" spans="1:9" x14ac:dyDescent="0.25">
      <c r="A4" s="168" t="s">
        <v>1484</v>
      </c>
      <c r="B4" s="168" t="s">
        <v>1485</v>
      </c>
      <c r="C4" s="168" t="s">
        <v>1486</v>
      </c>
      <c r="D4" s="168" t="s">
        <v>1487</v>
      </c>
      <c r="E4" s="168" t="s">
        <v>1488</v>
      </c>
      <c r="F4" s="168" t="s">
        <v>1489</v>
      </c>
      <c r="G4" s="168" t="s">
        <v>1490</v>
      </c>
      <c r="H4" s="168" t="s">
        <v>1491</v>
      </c>
      <c r="I4" s="171" t="s">
        <v>1492</v>
      </c>
    </row>
    <row r="5" spans="1:9" x14ac:dyDescent="0.25">
      <c r="A5" s="168" t="s">
        <v>1493</v>
      </c>
      <c r="B5" s="168" t="s">
        <v>1494</v>
      </c>
      <c r="C5" s="168" t="s">
        <v>1495</v>
      </c>
      <c r="D5" s="168" t="s">
        <v>1496</v>
      </c>
      <c r="E5" s="168" t="s">
        <v>2056</v>
      </c>
      <c r="F5" s="168" t="s">
        <v>2057</v>
      </c>
      <c r="G5" s="168" t="s">
        <v>1497</v>
      </c>
      <c r="H5" s="172">
        <v>500</v>
      </c>
      <c r="I5" s="173">
        <v>523.80999999999995</v>
      </c>
    </row>
    <row r="6" spans="1:9" x14ac:dyDescent="0.25">
      <c r="A6" s="174"/>
      <c r="B6" s="174"/>
      <c r="C6" s="168" t="s">
        <v>1498</v>
      </c>
      <c r="D6" s="168" t="s">
        <v>1499</v>
      </c>
      <c r="E6" s="168" t="s">
        <v>1775</v>
      </c>
      <c r="F6" s="168" t="s">
        <v>1776</v>
      </c>
      <c r="G6" s="168" t="s">
        <v>1497</v>
      </c>
      <c r="H6" s="172">
        <v>291</v>
      </c>
      <c r="I6" s="173">
        <v>54254.869999999995</v>
      </c>
    </row>
    <row r="7" spans="1:9" x14ac:dyDescent="0.25">
      <c r="A7" s="174"/>
      <c r="B7" s="174"/>
      <c r="C7" s="174"/>
      <c r="D7" s="174"/>
      <c r="E7" s="168" t="s">
        <v>1716</v>
      </c>
      <c r="F7" s="168" t="s">
        <v>1717</v>
      </c>
      <c r="G7" s="168" t="s">
        <v>1497</v>
      </c>
      <c r="H7" s="172">
        <v>40</v>
      </c>
      <c r="I7" s="173">
        <v>7840</v>
      </c>
    </row>
    <row r="8" spans="1:9" x14ac:dyDescent="0.25">
      <c r="A8" s="174"/>
      <c r="B8" s="174"/>
      <c r="C8" s="168"/>
      <c r="D8" s="168"/>
      <c r="E8" s="168" t="s">
        <v>1937</v>
      </c>
      <c r="F8" s="168" t="s">
        <v>1938</v>
      </c>
      <c r="G8" s="168" t="s">
        <v>1497</v>
      </c>
      <c r="H8" s="172">
        <v>1</v>
      </c>
      <c r="I8" s="173">
        <v>450</v>
      </c>
    </row>
    <row r="9" spans="1:9" x14ac:dyDescent="0.25">
      <c r="A9" s="174"/>
      <c r="B9" s="174"/>
      <c r="C9" s="174"/>
      <c r="D9" s="174"/>
      <c r="E9" s="168" t="s">
        <v>2058</v>
      </c>
      <c r="F9" s="168" t="s">
        <v>2059</v>
      </c>
      <c r="G9" s="168" t="s">
        <v>1596</v>
      </c>
      <c r="H9" s="172">
        <v>10</v>
      </c>
      <c r="I9" s="173">
        <v>1016.68</v>
      </c>
    </row>
    <row r="10" spans="1:9" x14ac:dyDescent="0.25">
      <c r="A10" s="174"/>
      <c r="B10" s="174"/>
      <c r="C10" s="174"/>
      <c r="D10" s="174"/>
      <c r="E10" s="168" t="s">
        <v>1777</v>
      </c>
      <c r="F10" s="168" t="s">
        <v>2060</v>
      </c>
      <c r="G10" s="168" t="s">
        <v>1497</v>
      </c>
      <c r="H10" s="172">
        <v>2</v>
      </c>
      <c r="I10" s="173">
        <v>2414.1999999999998</v>
      </c>
    </row>
    <row r="11" spans="1:9" x14ac:dyDescent="0.25">
      <c r="A11" s="174"/>
      <c r="B11" s="174"/>
      <c r="C11" s="174"/>
      <c r="D11" s="174"/>
      <c r="E11" s="168" t="s">
        <v>2061</v>
      </c>
      <c r="F11" s="168" t="s">
        <v>2062</v>
      </c>
      <c r="G11" s="168" t="s">
        <v>1497</v>
      </c>
      <c r="H11" s="172">
        <v>6</v>
      </c>
      <c r="I11" s="173">
        <v>7149.65</v>
      </c>
    </row>
    <row r="12" spans="1:9" x14ac:dyDescent="0.25">
      <c r="A12" s="174"/>
      <c r="B12" s="174"/>
      <c r="C12" s="174"/>
      <c r="D12" s="174"/>
      <c r="E12" s="168" t="s">
        <v>1927</v>
      </c>
      <c r="F12" s="168" t="s">
        <v>1928</v>
      </c>
      <c r="G12" s="168" t="s">
        <v>1500</v>
      </c>
      <c r="H12" s="172">
        <v>26</v>
      </c>
      <c r="I12" s="173">
        <v>1594.89</v>
      </c>
    </row>
    <row r="13" spans="1:9" x14ac:dyDescent="0.25">
      <c r="A13" s="174"/>
      <c r="B13" s="174"/>
      <c r="C13" s="174"/>
      <c r="D13" s="174"/>
      <c r="E13" s="168" t="s">
        <v>1623</v>
      </c>
      <c r="F13" s="168" t="s">
        <v>1778</v>
      </c>
      <c r="G13" s="168" t="s">
        <v>1497</v>
      </c>
      <c r="H13" s="172">
        <v>3</v>
      </c>
      <c r="I13" s="173">
        <v>30.52</v>
      </c>
    </row>
    <row r="14" spans="1:9" x14ac:dyDescent="0.25">
      <c r="A14" s="174"/>
      <c r="B14" s="174"/>
      <c r="C14" s="174"/>
      <c r="D14" s="174"/>
      <c r="E14" s="168" t="s">
        <v>2063</v>
      </c>
      <c r="F14" s="168" t="s">
        <v>2064</v>
      </c>
      <c r="G14" s="168" t="s">
        <v>1497</v>
      </c>
      <c r="H14" s="172">
        <v>4</v>
      </c>
      <c r="I14" s="173">
        <v>432.09</v>
      </c>
    </row>
    <row r="15" spans="1:9" x14ac:dyDescent="0.25">
      <c r="A15" s="174"/>
      <c r="B15" s="174"/>
      <c r="C15" s="174"/>
      <c r="D15" s="174"/>
      <c r="E15" s="168" t="s">
        <v>1501</v>
      </c>
      <c r="F15" s="168" t="s">
        <v>1502</v>
      </c>
      <c r="G15" s="168" t="s">
        <v>1497</v>
      </c>
      <c r="H15" s="172">
        <v>8</v>
      </c>
      <c r="I15" s="173">
        <v>885.5</v>
      </c>
    </row>
    <row r="16" spans="1:9" x14ac:dyDescent="0.25">
      <c r="A16" s="174"/>
      <c r="B16" s="174"/>
      <c r="C16" s="174"/>
      <c r="D16" s="174"/>
      <c r="E16" s="168" t="s">
        <v>1503</v>
      </c>
      <c r="F16" s="168" t="s">
        <v>2065</v>
      </c>
      <c r="G16" s="168" t="s">
        <v>1497</v>
      </c>
      <c r="H16" s="172">
        <v>3</v>
      </c>
      <c r="I16" s="173">
        <v>1299.9000000000001</v>
      </c>
    </row>
    <row r="17" spans="1:9" x14ac:dyDescent="0.25">
      <c r="A17" s="174"/>
      <c r="B17" s="174"/>
      <c r="C17" s="174"/>
      <c r="D17" s="174"/>
      <c r="E17" s="168" t="s">
        <v>2066</v>
      </c>
      <c r="F17" s="168" t="s">
        <v>2067</v>
      </c>
      <c r="G17" s="168" t="s">
        <v>1497</v>
      </c>
      <c r="H17" s="172">
        <v>50</v>
      </c>
      <c r="I17" s="173">
        <v>1563</v>
      </c>
    </row>
    <row r="18" spans="1:9" x14ac:dyDescent="0.25">
      <c r="A18" s="174"/>
      <c r="B18" s="174"/>
      <c r="C18" s="174"/>
      <c r="D18" s="174"/>
      <c r="E18" s="168" t="s">
        <v>1780</v>
      </c>
      <c r="F18" s="168" t="s">
        <v>2068</v>
      </c>
      <c r="G18" s="168" t="s">
        <v>1497</v>
      </c>
      <c r="H18" s="172">
        <v>7</v>
      </c>
      <c r="I18" s="173">
        <v>1261.33</v>
      </c>
    </row>
    <row r="19" spans="1:9" x14ac:dyDescent="0.25">
      <c r="A19" s="174"/>
      <c r="B19" s="174"/>
      <c r="C19" s="174"/>
      <c r="D19" s="174"/>
      <c r="E19" s="168" t="s">
        <v>1701</v>
      </c>
      <c r="F19" s="168" t="s">
        <v>1971</v>
      </c>
      <c r="G19" s="168" t="s">
        <v>1497</v>
      </c>
      <c r="H19" s="172">
        <v>1</v>
      </c>
      <c r="I19" s="173">
        <v>241.67</v>
      </c>
    </row>
    <row r="20" spans="1:9" x14ac:dyDescent="0.25">
      <c r="A20" s="174"/>
      <c r="B20" s="174"/>
      <c r="C20" s="174"/>
      <c r="D20" s="174"/>
      <c r="E20" s="168" t="s">
        <v>1727</v>
      </c>
      <c r="F20" s="168" t="s">
        <v>1994</v>
      </c>
      <c r="G20" s="168" t="s">
        <v>1497</v>
      </c>
      <c r="H20" s="172">
        <v>4</v>
      </c>
      <c r="I20" s="173">
        <v>1114.54</v>
      </c>
    </row>
    <row r="21" spans="1:9" x14ac:dyDescent="0.25">
      <c r="A21" s="174"/>
      <c r="B21" s="174"/>
      <c r="C21" s="174"/>
      <c r="D21" s="174"/>
      <c r="E21" s="168" t="s">
        <v>1505</v>
      </c>
      <c r="F21" s="168" t="s">
        <v>2069</v>
      </c>
      <c r="G21" s="168" t="s">
        <v>1497</v>
      </c>
      <c r="H21" s="172">
        <v>60</v>
      </c>
      <c r="I21" s="173">
        <v>21998.7</v>
      </c>
    </row>
    <row r="22" spans="1:9" x14ac:dyDescent="0.25">
      <c r="A22" s="174"/>
      <c r="B22" s="174"/>
      <c r="C22" s="174"/>
      <c r="D22" s="174"/>
      <c r="E22" s="168" t="s">
        <v>1506</v>
      </c>
      <c r="F22" s="168" t="s">
        <v>2070</v>
      </c>
      <c r="G22" s="168" t="s">
        <v>1497</v>
      </c>
      <c r="H22" s="172">
        <v>105</v>
      </c>
      <c r="I22" s="173">
        <v>3649.81</v>
      </c>
    </row>
    <row r="23" spans="1:9" x14ac:dyDescent="0.25">
      <c r="A23" s="174"/>
      <c r="B23" s="174"/>
      <c r="C23" s="174"/>
      <c r="D23" s="174"/>
      <c r="E23" s="168" t="s">
        <v>1507</v>
      </c>
      <c r="F23" s="168" t="s">
        <v>2071</v>
      </c>
      <c r="G23" s="168" t="s">
        <v>1497</v>
      </c>
      <c r="H23" s="172">
        <v>69</v>
      </c>
      <c r="I23" s="173">
        <v>2544.4</v>
      </c>
    </row>
    <row r="24" spans="1:9" x14ac:dyDescent="0.25">
      <c r="A24" s="174"/>
      <c r="B24" s="174"/>
      <c r="C24" s="174"/>
      <c r="D24" s="174"/>
      <c r="E24" s="168" t="s">
        <v>1781</v>
      </c>
      <c r="F24" s="168" t="s">
        <v>1782</v>
      </c>
      <c r="G24" s="168" t="s">
        <v>1497</v>
      </c>
      <c r="H24" s="172">
        <v>11</v>
      </c>
      <c r="I24" s="173">
        <v>5597.18</v>
      </c>
    </row>
    <row r="25" spans="1:9" x14ac:dyDescent="0.25">
      <c r="A25" s="174"/>
      <c r="B25" s="174"/>
      <c r="C25" s="174"/>
      <c r="D25" s="174"/>
      <c r="E25" s="168" t="s">
        <v>1508</v>
      </c>
      <c r="F25" s="168" t="s">
        <v>2072</v>
      </c>
      <c r="G25" s="168" t="s">
        <v>1497</v>
      </c>
      <c r="H25" s="172">
        <v>294</v>
      </c>
      <c r="I25" s="173">
        <v>272857.61</v>
      </c>
    </row>
    <row r="26" spans="1:9" x14ac:dyDescent="0.25">
      <c r="A26" s="174"/>
      <c r="B26" s="174"/>
      <c r="C26" s="174"/>
      <c r="D26" s="174"/>
      <c r="E26" s="168" t="s">
        <v>1509</v>
      </c>
      <c r="F26" s="168" t="s">
        <v>2073</v>
      </c>
      <c r="G26" s="168" t="s">
        <v>1497</v>
      </c>
      <c r="H26" s="172">
        <v>50</v>
      </c>
      <c r="I26" s="173">
        <v>3617.7799999999997</v>
      </c>
    </row>
    <row r="27" spans="1:9" x14ac:dyDescent="0.25">
      <c r="A27" s="174"/>
      <c r="B27" s="174"/>
      <c r="C27" s="174"/>
      <c r="D27" s="174"/>
      <c r="E27" s="168" t="s">
        <v>1510</v>
      </c>
      <c r="F27" s="168" t="s">
        <v>2074</v>
      </c>
      <c r="G27" s="168" t="s">
        <v>1497</v>
      </c>
      <c r="H27" s="172">
        <v>12</v>
      </c>
      <c r="I27" s="173">
        <v>773.75</v>
      </c>
    </row>
    <row r="28" spans="1:9" x14ac:dyDescent="0.25">
      <c r="A28" s="174"/>
      <c r="B28" s="174"/>
      <c r="C28" s="174"/>
      <c r="D28" s="174"/>
      <c r="E28" s="168" t="s">
        <v>1783</v>
      </c>
      <c r="F28" s="168" t="s">
        <v>2075</v>
      </c>
      <c r="G28" s="168" t="s">
        <v>1497</v>
      </c>
      <c r="H28" s="172">
        <v>90</v>
      </c>
      <c r="I28" s="173">
        <v>16051.88</v>
      </c>
    </row>
    <row r="29" spans="1:9" x14ac:dyDescent="0.25">
      <c r="A29" s="174"/>
      <c r="B29" s="174"/>
      <c r="C29" s="174"/>
      <c r="D29" s="174"/>
      <c r="E29" s="168" t="s">
        <v>1677</v>
      </c>
      <c r="F29" s="168" t="s">
        <v>1934</v>
      </c>
      <c r="G29" s="168" t="s">
        <v>1497</v>
      </c>
      <c r="H29" s="172">
        <v>14</v>
      </c>
      <c r="I29" s="173">
        <v>670.49</v>
      </c>
    </row>
    <row r="30" spans="1:9" x14ac:dyDescent="0.25">
      <c r="A30" s="174"/>
      <c r="B30" s="174"/>
      <c r="C30" s="174"/>
      <c r="D30" s="174"/>
      <c r="E30" s="168" t="s">
        <v>2076</v>
      </c>
      <c r="F30" s="168" t="s">
        <v>2077</v>
      </c>
      <c r="G30" s="168" t="s">
        <v>1497</v>
      </c>
      <c r="H30" s="172">
        <v>25</v>
      </c>
      <c r="I30" s="173">
        <v>28050</v>
      </c>
    </row>
    <row r="31" spans="1:9" x14ac:dyDescent="0.25">
      <c r="A31" s="174"/>
      <c r="B31" s="174"/>
      <c r="C31" s="174"/>
      <c r="D31" s="174"/>
      <c r="E31" s="168" t="s">
        <v>2078</v>
      </c>
      <c r="F31" s="168" t="s">
        <v>2079</v>
      </c>
      <c r="G31" s="168" t="s">
        <v>1596</v>
      </c>
      <c r="H31" s="172">
        <v>52</v>
      </c>
      <c r="I31" s="173">
        <v>4793.17</v>
      </c>
    </row>
    <row r="32" spans="1:9" x14ac:dyDescent="0.25">
      <c r="A32" s="174"/>
      <c r="B32" s="174"/>
      <c r="C32" s="174"/>
      <c r="D32" s="174"/>
      <c r="E32" s="168" t="s">
        <v>2080</v>
      </c>
      <c r="F32" s="168" t="s">
        <v>2081</v>
      </c>
      <c r="G32" s="168" t="s">
        <v>1497</v>
      </c>
      <c r="H32" s="172">
        <v>10</v>
      </c>
      <c r="I32" s="173">
        <v>2135.61</v>
      </c>
    </row>
    <row r="33" spans="1:9" x14ac:dyDescent="0.25">
      <c r="A33" s="174"/>
      <c r="B33" s="174"/>
      <c r="C33" s="174"/>
      <c r="D33" s="174"/>
      <c r="E33" s="168" t="s">
        <v>2082</v>
      </c>
      <c r="F33" s="168" t="s">
        <v>2083</v>
      </c>
      <c r="G33" s="168" t="s">
        <v>1497</v>
      </c>
      <c r="H33" s="172">
        <v>1754</v>
      </c>
      <c r="I33" s="173">
        <v>16460.3</v>
      </c>
    </row>
    <row r="34" spans="1:9" x14ac:dyDescent="0.25">
      <c r="A34" s="174"/>
      <c r="B34" s="174"/>
      <c r="C34" s="174"/>
      <c r="D34" s="174"/>
      <c r="E34" s="168" t="s">
        <v>2084</v>
      </c>
      <c r="F34" s="168" t="s">
        <v>2085</v>
      </c>
      <c r="G34" s="168" t="s">
        <v>1497</v>
      </c>
      <c r="H34" s="172">
        <v>35</v>
      </c>
      <c r="I34" s="173">
        <v>46.9</v>
      </c>
    </row>
    <row r="35" spans="1:9" x14ac:dyDescent="0.25">
      <c r="A35" s="174"/>
      <c r="B35" s="174"/>
      <c r="C35" s="174"/>
      <c r="D35" s="174"/>
      <c r="E35" s="168" t="s">
        <v>2086</v>
      </c>
      <c r="F35" s="168" t="s">
        <v>1827</v>
      </c>
      <c r="G35" s="168" t="s">
        <v>1497</v>
      </c>
      <c r="H35" s="172">
        <v>15</v>
      </c>
      <c r="I35" s="173">
        <v>2095.7199999999998</v>
      </c>
    </row>
    <row r="36" spans="1:9" x14ac:dyDescent="0.25">
      <c r="A36" s="174"/>
      <c r="B36" s="174"/>
      <c r="C36" s="174"/>
      <c r="D36" s="174"/>
      <c r="E36" s="168" t="s">
        <v>2087</v>
      </c>
      <c r="F36" s="168" t="s">
        <v>1803</v>
      </c>
      <c r="G36" s="168" t="s">
        <v>1497</v>
      </c>
      <c r="H36" s="172">
        <v>300</v>
      </c>
      <c r="I36" s="173">
        <v>4730.6600000000008</v>
      </c>
    </row>
    <row r="37" spans="1:9" x14ac:dyDescent="0.25">
      <c r="A37" s="174"/>
      <c r="B37" s="174"/>
      <c r="C37" s="174"/>
      <c r="D37" s="174"/>
      <c r="E37" s="168" t="s">
        <v>2088</v>
      </c>
      <c r="F37" s="168" t="s">
        <v>1807</v>
      </c>
      <c r="G37" s="168" t="s">
        <v>1497</v>
      </c>
      <c r="H37" s="172">
        <v>65</v>
      </c>
      <c r="I37" s="173">
        <v>1524.13</v>
      </c>
    </row>
    <row r="38" spans="1:9" x14ac:dyDescent="0.25">
      <c r="A38" s="174"/>
      <c r="B38" s="174"/>
      <c r="C38" s="174"/>
      <c r="D38" s="174"/>
      <c r="E38" s="168" t="s">
        <v>2089</v>
      </c>
      <c r="F38" s="168" t="s">
        <v>1806</v>
      </c>
      <c r="G38" s="168" t="s">
        <v>1497</v>
      </c>
      <c r="H38" s="172">
        <v>41</v>
      </c>
      <c r="I38" s="173">
        <v>947.09999999999991</v>
      </c>
    </row>
    <row r="39" spans="1:9" x14ac:dyDescent="0.25">
      <c r="A39" s="174"/>
      <c r="B39" s="174"/>
      <c r="C39" s="174"/>
      <c r="D39" s="174"/>
      <c r="E39" s="168" t="s">
        <v>2090</v>
      </c>
      <c r="F39" s="168" t="s">
        <v>1804</v>
      </c>
      <c r="G39" s="168" t="s">
        <v>1497</v>
      </c>
      <c r="H39" s="172">
        <v>113</v>
      </c>
      <c r="I39" s="173">
        <v>1673.5500000000002</v>
      </c>
    </row>
    <row r="40" spans="1:9" x14ac:dyDescent="0.25">
      <c r="A40" s="174"/>
      <c r="B40" s="174"/>
      <c r="C40" s="174"/>
      <c r="D40" s="174"/>
      <c r="E40" s="168" t="s">
        <v>2091</v>
      </c>
      <c r="F40" s="168" t="s">
        <v>1805</v>
      </c>
      <c r="G40" s="168" t="s">
        <v>1497</v>
      </c>
      <c r="H40" s="172">
        <v>296</v>
      </c>
      <c r="I40" s="173">
        <v>8332.8499999999985</v>
      </c>
    </row>
    <row r="41" spans="1:9" x14ac:dyDescent="0.25">
      <c r="A41" s="174"/>
      <c r="B41" s="174"/>
      <c r="C41" s="174"/>
      <c r="D41" s="174"/>
      <c r="E41" s="168" t="s">
        <v>2092</v>
      </c>
      <c r="F41" s="168" t="s">
        <v>1823</v>
      </c>
      <c r="G41" s="168" t="s">
        <v>1497</v>
      </c>
      <c r="H41" s="172">
        <v>353</v>
      </c>
      <c r="I41" s="173">
        <v>9804.1400000000012</v>
      </c>
    </row>
    <row r="42" spans="1:9" x14ac:dyDescent="0.25">
      <c r="A42" s="174"/>
      <c r="B42" s="174"/>
      <c r="C42" s="174"/>
      <c r="D42" s="174"/>
      <c r="E42" s="168" t="s">
        <v>2093</v>
      </c>
      <c r="F42" s="168" t="s">
        <v>2094</v>
      </c>
      <c r="G42" s="168" t="s">
        <v>1497</v>
      </c>
      <c r="H42" s="172">
        <v>408</v>
      </c>
      <c r="I42" s="173">
        <v>21759.749999999993</v>
      </c>
    </row>
    <row r="43" spans="1:9" x14ac:dyDescent="0.25">
      <c r="A43" s="174"/>
      <c r="B43" s="174"/>
      <c r="C43" s="168"/>
      <c r="D43" s="168"/>
      <c r="E43" s="168" t="s">
        <v>2095</v>
      </c>
      <c r="F43" s="168" t="s">
        <v>2096</v>
      </c>
      <c r="G43" s="168" t="s">
        <v>1497</v>
      </c>
      <c r="H43" s="172">
        <v>12</v>
      </c>
      <c r="I43" s="173">
        <v>372</v>
      </c>
    </row>
    <row r="44" spans="1:9" x14ac:dyDescent="0.25">
      <c r="A44" s="174"/>
      <c r="B44" s="174"/>
      <c r="C44" s="174"/>
      <c r="D44" s="174"/>
      <c r="E44" s="168" t="s">
        <v>2097</v>
      </c>
      <c r="F44" s="168" t="s">
        <v>1601</v>
      </c>
      <c r="G44" s="168" t="s">
        <v>1497</v>
      </c>
      <c r="H44" s="172">
        <v>600</v>
      </c>
      <c r="I44" s="173">
        <v>2936.08</v>
      </c>
    </row>
    <row r="45" spans="1:9" x14ac:dyDescent="0.25">
      <c r="A45" s="174"/>
      <c r="B45" s="174"/>
      <c r="C45" s="174"/>
      <c r="D45" s="174"/>
      <c r="E45" s="168" t="s">
        <v>2098</v>
      </c>
      <c r="F45" s="168" t="s">
        <v>2099</v>
      </c>
      <c r="G45" s="168" t="s">
        <v>1497</v>
      </c>
      <c r="H45" s="172">
        <v>6</v>
      </c>
      <c r="I45" s="173">
        <v>5415</v>
      </c>
    </row>
    <row r="46" spans="1:9" x14ac:dyDescent="0.25">
      <c r="A46" s="174"/>
      <c r="B46" s="174"/>
      <c r="C46" s="174"/>
      <c r="D46" s="174"/>
      <c r="E46" s="168" t="s">
        <v>2100</v>
      </c>
      <c r="F46" s="168" t="s">
        <v>1603</v>
      </c>
      <c r="G46" s="168" t="s">
        <v>1504</v>
      </c>
      <c r="H46" s="172">
        <v>50</v>
      </c>
      <c r="I46" s="173">
        <v>1236.8</v>
      </c>
    </row>
    <row r="47" spans="1:9" x14ac:dyDescent="0.25">
      <c r="A47" s="174"/>
      <c r="B47" s="174"/>
      <c r="C47" s="174" t="s">
        <v>1511</v>
      </c>
      <c r="D47" s="174" t="s">
        <v>1512</v>
      </c>
      <c r="E47" s="168" t="s">
        <v>1895</v>
      </c>
      <c r="F47" s="168" t="s">
        <v>1896</v>
      </c>
      <c r="G47" s="168" t="s">
        <v>1497</v>
      </c>
      <c r="H47" s="172">
        <v>10</v>
      </c>
      <c r="I47" s="173">
        <v>101.9</v>
      </c>
    </row>
    <row r="48" spans="1:9" x14ac:dyDescent="0.25">
      <c r="A48" s="174"/>
      <c r="B48" s="174"/>
      <c r="C48" s="174"/>
      <c r="D48" s="174"/>
      <c r="E48" s="168" t="s">
        <v>1513</v>
      </c>
      <c r="F48" s="168" t="s">
        <v>1897</v>
      </c>
      <c r="G48" s="168" t="s">
        <v>1497</v>
      </c>
      <c r="H48" s="172">
        <v>40</v>
      </c>
      <c r="I48" s="173">
        <v>170.18</v>
      </c>
    </row>
    <row r="49" spans="1:9" x14ac:dyDescent="0.25">
      <c r="A49" s="174"/>
      <c r="B49" s="174"/>
      <c r="C49" s="174"/>
      <c r="D49" s="174"/>
      <c r="E49" s="168" t="s">
        <v>1514</v>
      </c>
      <c r="F49" s="168" t="s">
        <v>1784</v>
      </c>
      <c r="G49" s="168" t="s">
        <v>1497</v>
      </c>
      <c r="H49" s="172">
        <v>60</v>
      </c>
      <c r="I49" s="173">
        <v>520.28</v>
      </c>
    </row>
    <row r="50" spans="1:9" x14ac:dyDescent="0.25">
      <c r="A50" s="174"/>
      <c r="B50" s="174"/>
      <c r="C50" s="174"/>
      <c r="D50" s="174"/>
      <c r="E50" s="168" t="s">
        <v>1515</v>
      </c>
      <c r="F50" s="168" t="s">
        <v>1516</v>
      </c>
      <c r="G50" s="168" t="s">
        <v>1497</v>
      </c>
      <c r="H50" s="172">
        <v>20</v>
      </c>
      <c r="I50" s="173">
        <v>335.56</v>
      </c>
    </row>
    <row r="51" spans="1:9" x14ac:dyDescent="0.25">
      <c r="A51" s="174"/>
      <c r="B51" s="174"/>
      <c r="C51" s="174"/>
      <c r="D51" s="174"/>
      <c r="E51" s="168" t="s">
        <v>1517</v>
      </c>
      <c r="F51" s="168" t="s">
        <v>1936</v>
      </c>
      <c r="G51" s="168" t="s">
        <v>1497</v>
      </c>
      <c r="H51" s="172">
        <v>20</v>
      </c>
      <c r="I51" s="173">
        <v>318.60000000000002</v>
      </c>
    </row>
    <row r="52" spans="1:9" x14ac:dyDescent="0.25">
      <c r="A52" s="174"/>
      <c r="B52" s="174"/>
      <c r="C52" s="174"/>
      <c r="D52" s="174"/>
      <c r="E52" s="168" t="s">
        <v>2101</v>
      </c>
      <c r="F52" s="168" t="s">
        <v>2102</v>
      </c>
      <c r="G52" s="168" t="s">
        <v>1497</v>
      </c>
      <c r="H52" s="172">
        <v>5</v>
      </c>
      <c r="I52" s="173">
        <v>4575</v>
      </c>
    </row>
    <row r="53" spans="1:9" x14ac:dyDescent="0.25">
      <c r="A53" s="174"/>
      <c r="B53" s="174"/>
      <c r="C53" s="174"/>
      <c r="D53" s="174"/>
      <c r="E53" s="168" t="s">
        <v>2103</v>
      </c>
      <c r="F53" s="168" t="s">
        <v>2104</v>
      </c>
      <c r="G53" s="168" t="s">
        <v>1497</v>
      </c>
      <c r="H53" s="172">
        <v>4</v>
      </c>
      <c r="I53" s="173">
        <v>4813.6400000000003</v>
      </c>
    </row>
    <row r="54" spans="1:9" x14ac:dyDescent="0.25">
      <c r="A54" s="174"/>
      <c r="B54" s="174"/>
      <c r="C54" s="174"/>
      <c r="D54" s="174"/>
      <c r="E54" s="168" t="s">
        <v>2105</v>
      </c>
      <c r="F54" s="168" t="s">
        <v>2106</v>
      </c>
      <c r="G54" s="168" t="s">
        <v>1497</v>
      </c>
      <c r="H54" s="172">
        <v>10</v>
      </c>
      <c r="I54" s="173">
        <v>560</v>
      </c>
    </row>
    <row r="55" spans="1:9" x14ac:dyDescent="0.25">
      <c r="A55" s="174"/>
      <c r="B55" s="174"/>
      <c r="C55" s="168"/>
      <c r="D55" s="168"/>
      <c r="E55" s="168" t="s">
        <v>2107</v>
      </c>
      <c r="F55" s="168" t="s">
        <v>2108</v>
      </c>
      <c r="G55" s="168" t="s">
        <v>1497</v>
      </c>
      <c r="H55" s="172">
        <v>10</v>
      </c>
      <c r="I55" s="173">
        <v>560</v>
      </c>
    </row>
    <row r="56" spans="1:9" x14ac:dyDescent="0.25">
      <c r="A56" s="174"/>
      <c r="B56" s="174"/>
      <c r="C56" s="168"/>
      <c r="D56" s="168"/>
      <c r="E56" s="168" t="s">
        <v>1786</v>
      </c>
      <c r="F56" s="168" t="s">
        <v>1787</v>
      </c>
      <c r="G56" s="168" t="s">
        <v>1497</v>
      </c>
      <c r="H56" s="172">
        <v>11</v>
      </c>
      <c r="I56" s="173">
        <v>7464.4499999999989</v>
      </c>
    </row>
    <row r="57" spans="1:9" x14ac:dyDescent="0.25">
      <c r="A57" s="174"/>
      <c r="B57" s="174"/>
      <c r="C57" s="168"/>
      <c r="D57" s="168"/>
      <c r="E57" s="168" t="s">
        <v>2109</v>
      </c>
      <c r="F57" s="168" t="s">
        <v>2110</v>
      </c>
      <c r="G57" s="168" t="s">
        <v>1497</v>
      </c>
      <c r="H57" s="172">
        <v>3</v>
      </c>
      <c r="I57" s="173">
        <v>13686</v>
      </c>
    </row>
    <row r="58" spans="1:9" x14ac:dyDescent="0.25">
      <c r="A58" s="174"/>
      <c r="B58" s="174"/>
      <c r="C58" s="174"/>
      <c r="D58" s="174"/>
      <c r="E58" s="168" t="s">
        <v>2111</v>
      </c>
      <c r="F58" s="168" t="s">
        <v>2112</v>
      </c>
      <c r="G58" s="168" t="s">
        <v>1497</v>
      </c>
      <c r="H58" s="172">
        <v>4</v>
      </c>
      <c r="I58" s="173">
        <v>8400</v>
      </c>
    </row>
    <row r="59" spans="1:9" x14ac:dyDescent="0.25">
      <c r="A59" s="174"/>
      <c r="B59" s="174"/>
      <c r="C59" s="174"/>
      <c r="D59" s="174"/>
      <c r="E59" s="168" t="s">
        <v>2113</v>
      </c>
      <c r="F59" s="168" t="s">
        <v>2114</v>
      </c>
      <c r="G59" s="168" t="s">
        <v>1497</v>
      </c>
      <c r="H59" s="172">
        <v>10</v>
      </c>
      <c r="I59" s="173">
        <v>1600</v>
      </c>
    </row>
    <row r="60" spans="1:9" x14ac:dyDescent="0.25">
      <c r="A60" s="174"/>
      <c r="B60" s="174"/>
      <c r="C60" s="174"/>
      <c r="D60" s="174"/>
      <c r="E60" s="168" t="s">
        <v>2115</v>
      </c>
      <c r="F60" s="168" t="s">
        <v>2116</v>
      </c>
      <c r="G60" s="168" t="s">
        <v>1497</v>
      </c>
      <c r="H60" s="172">
        <v>7</v>
      </c>
      <c r="I60" s="173">
        <v>13533.31</v>
      </c>
    </row>
    <row r="61" spans="1:9" x14ac:dyDescent="0.25">
      <c r="A61" s="174"/>
      <c r="B61" s="174"/>
      <c r="C61" s="168" t="s">
        <v>1520</v>
      </c>
      <c r="D61" s="168" t="s">
        <v>1521</v>
      </c>
      <c r="E61" s="168" t="s">
        <v>1522</v>
      </c>
      <c r="F61" s="168" t="s">
        <v>1788</v>
      </c>
      <c r="G61" s="168" t="s">
        <v>1500</v>
      </c>
      <c r="H61" s="172">
        <v>50</v>
      </c>
      <c r="I61" s="173">
        <v>2447.63</v>
      </c>
    </row>
    <row r="62" spans="1:9" x14ac:dyDescent="0.25">
      <c r="A62" s="174"/>
      <c r="B62" s="174"/>
      <c r="C62" s="174" t="s">
        <v>1523</v>
      </c>
      <c r="D62" s="174" t="s">
        <v>1524</v>
      </c>
      <c r="E62" s="168" t="s">
        <v>2117</v>
      </c>
      <c r="F62" s="168" t="s">
        <v>2118</v>
      </c>
      <c r="G62" s="168" t="s">
        <v>1525</v>
      </c>
      <c r="H62" s="172">
        <v>3</v>
      </c>
      <c r="I62" s="173">
        <v>768</v>
      </c>
    </row>
    <row r="63" spans="1:9" x14ac:dyDescent="0.25">
      <c r="A63" s="174"/>
      <c r="B63" s="174"/>
      <c r="C63" s="174" t="s">
        <v>1526</v>
      </c>
      <c r="D63" s="174" t="s">
        <v>1527</v>
      </c>
      <c r="E63" s="168" t="s">
        <v>1908</v>
      </c>
      <c r="F63" s="168" t="s">
        <v>1909</v>
      </c>
      <c r="G63" s="168" t="s">
        <v>1497</v>
      </c>
      <c r="H63" s="172">
        <v>10</v>
      </c>
      <c r="I63" s="173">
        <v>92.23</v>
      </c>
    </row>
    <row r="64" spans="1:9" x14ac:dyDescent="0.25">
      <c r="A64" s="174"/>
      <c r="B64" s="174"/>
      <c r="C64" s="174" t="s">
        <v>1528</v>
      </c>
      <c r="D64" s="174" t="s">
        <v>1529</v>
      </c>
      <c r="E64" s="168" t="s">
        <v>1530</v>
      </c>
      <c r="F64" s="168" t="s">
        <v>2119</v>
      </c>
      <c r="G64" s="168" t="s">
        <v>1497</v>
      </c>
      <c r="H64" s="172">
        <v>15</v>
      </c>
      <c r="I64" s="173">
        <v>7047.3200000000006</v>
      </c>
    </row>
    <row r="65" spans="1:9" x14ac:dyDescent="0.25">
      <c r="A65" s="174"/>
      <c r="B65" s="174"/>
      <c r="C65" s="174"/>
      <c r="D65" s="174"/>
      <c r="E65" s="168" t="s">
        <v>1531</v>
      </c>
      <c r="F65" s="168" t="s">
        <v>1789</v>
      </c>
      <c r="G65" s="168" t="s">
        <v>1532</v>
      </c>
      <c r="H65" s="172">
        <v>5</v>
      </c>
      <c r="I65" s="173">
        <v>1583</v>
      </c>
    </row>
    <row r="66" spans="1:9" x14ac:dyDescent="0.25">
      <c r="A66" s="174"/>
      <c r="B66" s="174"/>
      <c r="C66" s="174"/>
      <c r="D66" s="174"/>
      <c r="E66" s="168" t="s">
        <v>1533</v>
      </c>
      <c r="F66" s="168" t="s">
        <v>2120</v>
      </c>
      <c r="G66" s="168" t="s">
        <v>1497</v>
      </c>
      <c r="H66" s="172">
        <v>3</v>
      </c>
      <c r="I66" s="173">
        <v>356.8</v>
      </c>
    </row>
    <row r="67" spans="1:9" x14ac:dyDescent="0.25">
      <c r="A67" s="174"/>
      <c r="B67" s="174"/>
      <c r="C67" s="174"/>
      <c r="D67" s="174"/>
      <c r="E67" s="168" t="s">
        <v>1534</v>
      </c>
      <c r="F67" s="168" t="s">
        <v>1790</v>
      </c>
      <c r="G67" s="168" t="s">
        <v>1532</v>
      </c>
      <c r="H67" s="172">
        <v>86</v>
      </c>
      <c r="I67" s="173">
        <v>5674.8899999999994</v>
      </c>
    </row>
    <row r="68" spans="1:9" x14ac:dyDescent="0.25">
      <c r="A68" s="174"/>
      <c r="B68" s="174"/>
      <c r="C68" s="174"/>
      <c r="D68" s="174"/>
      <c r="E68" s="168" t="s">
        <v>1535</v>
      </c>
      <c r="F68" s="168" t="s">
        <v>1791</v>
      </c>
      <c r="G68" s="168" t="s">
        <v>1532</v>
      </c>
      <c r="H68" s="172">
        <v>24</v>
      </c>
      <c r="I68" s="173">
        <v>528.32000000000005</v>
      </c>
    </row>
    <row r="69" spans="1:9" x14ac:dyDescent="0.25">
      <c r="A69" s="174"/>
      <c r="B69" s="174"/>
      <c r="C69" s="174"/>
      <c r="D69" s="174"/>
      <c r="E69" s="168" t="s">
        <v>1536</v>
      </c>
      <c r="F69" s="168" t="s">
        <v>1537</v>
      </c>
      <c r="G69" s="168" t="s">
        <v>1532</v>
      </c>
      <c r="H69" s="172">
        <v>23</v>
      </c>
      <c r="I69" s="173">
        <v>18690.859999999997</v>
      </c>
    </row>
    <row r="70" spans="1:9" x14ac:dyDescent="0.25">
      <c r="A70" s="174"/>
      <c r="B70" s="174"/>
      <c r="C70" s="174"/>
      <c r="D70" s="174"/>
      <c r="E70" s="168" t="s">
        <v>1538</v>
      </c>
      <c r="F70" s="168" t="s">
        <v>1539</v>
      </c>
      <c r="G70" s="168" t="s">
        <v>1532</v>
      </c>
      <c r="H70" s="172">
        <v>78</v>
      </c>
      <c r="I70" s="173">
        <v>63003.079999999994</v>
      </c>
    </row>
    <row r="71" spans="1:9" x14ac:dyDescent="0.25">
      <c r="A71" s="174"/>
      <c r="B71" s="174"/>
      <c r="C71" s="174"/>
      <c r="D71" s="174"/>
      <c r="E71" s="168" t="s">
        <v>2121</v>
      </c>
      <c r="F71" s="168" t="s">
        <v>2122</v>
      </c>
      <c r="G71" s="168" t="s">
        <v>1497</v>
      </c>
      <c r="H71" s="172">
        <v>5</v>
      </c>
      <c r="I71" s="173">
        <v>2618.04</v>
      </c>
    </row>
    <row r="72" spans="1:9" x14ac:dyDescent="0.25">
      <c r="A72" s="174"/>
      <c r="B72" s="174"/>
      <c r="C72" s="174"/>
      <c r="D72" s="174"/>
      <c r="E72" s="168" t="s">
        <v>1541</v>
      </c>
      <c r="F72" s="168" t="s">
        <v>1542</v>
      </c>
      <c r="G72" s="168" t="s">
        <v>1540</v>
      </c>
      <c r="H72" s="172">
        <v>3</v>
      </c>
      <c r="I72" s="173">
        <v>3091.1099999999997</v>
      </c>
    </row>
    <row r="73" spans="1:9" x14ac:dyDescent="0.25">
      <c r="A73" s="174"/>
      <c r="B73" s="174"/>
      <c r="C73" s="174"/>
      <c r="D73" s="174"/>
      <c r="E73" s="168" t="s">
        <v>1543</v>
      </c>
      <c r="F73" s="168" t="s">
        <v>2123</v>
      </c>
      <c r="G73" s="168" t="s">
        <v>1497</v>
      </c>
      <c r="H73" s="172">
        <v>11</v>
      </c>
      <c r="I73" s="173">
        <v>12553.53</v>
      </c>
    </row>
    <row r="74" spans="1:9" x14ac:dyDescent="0.25">
      <c r="A74" s="174"/>
      <c r="B74" s="174"/>
      <c r="C74" s="174"/>
      <c r="D74" s="174"/>
      <c r="E74" s="168" t="s">
        <v>1544</v>
      </c>
      <c r="F74" s="168" t="s">
        <v>1792</v>
      </c>
      <c r="G74" s="168" t="s">
        <v>1540</v>
      </c>
      <c r="H74" s="172">
        <v>8</v>
      </c>
      <c r="I74" s="173">
        <v>17317.349999999999</v>
      </c>
    </row>
    <row r="75" spans="1:9" x14ac:dyDescent="0.25">
      <c r="A75" s="174"/>
      <c r="B75" s="174"/>
      <c r="C75" s="174"/>
      <c r="D75" s="174"/>
      <c r="E75" s="168" t="s">
        <v>1545</v>
      </c>
      <c r="F75" s="168" t="s">
        <v>1793</v>
      </c>
      <c r="G75" s="168" t="s">
        <v>1532</v>
      </c>
      <c r="H75" s="172">
        <v>38</v>
      </c>
      <c r="I75" s="173">
        <v>5102.24</v>
      </c>
    </row>
    <row r="76" spans="1:9" x14ac:dyDescent="0.25">
      <c r="A76" s="174"/>
      <c r="B76" s="174"/>
      <c r="C76" s="174"/>
      <c r="D76" s="174"/>
      <c r="E76" s="168" t="s">
        <v>1546</v>
      </c>
      <c r="F76" s="168" t="s">
        <v>1794</v>
      </c>
      <c r="G76" s="168" t="s">
        <v>1532</v>
      </c>
      <c r="H76" s="172">
        <v>12</v>
      </c>
      <c r="I76" s="173">
        <v>4717.6100000000006</v>
      </c>
    </row>
    <row r="77" spans="1:9" x14ac:dyDescent="0.25">
      <c r="A77" s="174"/>
      <c r="B77" s="174"/>
      <c r="C77" s="174"/>
      <c r="D77" s="174"/>
      <c r="E77" s="168" t="s">
        <v>2124</v>
      </c>
      <c r="F77" s="168" t="s">
        <v>2125</v>
      </c>
      <c r="G77" s="168" t="s">
        <v>1532</v>
      </c>
      <c r="H77" s="172">
        <v>1</v>
      </c>
      <c r="I77" s="173">
        <v>468.29</v>
      </c>
    </row>
    <row r="78" spans="1:9" x14ac:dyDescent="0.25">
      <c r="A78" s="174"/>
      <c r="B78" s="174"/>
      <c r="C78" s="174"/>
      <c r="D78" s="174"/>
      <c r="E78" s="168" t="s">
        <v>2126</v>
      </c>
      <c r="F78" s="168" t="s">
        <v>2127</v>
      </c>
      <c r="G78" s="168" t="s">
        <v>1532</v>
      </c>
      <c r="H78" s="172">
        <v>8</v>
      </c>
      <c r="I78" s="173">
        <v>1964.9</v>
      </c>
    </row>
    <row r="79" spans="1:9" x14ac:dyDescent="0.25">
      <c r="A79" s="174"/>
      <c r="B79" s="174"/>
      <c r="C79" s="174"/>
      <c r="D79" s="174"/>
      <c r="E79" s="168" t="s">
        <v>1547</v>
      </c>
      <c r="F79" s="168" t="s">
        <v>1548</v>
      </c>
      <c r="G79" s="168" t="s">
        <v>1532</v>
      </c>
      <c r="H79" s="172">
        <v>344</v>
      </c>
      <c r="I79" s="173">
        <v>3200.6600000000008</v>
      </c>
    </row>
    <row r="80" spans="1:9" x14ac:dyDescent="0.25">
      <c r="A80" s="174"/>
      <c r="B80" s="174"/>
      <c r="C80" s="174"/>
      <c r="D80" s="174"/>
      <c r="E80" s="168" t="s">
        <v>1549</v>
      </c>
      <c r="F80" s="168" t="s">
        <v>1795</v>
      </c>
      <c r="G80" s="168" t="s">
        <v>1532</v>
      </c>
      <c r="H80" s="172">
        <v>567</v>
      </c>
      <c r="I80" s="173">
        <v>5634.8400000000011</v>
      </c>
    </row>
    <row r="81" spans="1:9" x14ac:dyDescent="0.25">
      <c r="A81" s="174"/>
      <c r="B81" s="174"/>
      <c r="C81" s="174"/>
      <c r="D81" s="174"/>
      <c r="E81" s="168" t="s">
        <v>1550</v>
      </c>
      <c r="F81" s="168" t="s">
        <v>1796</v>
      </c>
      <c r="G81" s="168" t="s">
        <v>1497</v>
      </c>
      <c r="H81" s="172">
        <v>133</v>
      </c>
      <c r="I81" s="173">
        <v>14380.019999999999</v>
      </c>
    </row>
    <row r="82" spans="1:9" x14ac:dyDescent="0.25">
      <c r="A82" s="174"/>
      <c r="B82" s="174"/>
      <c r="C82" s="174"/>
      <c r="D82" s="174"/>
      <c r="E82" s="168" t="s">
        <v>1551</v>
      </c>
      <c r="F82" s="168" t="s">
        <v>1797</v>
      </c>
      <c r="G82" s="168" t="s">
        <v>1532</v>
      </c>
      <c r="H82" s="172">
        <v>2</v>
      </c>
      <c r="I82" s="173">
        <v>6928.72</v>
      </c>
    </row>
    <row r="83" spans="1:9" x14ac:dyDescent="0.25">
      <c r="A83" s="174"/>
      <c r="B83" s="174"/>
      <c r="C83" s="174"/>
      <c r="D83" s="174"/>
      <c r="E83" s="168" t="s">
        <v>1552</v>
      </c>
      <c r="F83" s="168" t="s">
        <v>1798</v>
      </c>
      <c r="G83" s="168" t="s">
        <v>1532</v>
      </c>
      <c r="H83" s="172">
        <v>7</v>
      </c>
      <c r="I83" s="173">
        <v>7530.65</v>
      </c>
    </row>
    <row r="84" spans="1:9" x14ac:dyDescent="0.25">
      <c r="A84" s="174"/>
      <c r="B84" s="174"/>
      <c r="C84" s="174"/>
      <c r="D84" s="174"/>
      <c r="E84" s="168" t="s">
        <v>1553</v>
      </c>
      <c r="F84" s="168" t="s">
        <v>1799</v>
      </c>
      <c r="G84" s="168" t="s">
        <v>1532</v>
      </c>
      <c r="H84" s="172">
        <v>6</v>
      </c>
      <c r="I84" s="173">
        <v>187.60999999999999</v>
      </c>
    </row>
    <row r="85" spans="1:9" x14ac:dyDescent="0.25">
      <c r="A85" s="174"/>
      <c r="B85" s="174"/>
      <c r="C85" s="174"/>
      <c r="D85" s="174"/>
      <c r="E85" s="168" t="s">
        <v>1554</v>
      </c>
      <c r="F85" s="168" t="s">
        <v>1555</v>
      </c>
      <c r="G85" s="168" t="s">
        <v>1532</v>
      </c>
      <c r="H85" s="172">
        <v>74</v>
      </c>
      <c r="I85" s="173">
        <v>7841.77</v>
      </c>
    </row>
    <row r="86" spans="1:9" x14ac:dyDescent="0.25">
      <c r="A86" s="174"/>
      <c r="B86" s="174"/>
      <c r="C86" s="174"/>
      <c r="D86" s="174"/>
      <c r="E86" s="168" t="s">
        <v>1556</v>
      </c>
      <c r="F86" s="168" t="s">
        <v>2128</v>
      </c>
      <c r="G86" s="168" t="s">
        <v>1532</v>
      </c>
      <c r="H86" s="172">
        <v>6</v>
      </c>
      <c r="I86" s="173">
        <v>298.20999999999998</v>
      </c>
    </row>
    <row r="87" spans="1:9" x14ac:dyDescent="0.25">
      <c r="A87" s="174"/>
      <c r="B87" s="174"/>
      <c r="C87" s="174"/>
      <c r="D87" s="174"/>
      <c r="E87" s="168" t="s">
        <v>1557</v>
      </c>
      <c r="F87" s="168" t="s">
        <v>1558</v>
      </c>
      <c r="G87" s="168" t="s">
        <v>1497</v>
      </c>
      <c r="H87" s="172">
        <v>173</v>
      </c>
      <c r="I87" s="173">
        <v>84613.16</v>
      </c>
    </row>
    <row r="88" spans="1:9" x14ac:dyDescent="0.25">
      <c r="A88" s="174"/>
      <c r="B88" s="174"/>
      <c r="C88" s="174"/>
      <c r="D88" s="174"/>
      <c r="E88" s="168" t="s">
        <v>1559</v>
      </c>
      <c r="F88" s="168" t="s">
        <v>1560</v>
      </c>
      <c r="G88" s="168" t="s">
        <v>1532</v>
      </c>
      <c r="H88" s="172">
        <v>1154</v>
      </c>
      <c r="I88" s="173">
        <v>39463.719999999979</v>
      </c>
    </row>
    <row r="89" spans="1:9" x14ac:dyDescent="0.25">
      <c r="A89" s="174"/>
      <c r="B89" s="174"/>
      <c r="C89" s="174"/>
      <c r="D89" s="174"/>
      <c r="E89" s="168" t="s">
        <v>2129</v>
      </c>
      <c r="F89" s="168" t="s">
        <v>2130</v>
      </c>
      <c r="G89" s="168" t="s">
        <v>1497</v>
      </c>
      <c r="H89" s="172">
        <v>2</v>
      </c>
      <c r="I89" s="173">
        <v>9477.9599999999991</v>
      </c>
    </row>
    <row r="90" spans="1:9" x14ac:dyDescent="0.25">
      <c r="A90" s="174"/>
      <c r="B90" s="174"/>
      <c r="C90" s="174"/>
      <c r="D90" s="174"/>
      <c r="E90" s="168" t="s">
        <v>1561</v>
      </c>
      <c r="F90" s="168" t="s">
        <v>1562</v>
      </c>
      <c r="G90" s="168" t="s">
        <v>1540</v>
      </c>
      <c r="H90" s="172">
        <v>7</v>
      </c>
      <c r="I90" s="173">
        <v>20864.55</v>
      </c>
    </row>
    <row r="91" spans="1:9" x14ac:dyDescent="0.25">
      <c r="A91" s="174"/>
      <c r="B91" s="174"/>
      <c r="C91" s="174"/>
      <c r="D91" s="174"/>
      <c r="E91" s="168" t="s">
        <v>1563</v>
      </c>
      <c r="F91" s="168" t="s">
        <v>1800</v>
      </c>
      <c r="G91" s="168" t="s">
        <v>1497</v>
      </c>
      <c r="H91" s="172">
        <v>6</v>
      </c>
      <c r="I91" s="173">
        <v>2128.04</v>
      </c>
    </row>
    <row r="92" spans="1:9" x14ac:dyDescent="0.25">
      <c r="A92" s="174"/>
      <c r="B92" s="174"/>
      <c r="C92" s="174"/>
      <c r="D92" s="174"/>
      <c r="E92" s="168" t="s">
        <v>1564</v>
      </c>
      <c r="F92" s="168" t="s">
        <v>1801</v>
      </c>
      <c r="G92" s="168" t="s">
        <v>1497</v>
      </c>
      <c r="H92" s="172">
        <v>52</v>
      </c>
      <c r="I92" s="173">
        <v>865543.83</v>
      </c>
    </row>
    <row r="93" spans="1:9" x14ac:dyDescent="0.25">
      <c r="A93" s="174"/>
      <c r="B93" s="174"/>
      <c r="C93" s="174"/>
      <c r="D93" s="174"/>
      <c r="E93" s="168" t="s">
        <v>1565</v>
      </c>
      <c r="F93" s="168" t="s">
        <v>1802</v>
      </c>
      <c r="G93" s="168" t="s">
        <v>1532</v>
      </c>
      <c r="H93" s="172">
        <v>44</v>
      </c>
      <c r="I93" s="173">
        <v>27293.200000000001</v>
      </c>
    </row>
    <row r="94" spans="1:9" x14ac:dyDescent="0.25">
      <c r="A94" s="174"/>
      <c r="B94" s="174"/>
      <c r="C94" s="174"/>
      <c r="D94" s="174"/>
      <c r="E94" s="168" t="s">
        <v>1566</v>
      </c>
      <c r="F94" s="168" t="s">
        <v>2131</v>
      </c>
      <c r="G94" s="168" t="s">
        <v>1497</v>
      </c>
      <c r="H94" s="172">
        <v>53</v>
      </c>
      <c r="I94" s="173">
        <v>743.28</v>
      </c>
    </row>
    <row r="95" spans="1:9" x14ac:dyDescent="0.25">
      <c r="A95" s="174"/>
      <c r="B95" s="174"/>
      <c r="C95" s="174"/>
      <c r="D95" s="174"/>
      <c r="E95" s="168" t="s">
        <v>1567</v>
      </c>
      <c r="F95" s="168" t="s">
        <v>2132</v>
      </c>
      <c r="G95" s="168" t="s">
        <v>1497</v>
      </c>
      <c r="H95" s="172">
        <v>40</v>
      </c>
      <c r="I95" s="173">
        <v>565.26</v>
      </c>
    </row>
    <row r="96" spans="1:9" x14ac:dyDescent="0.25">
      <c r="A96" s="174"/>
      <c r="B96" s="174"/>
      <c r="C96" s="174"/>
      <c r="D96" s="174"/>
      <c r="E96" s="168" t="s">
        <v>1568</v>
      </c>
      <c r="F96" s="168" t="s">
        <v>2133</v>
      </c>
      <c r="G96" s="168" t="s">
        <v>1497</v>
      </c>
      <c r="H96" s="172">
        <v>66</v>
      </c>
      <c r="I96" s="173">
        <v>1904.3100000000002</v>
      </c>
    </row>
    <row r="97" spans="1:9" x14ac:dyDescent="0.25">
      <c r="A97" s="174"/>
      <c r="B97" s="174"/>
      <c r="C97" s="174"/>
      <c r="D97" s="174"/>
      <c r="E97" s="168" t="s">
        <v>1569</v>
      </c>
      <c r="F97" s="168" t="s">
        <v>2134</v>
      </c>
      <c r="G97" s="168" t="s">
        <v>1497</v>
      </c>
      <c r="H97" s="172">
        <v>45</v>
      </c>
      <c r="I97" s="173">
        <v>833.5100000000001</v>
      </c>
    </row>
    <row r="98" spans="1:9" x14ac:dyDescent="0.25">
      <c r="A98" s="174"/>
      <c r="B98" s="174"/>
      <c r="C98" s="174"/>
      <c r="D98" s="174"/>
      <c r="E98" s="168" t="s">
        <v>1570</v>
      </c>
      <c r="F98" s="168" t="s">
        <v>2135</v>
      </c>
      <c r="G98" s="168" t="s">
        <v>1497</v>
      </c>
      <c r="H98" s="172">
        <v>8</v>
      </c>
      <c r="I98" s="173">
        <v>195.37</v>
      </c>
    </row>
    <row r="99" spans="1:9" x14ac:dyDescent="0.25">
      <c r="A99" s="174"/>
      <c r="B99" s="174"/>
      <c r="C99" s="174"/>
      <c r="D99" s="174"/>
      <c r="E99" s="168" t="s">
        <v>1571</v>
      </c>
      <c r="F99" s="168" t="s">
        <v>1572</v>
      </c>
      <c r="G99" s="168" t="s">
        <v>1497</v>
      </c>
      <c r="H99" s="172">
        <v>5</v>
      </c>
      <c r="I99" s="173">
        <v>430.58</v>
      </c>
    </row>
    <row r="100" spans="1:9" x14ac:dyDescent="0.25">
      <c r="A100" s="174"/>
      <c r="B100" s="174"/>
      <c r="C100" s="174"/>
      <c r="D100" s="174"/>
      <c r="E100" s="168" t="s">
        <v>1573</v>
      </c>
      <c r="F100" s="168" t="s">
        <v>1808</v>
      </c>
      <c r="G100" s="168" t="s">
        <v>1532</v>
      </c>
      <c r="H100" s="172">
        <v>2</v>
      </c>
      <c r="I100" s="173">
        <v>6494</v>
      </c>
    </row>
    <row r="101" spans="1:9" x14ac:dyDescent="0.25">
      <c r="A101" s="174"/>
      <c r="B101" s="174"/>
      <c r="C101" s="174"/>
      <c r="D101" s="174"/>
      <c r="E101" s="168" t="s">
        <v>1574</v>
      </c>
      <c r="F101" s="168" t="s">
        <v>1809</v>
      </c>
      <c r="G101" s="168" t="s">
        <v>1497</v>
      </c>
      <c r="H101" s="172">
        <v>65</v>
      </c>
      <c r="I101" s="173">
        <v>23380.5</v>
      </c>
    </row>
    <row r="102" spans="1:9" x14ac:dyDescent="0.25">
      <c r="A102" s="174"/>
      <c r="B102" s="174"/>
      <c r="C102" s="174"/>
      <c r="D102" s="174"/>
      <c r="E102" s="168" t="s">
        <v>1575</v>
      </c>
      <c r="F102" s="168" t="s">
        <v>1810</v>
      </c>
      <c r="G102" s="168" t="s">
        <v>1497</v>
      </c>
      <c r="H102" s="172">
        <v>32</v>
      </c>
      <c r="I102" s="173">
        <v>11970.970000000001</v>
      </c>
    </row>
    <row r="103" spans="1:9" x14ac:dyDescent="0.25">
      <c r="A103" s="174"/>
      <c r="B103" s="174"/>
      <c r="C103" s="174"/>
      <c r="D103" s="174"/>
      <c r="E103" s="168" t="s">
        <v>1811</v>
      </c>
      <c r="F103" s="168" t="s">
        <v>1812</v>
      </c>
      <c r="G103" s="168" t="s">
        <v>1497</v>
      </c>
      <c r="H103" s="172">
        <v>8</v>
      </c>
      <c r="I103" s="173">
        <v>3280.55</v>
      </c>
    </row>
    <row r="104" spans="1:9" x14ac:dyDescent="0.25">
      <c r="A104" s="174"/>
      <c r="B104" s="174"/>
      <c r="C104" s="174"/>
      <c r="D104" s="174"/>
      <c r="E104" s="168" t="s">
        <v>1813</v>
      </c>
      <c r="F104" s="168" t="s">
        <v>1814</v>
      </c>
      <c r="G104" s="168" t="s">
        <v>1497</v>
      </c>
      <c r="H104" s="172">
        <v>8250</v>
      </c>
      <c r="I104" s="173">
        <v>12467.45</v>
      </c>
    </row>
    <row r="105" spans="1:9" x14ac:dyDescent="0.25">
      <c r="A105" s="174"/>
      <c r="B105" s="174"/>
      <c r="C105" s="174"/>
      <c r="D105" s="174"/>
      <c r="E105" s="168" t="s">
        <v>1576</v>
      </c>
      <c r="F105" s="168" t="s">
        <v>1577</v>
      </c>
      <c r="G105" s="168" t="s">
        <v>1540</v>
      </c>
      <c r="H105" s="172">
        <v>70</v>
      </c>
      <c r="I105" s="173">
        <v>215047.12000000002</v>
      </c>
    </row>
    <row r="106" spans="1:9" x14ac:dyDescent="0.25">
      <c r="A106" s="174"/>
      <c r="B106" s="174"/>
      <c r="C106" s="174"/>
      <c r="D106" s="174"/>
      <c r="E106" s="168" t="s">
        <v>1578</v>
      </c>
      <c r="F106" s="168" t="s">
        <v>1579</v>
      </c>
      <c r="G106" s="168" t="s">
        <v>1532</v>
      </c>
      <c r="H106" s="172">
        <v>297</v>
      </c>
      <c r="I106" s="173">
        <v>109751.90999999997</v>
      </c>
    </row>
    <row r="107" spans="1:9" x14ac:dyDescent="0.25">
      <c r="A107" s="174"/>
      <c r="B107" s="174"/>
      <c r="C107" s="174"/>
      <c r="D107" s="174"/>
      <c r="E107" s="168" t="s">
        <v>2136</v>
      </c>
      <c r="F107" s="168" t="s">
        <v>2137</v>
      </c>
      <c r="G107" s="168" t="s">
        <v>1497</v>
      </c>
      <c r="H107" s="172">
        <v>4</v>
      </c>
      <c r="I107" s="173">
        <v>6060</v>
      </c>
    </row>
    <row r="108" spans="1:9" x14ac:dyDescent="0.25">
      <c r="A108" s="174"/>
      <c r="B108" s="174"/>
      <c r="C108" s="174"/>
      <c r="D108" s="174"/>
      <c r="E108" s="168" t="s">
        <v>1580</v>
      </c>
      <c r="F108" s="168" t="s">
        <v>1581</v>
      </c>
      <c r="G108" s="168" t="s">
        <v>1497</v>
      </c>
      <c r="H108" s="172">
        <v>15</v>
      </c>
      <c r="I108" s="173">
        <v>5383.02</v>
      </c>
    </row>
    <row r="109" spans="1:9" x14ac:dyDescent="0.25">
      <c r="A109" s="174"/>
      <c r="B109" s="174"/>
      <c r="C109" s="174"/>
      <c r="D109" s="174"/>
      <c r="E109" s="168" t="s">
        <v>1582</v>
      </c>
      <c r="F109" s="168" t="s">
        <v>1815</v>
      </c>
      <c r="G109" s="168" t="s">
        <v>1540</v>
      </c>
      <c r="H109" s="172">
        <v>50</v>
      </c>
      <c r="I109" s="173">
        <v>48105.179999999993</v>
      </c>
    </row>
    <row r="110" spans="1:9" x14ac:dyDescent="0.25">
      <c r="A110" s="174"/>
      <c r="B110" s="174"/>
      <c r="C110" s="174"/>
      <c r="D110" s="174"/>
      <c r="E110" s="168" t="s">
        <v>1583</v>
      </c>
      <c r="F110" s="168" t="s">
        <v>1816</v>
      </c>
      <c r="G110" s="168" t="s">
        <v>1540</v>
      </c>
      <c r="H110" s="172">
        <v>24</v>
      </c>
      <c r="I110" s="173">
        <v>23011.199999999997</v>
      </c>
    </row>
    <row r="111" spans="1:9" x14ac:dyDescent="0.25">
      <c r="A111" s="174"/>
      <c r="B111" s="174"/>
      <c r="C111" s="174"/>
      <c r="D111" s="174"/>
      <c r="E111" s="168" t="s">
        <v>1817</v>
      </c>
      <c r="F111" s="168" t="s">
        <v>1818</v>
      </c>
      <c r="G111" s="168" t="s">
        <v>1497</v>
      </c>
      <c r="H111" s="172">
        <v>1</v>
      </c>
      <c r="I111" s="173">
        <v>30.77</v>
      </c>
    </row>
    <row r="112" spans="1:9" x14ac:dyDescent="0.25">
      <c r="A112" s="174"/>
      <c r="B112" s="174"/>
      <c r="C112" s="174"/>
      <c r="D112" s="174"/>
      <c r="E112" s="168" t="s">
        <v>1584</v>
      </c>
      <c r="F112" s="168" t="s">
        <v>1819</v>
      </c>
      <c r="G112" s="168" t="s">
        <v>1497</v>
      </c>
      <c r="H112" s="172">
        <v>152</v>
      </c>
      <c r="I112" s="173">
        <v>10649.339999999998</v>
      </c>
    </row>
    <row r="113" spans="1:9" x14ac:dyDescent="0.25">
      <c r="A113" s="174"/>
      <c r="B113" s="174"/>
      <c r="C113" s="174"/>
      <c r="D113" s="174"/>
      <c r="E113" s="168" t="s">
        <v>1585</v>
      </c>
      <c r="F113" s="168" t="s">
        <v>1820</v>
      </c>
      <c r="G113" s="168" t="s">
        <v>1497</v>
      </c>
      <c r="H113" s="172">
        <v>33</v>
      </c>
      <c r="I113" s="173">
        <v>1321.3899999999999</v>
      </c>
    </row>
    <row r="114" spans="1:9" x14ac:dyDescent="0.25">
      <c r="A114" s="174"/>
      <c r="B114" s="174"/>
      <c r="C114" s="174"/>
      <c r="D114" s="174"/>
      <c r="E114" s="168" t="s">
        <v>2138</v>
      </c>
      <c r="F114" s="168" t="s">
        <v>2139</v>
      </c>
      <c r="G114" s="168" t="s">
        <v>1532</v>
      </c>
      <c r="H114" s="172">
        <v>1</v>
      </c>
      <c r="I114" s="173">
        <v>872.11</v>
      </c>
    </row>
    <row r="115" spans="1:9" x14ac:dyDescent="0.25">
      <c r="A115" s="174"/>
      <c r="B115" s="174"/>
      <c r="C115" s="174"/>
      <c r="D115" s="174"/>
      <c r="E115" s="168" t="s">
        <v>1586</v>
      </c>
      <c r="F115" s="168" t="s">
        <v>1821</v>
      </c>
      <c r="G115" s="168" t="s">
        <v>1540</v>
      </c>
      <c r="H115" s="172">
        <v>26</v>
      </c>
      <c r="I115" s="173">
        <v>17786.04</v>
      </c>
    </row>
    <row r="116" spans="1:9" x14ac:dyDescent="0.25">
      <c r="A116" s="174"/>
      <c r="B116" s="174"/>
      <c r="C116" s="174"/>
      <c r="D116" s="174"/>
      <c r="E116" s="168" t="s">
        <v>1587</v>
      </c>
      <c r="F116" s="168" t="s">
        <v>1822</v>
      </c>
      <c r="G116" s="168" t="s">
        <v>1540</v>
      </c>
      <c r="H116" s="172">
        <v>1</v>
      </c>
      <c r="I116" s="173">
        <v>698.93</v>
      </c>
    </row>
    <row r="117" spans="1:9" x14ac:dyDescent="0.25">
      <c r="A117" s="174"/>
      <c r="B117" s="174"/>
      <c r="C117" s="174"/>
      <c r="D117" s="174"/>
      <c r="E117" s="168" t="s">
        <v>1588</v>
      </c>
      <c r="F117" s="168" t="s">
        <v>2140</v>
      </c>
      <c r="G117" s="168" t="s">
        <v>1497</v>
      </c>
      <c r="H117" s="172">
        <v>81</v>
      </c>
      <c r="I117" s="173">
        <v>2745.3999999999996</v>
      </c>
    </row>
    <row r="118" spans="1:9" x14ac:dyDescent="0.25">
      <c r="A118" s="174"/>
      <c r="B118" s="174"/>
      <c r="C118" s="174"/>
      <c r="D118" s="174"/>
      <c r="E118" s="168" t="s">
        <v>1824</v>
      </c>
      <c r="F118" s="168" t="s">
        <v>2141</v>
      </c>
      <c r="G118" s="168" t="s">
        <v>1497</v>
      </c>
      <c r="H118" s="172">
        <v>66</v>
      </c>
      <c r="I118" s="173">
        <v>1595.53</v>
      </c>
    </row>
    <row r="119" spans="1:9" x14ac:dyDescent="0.25">
      <c r="A119" s="174"/>
      <c r="B119" s="174"/>
      <c r="C119" s="174"/>
      <c r="D119" s="174"/>
      <c r="E119" s="168" t="s">
        <v>1589</v>
      </c>
      <c r="F119" s="168" t="s">
        <v>1825</v>
      </c>
      <c r="G119" s="168" t="s">
        <v>1532</v>
      </c>
      <c r="H119" s="172">
        <v>4</v>
      </c>
      <c r="I119" s="173">
        <v>1378.83</v>
      </c>
    </row>
    <row r="120" spans="1:9" x14ac:dyDescent="0.25">
      <c r="A120" s="174"/>
      <c r="B120" s="174"/>
      <c r="C120" s="174"/>
      <c r="D120" s="174"/>
      <c r="E120" s="168" t="s">
        <v>1826</v>
      </c>
      <c r="F120" s="168" t="s">
        <v>2142</v>
      </c>
      <c r="G120" s="168" t="s">
        <v>1497</v>
      </c>
      <c r="H120" s="172">
        <v>15</v>
      </c>
      <c r="I120" s="173">
        <v>2861.2599999999998</v>
      </c>
    </row>
    <row r="121" spans="1:9" x14ac:dyDescent="0.25">
      <c r="A121" s="174"/>
      <c r="B121" s="174"/>
      <c r="C121" s="174"/>
      <c r="D121" s="174"/>
      <c r="E121" s="168" t="s">
        <v>2143</v>
      </c>
      <c r="F121" s="168" t="s">
        <v>2144</v>
      </c>
      <c r="G121" s="168" t="s">
        <v>1497</v>
      </c>
      <c r="H121" s="172">
        <v>3</v>
      </c>
      <c r="I121" s="173">
        <v>11044.8</v>
      </c>
    </row>
    <row r="122" spans="1:9" x14ac:dyDescent="0.25">
      <c r="A122" s="174"/>
      <c r="B122" s="174"/>
      <c r="C122" s="174"/>
      <c r="D122" s="174"/>
      <c r="E122" s="168" t="s">
        <v>2145</v>
      </c>
      <c r="F122" s="168" t="s">
        <v>2146</v>
      </c>
      <c r="G122" s="168" t="s">
        <v>1497</v>
      </c>
      <c r="H122" s="172">
        <v>2</v>
      </c>
      <c r="I122" s="173">
        <v>3900</v>
      </c>
    </row>
    <row r="123" spans="1:9" x14ac:dyDescent="0.25">
      <c r="A123" s="174"/>
      <c r="B123" s="174"/>
      <c r="C123" s="174"/>
      <c r="D123" s="174"/>
      <c r="E123" s="168" t="s">
        <v>2147</v>
      </c>
      <c r="F123" s="168" t="s">
        <v>2148</v>
      </c>
      <c r="G123" s="168" t="s">
        <v>1540</v>
      </c>
      <c r="H123" s="172">
        <v>16</v>
      </c>
      <c r="I123" s="173">
        <v>9963.5099999999984</v>
      </c>
    </row>
    <row r="124" spans="1:9" x14ac:dyDescent="0.25">
      <c r="A124" s="174"/>
      <c r="B124" s="174"/>
      <c r="C124" s="174" t="s">
        <v>1590</v>
      </c>
      <c r="D124" s="174" t="s">
        <v>1591</v>
      </c>
      <c r="E124" s="168" t="s">
        <v>1592</v>
      </c>
      <c r="F124" s="168" t="s">
        <v>1593</v>
      </c>
      <c r="G124" s="168" t="s">
        <v>1497</v>
      </c>
      <c r="H124" s="172">
        <v>23</v>
      </c>
      <c r="I124" s="173">
        <v>1603.6499999999999</v>
      </c>
    </row>
    <row r="125" spans="1:9" x14ac:dyDescent="0.25">
      <c r="A125" s="174"/>
      <c r="B125" s="174"/>
      <c r="C125" s="174"/>
      <c r="D125" s="174"/>
      <c r="E125" s="168" t="s">
        <v>1594</v>
      </c>
      <c r="F125" s="168" t="s">
        <v>1828</v>
      </c>
      <c r="G125" s="168" t="s">
        <v>1497</v>
      </c>
      <c r="H125" s="172">
        <v>20</v>
      </c>
      <c r="I125" s="173">
        <v>16165.8</v>
      </c>
    </row>
    <row r="126" spans="1:9" x14ac:dyDescent="0.25">
      <c r="A126" s="174"/>
      <c r="B126" s="174"/>
      <c r="C126" s="174"/>
      <c r="D126" s="174"/>
      <c r="E126" s="168" t="s">
        <v>1829</v>
      </c>
      <c r="F126" s="168" t="s">
        <v>1830</v>
      </c>
      <c r="G126" s="168" t="s">
        <v>1497</v>
      </c>
      <c r="H126" s="172">
        <v>2</v>
      </c>
      <c r="I126" s="173">
        <v>1754</v>
      </c>
    </row>
    <row r="127" spans="1:9" x14ac:dyDescent="0.25">
      <c r="A127" s="174"/>
      <c r="B127" s="174"/>
      <c r="C127" s="174"/>
      <c r="D127" s="174"/>
      <c r="E127" s="168" t="s">
        <v>1595</v>
      </c>
      <c r="F127" s="168" t="s">
        <v>1831</v>
      </c>
      <c r="G127" s="168" t="s">
        <v>1596</v>
      </c>
      <c r="H127" s="172">
        <v>32</v>
      </c>
      <c r="I127" s="173">
        <v>1524.96</v>
      </c>
    </row>
    <row r="128" spans="1:9" x14ac:dyDescent="0.25">
      <c r="A128" s="174"/>
      <c r="B128" s="174"/>
      <c r="C128" s="174"/>
      <c r="D128" s="174"/>
      <c r="E128" s="168" t="s">
        <v>1597</v>
      </c>
      <c r="F128" s="168" t="s">
        <v>1832</v>
      </c>
      <c r="G128" s="168" t="s">
        <v>1497</v>
      </c>
      <c r="H128" s="172">
        <v>1600</v>
      </c>
      <c r="I128" s="173">
        <v>1547.7</v>
      </c>
    </row>
    <row r="129" spans="1:9" x14ac:dyDescent="0.25">
      <c r="A129" s="174"/>
      <c r="B129" s="174"/>
      <c r="C129" s="174"/>
      <c r="D129" s="174"/>
      <c r="E129" s="168" t="s">
        <v>1598</v>
      </c>
      <c r="F129" s="168" t="s">
        <v>1833</v>
      </c>
      <c r="G129" s="168" t="s">
        <v>1497</v>
      </c>
      <c r="H129" s="172">
        <v>300</v>
      </c>
      <c r="I129" s="173">
        <v>618.77</v>
      </c>
    </row>
    <row r="130" spans="1:9" x14ac:dyDescent="0.25">
      <c r="A130" s="174"/>
      <c r="B130" s="174"/>
      <c r="C130" s="174"/>
      <c r="D130" s="174"/>
      <c r="E130" s="168" t="s">
        <v>1599</v>
      </c>
      <c r="F130" s="168" t="s">
        <v>1834</v>
      </c>
      <c r="G130" s="168" t="s">
        <v>1497</v>
      </c>
      <c r="H130" s="172">
        <v>70</v>
      </c>
      <c r="I130" s="173">
        <v>2171.73</v>
      </c>
    </row>
    <row r="131" spans="1:9" x14ac:dyDescent="0.25">
      <c r="A131" s="174"/>
      <c r="B131" s="174"/>
      <c r="C131" s="174"/>
      <c r="D131" s="174"/>
      <c r="E131" s="168" t="s">
        <v>1600</v>
      </c>
      <c r="F131" s="168" t="s">
        <v>2149</v>
      </c>
      <c r="G131" s="168" t="s">
        <v>1497</v>
      </c>
      <c r="H131" s="172">
        <v>670</v>
      </c>
      <c r="I131" s="173">
        <v>4028.6400000000003</v>
      </c>
    </row>
    <row r="132" spans="1:9" x14ac:dyDescent="0.25">
      <c r="A132" s="174"/>
      <c r="B132" s="174"/>
      <c r="C132" s="174"/>
      <c r="D132" s="174"/>
      <c r="E132" s="168" t="s">
        <v>1602</v>
      </c>
      <c r="F132" s="168" t="s">
        <v>2150</v>
      </c>
      <c r="G132" s="168" t="s">
        <v>1504</v>
      </c>
      <c r="H132" s="172">
        <v>320</v>
      </c>
      <c r="I132" s="173">
        <v>8304.4499999999989</v>
      </c>
    </row>
    <row r="133" spans="1:9" x14ac:dyDescent="0.25">
      <c r="A133" s="174"/>
      <c r="B133" s="174"/>
      <c r="C133" s="174"/>
      <c r="D133" s="174"/>
      <c r="E133" s="168" t="s">
        <v>1645</v>
      </c>
      <c r="F133" s="168" t="s">
        <v>1903</v>
      </c>
      <c r="G133" s="168" t="s">
        <v>1611</v>
      </c>
      <c r="H133" s="172">
        <v>4</v>
      </c>
      <c r="I133" s="173">
        <v>57.17</v>
      </c>
    </row>
    <row r="134" spans="1:9" x14ac:dyDescent="0.25">
      <c r="A134" s="174"/>
      <c r="B134" s="174"/>
      <c r="C134" s="174"/>
      <c r="D134" s="174"/>
      <c r="E134" s="168" t="s">
        <v>1604</v>
      </c>
      <c r="F134" s="168" t="s">
        <v>2151</v>
      </c>
      <c r="G134" s="168" t="s">
        <v>1497</v>
      </c>
      <c r="H134" s="172">
        <v>504</v>
      </c>
      <c r="I134" s="173">
        <v>4200.63</v>
      </c>
    </row>
    <row r="135" spans="1:9" x14ac:dyDescent="0.25">
      <c r="A135" s="174"/>
      <c r="B135" s="174"/>
      <c r="C135" s="174"/>
      <c r="D135" s="174"/>
      <c r="E135" s="168" t="s">
        <v>2152</v>
      </c>
      <c r="F135" s="168" t="s">
        <v>2153</v>
      </c>
      <c r="G135" s="168" t="s">
        <v>1497</v>
      </c>
      <c r="H135" s="172">
        <v>8</v>
      </c>
      <c r="I135" s="173">
        <v>6239.84</v>
      </c>
    </row>
    <row r="136" spans="1:9" x14ac:dyDescent="0.25">
      <c r="A136" s="174"/>
      <c r="B136" s="174"/>
      <c r="C136" s="174"/>
      <c r="D136" s="174"/>
      <c r="E136" s="168" t="s">
        <v>2154</v>
      </c>
      <c r="F136" s="168" t="s">
        <v>2155</v>
      </c>
      <c r="G136" s="168" t="s">
        <v>1497</v>
      </c>
      <c r="H136" s="172">
        <v>20</v>
      </c>
      <c r="I136" s="173">
        <v>1776.6</v>
      </c>
    </row>
    <row r="137" spans="1:9" x14ac:dyDescent="0.25">
      <c r="A137" s="174"/>
      <c r="B137" s="174"/>
      <c r="C137" s="174"/>
      <c r="D137" s="174"/>
      <c r="E137" s="168" t="s">
        <v>1835</v>
      </c>
      <c r="F137" s="168" t="s">
        <v>2156</v>
      </c>
      <c r="G137" s="168" t="s">
        <v>1497</v>
      </c>
      <c r="H137" s="172">
        <v>10</v>
      </c>
      <c r="I137" s="173">
        <v>17000</v>
      </c>
    </row>
    <row r="138" spans="1:9" x14ac:dyDescent="0.25">
      <c r="A138" s="174"/>
      <c r="B138" s="174"/>
      <c r="C138" s="174"/>
      <c r="D138" s="174"/>
      <c r="E138" s="168" t="s">
        <v>1605</v>
      </c>
      <c r="F138" s="168" t="s">
        <v>2157</v>
      </c>
      <c r="G138" s="168" t="s">
        <v>1497</v>
      </c>
      <c r="H138" s="172">
        <v>1</v>
      </c>
      <c r="I138" s="173">
        <v>4601.25</v>
      </c>
    </row>
    <row r="139" spans="1:9" x14ac:dyDescent="0.25">
      <c r="A139" s="174"/>
      <c r="B139" s="174"/>
      <c r="C139" s="174"/>
      <c r="D139" s="174"/>
      <c r="E139" s="168" t="s">
        <v>1836</v>
      </c>
      <c r="F139" s="168" t="s">
        <v>2158</v>
      </c>
      <c r="G139" s="168" t="s">
        <v>1497</v>
      </c>
      <c r="H139" s="172">
        <v>1</v>
      </c>
      <c r="I139" s="173">
        <v>4083.33</v>
      </c>
    </row>
    <row r="140" spans="1:9" x14ac:dyDescent="0.25">
      <c r="A140" s="174"/>
      <c r="B140" s="174"/>
      <c r="C140" s="174"/>
      <c r="D140" s="174"/>
      <c r="E140" s="168" t="s">
        <v>1837</v>
      </c>
      <c r="F140" s="168" t="s">
        <v>1838</v>
      </c>
      <c r="G140" s="168" t="s">
        <v>1497</v>
      </c>
      <c r="H140" s="172">
        <v>1</v>
      </c>
      <c r="I140" s="173">
        <v>910.2</v>
      </c>
    </row>
    <row r="141" spans="1:9" x14ac:dyDescent="0.25">
      <c r="A141" s="174"/>
      <c r="B141" s="174"/>
      <c r="C141" s="174"/>
      <c r="D141" s="174"/>
      <c r="E141" s="168" t="s">
        <v>1839</v>
      </c>
      <c r="F141" s="168" t="s">
        <v>1840</v>
      </c>
      <c r="G141" s="168" t="s">
        <v>1497</v>
      </c>
      <c r="H141" s="172">
        <v>3</v>
      </c>
      <c r="I141" s="173">
        <v>2400</v>
      </c>
    </row>
    <row r="142" spans="1:9" x14ac:dyDescent="0.25">
      <c r="A142" s="174"/>
      <c r="B142" s="174"/>
      <c r="C142" s="174"/>
      <c r="D142" s="174"/>
      <c r="E142" s="168" t="s">
        <v>1841</v>
      </c>
      <c r="F142" s="168" t="s">
        <v>1842</v>
      </c>
      <c r="G142" s="168" t="s">
        <v>1497</v>
      </c>
      <c r="H142" s="172">
        <v>10</v>
      </c>
      <c r="I142" s="173">
        <v>862.5</v>
      </c>
    </row>
    <row r="143" spans="1:9" x14ac:dyDescent="0.25">
      <c r="A143" s="174"/>
      <c r="B143" s="174"/>
      <c r="C143" s="168"/>
      <c r="D143" s="168"/>
      <c r="E143" s="168" t="s">
        <v>1843</v>
      </c>
      <c r="F143" s="168" t="s">
        <v>1844</v>
      </c>
      <c r="G143" s="168" t="s">
        <v>1497</v>
      </c>
      <c r="H143" s="172">
        <v>10</v>
      </c>
      <c r="I143" s="173">
        <v>500</v>
      </c>
    </row>
    <row r="144" spans="1:9" x14ac:dyDescent="0.25">
      <c r="A144" s="174"/>
      <c r="B144" s="174"/>
      <c r="C144" s="174" t="s">
        <v>2159</v>
      </c>
      <c r="D144" s="174" t="s">
        <v>2160</v>
      </c>
      <c r="E144" s="168" t="s">
        <v>1990</v>
      </c>
      <c r="F144" s="168" t="s">
        <v>1990</v>
      </c>
      <c r="G144" s="168"/>
      <c r="H144" s="172">
        <v>0</v>
      </c>
      <c r="I144" s="173">
        <v>21963.57</v>
      </c>
    </row>
    <row r="145" spans="1:9" x14ac:dyDescent="0.25">
      <c r="A145" s="174"/>
      <c r="B145" s="174"/>
      <c r="C145" s="174" t="s">
        <v>2161</v>
      </c>
      <c r="D145" s="174" t="s">
        <v>2162</v>
      </c>
      <c r="E145" s="168" t="s">
        <v>1990</v>
      </c>
      <c r="F145" s="168" t="s">
        <v>1990</v>
      </c>
      <c r="G145" s="168"/>
      <c r="H145" s="172">
        <v>0</v>
      </c>
      <c r="I145" s="173">
        <v>1066938.5099999995</v>
      </c>
    </row>
    <row r="146" spans="1:9" x14ac:dyDescent="0.25">
      <c r="A146" s="174"/>
      <c r="B146" s="174"/>
      <c r="C146" s="174" t="s">
        <v>2163</v>
      </c>
      <c r="D146" s="174" t="s">
        <v>2164</v>
      </c>
      <c r="E146" s="168" t="s">
        <v>1990</v>
      </c>
      <c r="F146" s="168" t="s">
        <v>1990</v>
      </c>
      <c r="G146" s="168"/>
      <c r="H146" s="172">
        <v>0</v>
      </c>
      <c r="I146" s="173">
        <v>4010</v>
      </c>
    </row>
    <row r="147" spans="1:9" x14ac:dyDescent="0.25">
      <c r="A147" s="174"/>
      <c r="B147" s="174"/>
      <c r="C147" s="174"/>
      <c r="D147" s="174"/>
      <c r="E147" s="168"/>
      <c r="F147" s="168"/>
      <c r="G147" s="168" t="s">
        <v>2165</v>
      </c>
      <c r="H147" s="172">
        <v>68</v>
      </c>
      <c r="I147" s="173">
        <v>633208.19999999995</v>
      </c>
    </row>
    <row r="148" spans="1:9" x14ac:dyDescent="0.25">
      <c r="A148" s="174"/>
      <c r="B148" s="174"/>
      <c r="C148" s="174" t="s">
        <v>2166</v>
      </c>
      <c r="D148" s="174" t="s">
        <v>2167</v>
      </c>
      <c r="E148" s="168" t="s">
        <v>1990</v>
      </c>
      <c r="F148" s="168" t="s">
        <v>1990</v>
      </c>
      <c r="G148" s="168"/>
      <c r="H148" s="172">
        <v>0</v>
      </c>
      <c r="I148" s="173">
        <v>2769.8899999999994</v>
      </c>
    </row>
    <row r="149" spans="1:9" x14ac:dyDescent="0.25">
      <c r="A149" s="174"/>
      <c r="B149" s="174"/>
      <c r="C149" s="174" t="s">
        <v>2168</v>
      </c>
      <c r="D149" s="174" t="s">
        <v>2169</v>
      </c>
      <c r="E149" s="168" t="s">
        <v>1990</v>
      </c>
      <c r="F149" s="168" t="s">
        <v>1990</v>
      </c>
      <c r="G149" s="168"/>
      <c r="H149" s="172">
        <v>0</v>
      </c>
      <c r="I149" s="173">
        <v>0.47999999999999993</v>
      </c>
    </row>
    <row r="150" spans="1:9" x14ac:dyDescent="0.25">
      <c r="A150" s="174"/>
      <c r="B150" s="174"/>
      <c r="C150" s="174" t="s">
        <v>2170</v>
      </c>
      <c r="D150" s="174" t="s">
        <v>2171</v>
      </c>
      <c r="E150" s="168" t="s">
        <v>1990</v>
      </c>
      <c r="F150" s="168" t="s">
        <v>1990</v>
      </c>
      <c r="G150" s="168"/>
      <c r="H150" s="172">
        <v>0</v>
      </c>
      <c r="I150" s="173">
        <v>-0.26</v>
      </c>
    </row>
    <row r="151" spans="1:9" x14ac:dyDescent="0.25">
      <c r="A151" s="174"/>
      <c r="B151" s="174"/>
      <c r="C151" s="174" t="s">
        <v>2172</v>
      </c>
      <c r="D151" s="174" t="s">
        <v>2173</v>
      </c>
      <c r="E151" s="168" t="s">
        <v>1990</v>
      </c>
      <c r="F151" s="168" t="s">
        <v>1990</v>
      </c>
      <c r="G151" s="168"/>
      <c r="H151" s="172">
        <v>0</v>
      </c>
      <c r="I151" s="173">
        <v>0.03</v>
      </c>
    </row>
    <row r="152" spans="1:9" x14ac:dyDescent="0.25">
      <c r="A152" s="174"/>
      <c r="B152" s="174"/>
      <c r="C152" s="174" t="s">
        <v>2174</v>
      </c>
      <c r="D152" s="174" t="s">
        <v>2175</v>
      </c>
      <c r="E152" s="168" t="s">
        <v>1990</v>
      </c>
      <c r="F152" s="168" t="s">
        <v>1990</v>
      </c>
      <c r="G152" s="168" t="s">
        <v>2176</v>
      </c>
      <c r="H152" s="172">
        <v>20.399999999999995</v>
      </c>
      <c r="I152" s="173">
        <v>380325.98</v>
      </c>
    </row>
    <row r="153" spans="1:9" x14ac:dyDescent="0.25">
      <c r="A153" s="174"/>
      <c r="B153" s="174"/>
      <c r="C153" s="174" t="s">
        <v>2177</v>
      </c>
      <c r="D153" s="174" t="s">
        <v>2178</v>
      </c>
      <c r="E153" s="168" t="s">
        <v>1990</v>
      </c>
      <c r="F153" s="168" t="s">
        <v>1990</v>
      </c>
      <c r="G153" s="168" t="s">
        <v>2176</v>
      </c>
      <c r="H153" s="172">
        <v>20.399999999999995</v>
      </c>
      <c r="I153" s="173">
        <v>135275.58000000002</v>
      </c>
    </row>
    <row r="154" spans="1:9" x14ac:dyDescent="0.25">
      <c r="A154" s="174"/>
      <c r="B154" s="174"/>
      <c r="C154" s="174" t="s">
        <v>2179</v>
      </c>
      <c r="D154" s="174" t="s">
        <v>2180</v>
      </c>
      <c r="E154" s="168" t="s">
        <v>1990</v>
      </c>
      <c r="F154" s="168" t="s">
        <v>1990</v>
      </c>
      <c r="G154" s="168" t="s">
        <v>2176</v>
      </c>
      <c r="H154" s="172">
        <v>18.2</v>
      </c>
      <c r="I154" s="173">
        <v>558675.27000000014</v>
      </c>
    </row>
    <row r="155" spans="1:9" x14ac:dyDescent="0.25">
      <c r="A155" s="174"/>
      <c r="B155" s="174"/>
      <c r="C155" s="174" t="s">
        <v>2181</v>
      </c>
      <c r="D155" s="174" t="s">
        <v>2182</v>
      </c>
      <c r="E155" s="168" t="s">
        <v>1990</v>
      </c>
      <c r="F155" s="168" t="s">
        <v>1990</v>
      </c>
      <c r="G155" s="168" t="s">
        <v>2183</v>
      </c>
      <c r="H155" s="172">
        <v>853</v>
      </c>
      <c r="I155" s="173">
        <v>817051.21</v>
      </c>
    </row>
    <row r="156" spans="1:9" x14ac:dyDescent="0.25">
      <c r="A156" s="174"/>
      <c r="B156" s="174"/>
      <c r="C156" s="174" t="s">
        <v>2184</v>
      </c>
      <c r="D156" s="174" t="s">
        <v>2185</v>
      </c>
      <c r="E156" s="168" t="s">
        <v>1990</v>
      </c>
      <c r="F156" s="168" t="s">
        <v>1990</v>
      </c>
      <c r="G156" s="168" t="s">
        <v>1641</v>
      </c>
      <c r="H156" s="172">
        <v>10606</v>
      </c>
      <c r="I156" s="173">
        <v>281149.92</v>
      </c>
    </row>
    <row r="157" spans="1:9" x14ac:dyDescent="0.25">
      <c r="A157" s="174" t="s">
        <v>1606</v>
      </c>
      <c r="B157" s="174"/>
      <c r="C157" s="174"/>
      <c r="D157" s="174"/>
      <c r="E157" s="168"/>
      <c r="F157" s="168"/>
      <c r="G157" s="168"/>
      <c r="H157" s="172">
        <v>33600</v>
      </c>
      <c r="I157" s="173">
        <v>6338390.79</v>
      </c>
    </row>
    <row r="158" spans="1:9" x14ac:dyDescent="0.25">
      <c r="A158" s="174" t="s">
        <v>1607</v>
      </c>
      <c r="B158" s="174" t="s">
        <v>1608</v>
      </c>
      <c r="C158" s="174" t="s">
        <v>1498</v>
      </c>
      <c r="D158" s="174" t="s">
        <v>1499</v>
      </c>
      <c r="E158" s="168" t="s">
        <v>2186</v>
      </c>
      <c r="F158" s="168" t="s">
        <v>2187</v>
      </c>
      <c r="G158" s="168" t="s">
        <v>1497</v>
      </c>
      <c r="H158" s="172">
        <v>60</v>
      </c>
      <c r="I158" s="173">
        <v>370.5</v>
      </c>
    </row>
    <row r="159" spans="1:9" x14ac:dyDescent="0.25">
      <c r="A159" s="174"/>
      <c r="B159" s="174"/>
      <c r="C159" s="174"/>
      <c r="D159" s="174"/>
      <c r="E159" s="168" t="s">
        <v>1609</v>
      </c>
      <c r="F159" s="168" t="s">
        <v>1845</v>
      </c>
      <c r="G159" s="168" t="s">
        <v>1497</v>
      </c>
      <c r="H159" s="172">
        <v>14</v>
      </c>
      <c r="I159" s="173">
        <v>896.04</v>
      </c>
    </row>
    <row r="160" spans="1:9" x14ac:dyDescent="0.25">
      <c r="A160" s="174"/>
      <c r="B160" s="174"/>
      <c r="C160" s="174"/>
      <c r="D160" s="174"/>
      <c r="E160" s="168" t="s">
        <v>1610</v>
      </c>
      <c r="F160" s="168" t="s">
        <v>1846</v>
      </c>
      <c r="G160" s="168" t="s">
        <v>1611</v>
      </c>
      <c r="H160" s="172">
        <v>18</v>
      </c>
      <c r="I160" s="173">
        <v>125.47999999999999</v>
      </c>
    </row>
    <row r="161" spans="1:9" x14ac:dyDescent="0.25">
      <c r="A161" s="174"/>
      <c r="B161" s="174"/>
      <c r="C161" s="174"/>
      <c r="D161" s="174"/>
      <c r="E161" s="168" t="s">
        <v>1612</v>
      </c>
      <c r="F161" s="168" t="s">
        <v>1847</v>
      </c>
      <c r="G161" s="168" t="s">
        <v>1611</v>
      </c>
      <c r="H161" s="172">
        <v>24</v>
      </c>
      <c r="I161" s="173">
        <v>255.78</v>
      </c>
    </row>
    <row r="162" spans="1:9" x14ac:dyDescent="0.25">
      <c r="A162" s="174"/>
      <c r="B162" s="174"/>
      <c r="C162" s="174"/>
      <c r="D162" s="174"/>
      <c r="E162" s="168" t="s">
        <v>2188</v>
      </c>
      <c r="F162" s="168" t="s">
        <v>2189</v>
      </c>
      <c r="G162" s="168" t="s">
        <v>1497</v>
      </c>
      <c r="H162" s="172">
        <v>10</v>
      </c>
      <c r="I162" s="173">
        <v>109</v>
      </c>
    </row>
    <row r="163" spans="1:9" x14ac:dyDescent="0.25">
      <c r="A163" s="174"/>
      <c r="B163" s="174"/>
      <c r="C163" s="174"/>
      <c r="D163" s="174"/>
      <c r="E163" s="168" t="s">
        <v>1613</v>
      </c>
      <c r="F163" s="168" t="s">
        <v>2190</v>
      </c>
      <c r="G163" s="168" t="s">
        <v>1497</v>
      </c>
      <c r="H163" s="172">
        <v>2</v>
      </c>
      <c r="I163" s="173">
        <v>16800</v>
      </c>
    </row>
    <row r="164" spans="1:9" x14ac:dyDescent="0.25">
      <c r="A164" s="174"/>
      <c r="B164" s="174"/>
      <c r="C164" s="174"/>
      <c r="D164" s="174"/>
      <c r="E164" s="168" t="s">
        <v>1718</v>
      </c>
      <c r="F164" s="168" t="s">
        <v>2191</v>
      </c>
      <c r="G164" s="168" t="s">
        <v>1504</v>
      </c>
      <c r="H164" s="172">
        <v>270</v>
      </c>
      <c r="I164" s="173">
        <v>3293.45</v>
      </c>
    </row>
    <row r="165" spans="1:9" x14ac:dyDescent="0.25">
      <c r="A165" s="174"/>
      <c r="B165" s="174"/>
      <c r="C165" s="174"/>
      <c r="D165" s="174"/>
      <c r="E165" s="168" t="s">
        <v>1614</v>
      </c>
      <c r="F165" s="168" t="s">
        <v>1615</v>
      </c>
      <c r="G165" s="168" t="s">
        <v>1497</v>
      </c>
      <c r="H165" s="172">
        <v>7</v>
      </c>
      <c r="I165" s="173">
        <v>39.89</v>
      </c>
    </row>
    <row r="166" spans="1:9" x14ac:dyDescent="0.25">
      <c r="A166" s="174"/>
      <c r="B166" s="174"/>
      <c r="C166" s="174"/>
      <c r="D166" s="174"/>
      <c r="E166" s="168" t="s">
        <v>1700</v>
      </c>
      <c r="F166" s="168" t="s">
        <v>2192</v>
      </c>
      <c r="G166" s="168" t="s">
        <v>1504</v>
      </c>
      <c r="H166" s="172">
        <v>130</v>
      </c>
      <c r="I166" s="173">
        <v>7733.4400000000005</v>
      </c>
    </row>
    <row r="167" spans="1:9" x14ac:dyDescent="0.25">
      <c r="A167" s="174"/>
      <c r="B167" s="174"/>
      <c r="C167" s="174"/>
      <c r="D167" s="174"/>
      <c r="E167" s="168" t="s">
        <v>1616</v>
      </c>
      <c r="F167" s="168" t="s">
        <v>2193</v>
      </c>
      <c r="G167" s="168" t="s">
        <v>1497</v>
      </c>
      <c r="H167" s="172">
        <v>14</v>
      </c>
      <c r="I167" s="173">
        <v>44.78</v>
      </c>
    </row>
    <row r="168" spans="1:9" x14ac:dyDescent="0.25">
      <c r="A168" s="174"/>
      <c r="B168" s="174"/>
      <c r="C168" s="174"/>
      <c r="D168" s="174"/>
      <c r="E168" s="168" t="s">
        <v>1617</v>
      </c>
      <c r="F168" s="168" t="s">
        <v>1618</v>
      </c>
      <c r="G168" s="168" t="s">
        <v>1497</v>
      </c>
      <c r="H168" s="172">
        <v>350</v>
      </c>
      <c r="I168" s="173">
        <v>752.3</v>
      </c>
    </row>
    <row r="169" spans="1:9" x14ac:dyDescent="0.25">
      <c r="A169" s="174"/>
      <c r="B169" s="174"/>
      <c r="C169" s="174"/>
      <c r="D169" s="174"/>
      <c r="E169" s="168" t="s">
        <v>2194</v>
      </c>
      <c r="F169" s="168" t="s">
        <v>2195</v>
      </c>
      <c r="G169" s="168" t="s">
        <v>1497</v>
      </c>
      <c r="H169" s="172">
        <v>2</v>
      </c>
      <c r="I169" s="173">
        <v>30.07</v>
      </c>
    </row>
    <row r="170" spans="1:9" x14ac:dyDescent="0.25">
      <c r="A170" s="174"/>
      <c r="B170" s="174"/>
      <c r="C170" s="174"/>
      <c r="D170" s="174"/>
      <c r="E170" s="168" t="s">
        <v>1619</v>
      </c>
      <c r="F170" s="168" t="s">
        <v>2196</v>
      </c>
      <c r="G170" s="168" t="s">
        <v>1497</v>
      </c>
      <c r="H170" s="172">
        <v>19</v>
      </c>
      <c r="I170" s="173">
        <v>671.17</v>
      </c>
    </row>
    <row r="171" spans="1:9" x14ac:dyDescent="0.25">
      <c r="A171" s="174"/>
      <c r="B171" s="174"/>
      <c r="C171" s="174"/>
      <c r="D171" s="174"/>
      <c r="E171" s="168" t="s">
        <v>1848</v>
      </c>
      <c r="F171" s="168" t="s">
        <v>2197</v>
      </c>
      <c r="G171" s="168" t="s">
        <v>1497</v>
      </c>
      <c r="H171" s="172">
        <v>10</v>
      </c>
      <c r="I171" s="173">
        <v>218.23</v>
      </c>
    </row>
    <row r="172" spans="1:9" x14ac:dyDescent="0.25">
      <c r="A172" s="174"/>
      <c r="B172" s="174"/>
      <c r="C172" s="174"/>
      <c r="D172" s="174"/>
      <c r="E172" s="168" t="s">
        <v>1620</v>
      </c>
      <c r="F172" s="168" t="s">
        <v>1849</v>
      </c>
      <c r="G172" s="168" t="s">
        <v>1504</v>
      </c>
      <c r="H172" s="172">
        <v>850</v>
      </c>
      <c r="I172" s="173">
        <v>12460.61</v>
      </c>
    </row>
    <row r="173" spans="1:9" x14ac:dyDescent="0.25">
      <c r="A173" s="174"/>
      <c r="B173" s="174"/>
      <c r="C173" s="174"/>
      <c r="D173" s="174"/>
      <c r="E173" s="168" t="s">
        <v>1621</v>
      </c>
      <c r="F173" s="168" t="s">
        <v>1850</v>
      </c>
      <c r="G173" s="168" t="s">
        <v>1622</v>
      </c>
      <c r="H173" s="172">
        <v>196</v>
      </c>
      <c r="I173" s="173">
        <v>41424.980000000003</v>
      </c>
    </row>
    <row r="174" spans="1:9" x14ac:dyDescent="0.25">
      <c r="A174" s="174"/>
      <c r="B174" s="174"/>
      <c r="C174" s="174"/>
      <c r="D174" s="174"/>
      <c r="E174" s="168" t="s">
        <v>1851</v>
      </c>
      <c r="F174" s="168" t="s">
        <v>1852</v>
      </c>
      <c r="G174" s="168" t="s">
        <v>1497</v>
      </c>
      <c r="H174" s="172">
        <v>10</v>
      </c>
      <c r="I174" s="173">
        <v>108.3</v>
      </c>
    </row>
    <row r="175" spans="1:9" x14ac:dyDescent="0.25">
      <c r="A175" s="174"/>
      <c r="B175" s="174"/>
      <c r="C175" s="174"/>
      <c r="D175" s="174"/>
      <c r="E175" s="168" t="s">
        <v>1625</v>
      </c>
      <c r="F175" s="168" t="s">
        <v>1626</v>
      </c>
      <c r="G175" s="168" t="s">
        <v>1497</v>
      </c>
      <c r="H175" s="172">
        <v>90</v>
      </c>
      <c r="I175" s="173">
        <v>187.79000000000002</v>
      </c>
    </row>
    <row r="176" spans="1:9" x14ac:dyDescent="0.25">
      <c r="A176" s="174"/>
      <c r="B176" s="174"/>
      <c r="C176" s="174"/>
      <c r="D176" s="174"/>
      <c r="E176" s="168" t="s">
        <v>2198</v>
      </c>
      <c r="F176" s="168" t="s">
        <v>2199</v>
      </c>
      <c r="G176" s="168" t="s">
        <v>1497</v>
      </c>
      <c r="H176" s="172">
        <v>2</v>
      </c>
      <c r="I176" s="173">
        <v>21294.18</v>
      </c>
    </row>
    <row r="177" spans="1:9" x14ac:dyDescent="0.25">
      <c r="A177" s="174"/>
      <c r="B177" s="174"/>
      <c r="C177" s="174"/>
      <c r="D177" s="174"/>
      <c r="E177" s="168" t="s">
        <v>1627</v>
      </c>
      <c r="F177" s="168" t="s">
        <v>1853</v>
      </c>
      <c r="G177" s="168" t="s">
        <v>1497</v>
      </c>
      <c r="H177" s="172">
        <v>39</v>
      </c>
      <c r="I177" s="173">
        <v>364.78</v>
      </c>
    </row>
    <row r="178" spans="1:9" x14ac:dyDescent="0.25">
      <c r="A178" s="174"/>
      <c r="B178" s="174"/>
      <c r="C178" s="174"/>
      <c r="D178" s="174"/>
      <c r="E178" s="168" t="s">
        <v>1628</v>
      </c>
      <c r="F178" s="168" t="s">
        <v>1629</v>
      </c>
      <c r="G178" s="168" t="s">
        <v>1497</v>
      </c>
      <c r="H178" s="172">
        <v>155</v>
      </c>
      <c r="I178" s="173">
        <v>2487.7599999999998</v>
      </c>
    </row>
    <row r="179" spans="1:9" x14ac:dyDescent="0.25">
      <c r="A179" s="168"/>
      <c r="B179" s="169"/>
      <c r="C179" s="169"/>
      <c r="D179" s="169"/>
      <c r="E179" s="169" t="s">
        <v>1630</v>
      </c>
      <c r="F179" s="169" t="s">
        <v>1854</v>
      </c>
      <c r="G179" s="169" t="s">
        <v>1497</v>
      </c>
      <c r="H179" s="172">
        <v>28</v>
      </c>
      <c r="I179" s="173">
        <v>382.12</v>
      </c>
    </row>
    <row r="180" spans="1:9" x14ac:dyDescent="0.25">
      <c r="A180" s="168"/>
      <c r="B180" s="168"/>
      <c r="C180" s="168"/>
      <c r="D180" s="168"/>
      <c r="E180" s="168" t="s">
        <v>1855</v>
      </c>
      <c r="F180" s="168" t="s">
        <v>1856</v>
      </c>
      <c r="G180" s="168" t="s">
        <v>1497</v>
      </c>
      <c r="H180" s="172">
        <v>14</v>
      </c>
      <c r="I180" s="173">
        <v>1606.2199999999998</v>
      </c>
    </row>
    <row r="181" spans="1:9" x14ac:dyDescent="0.25">
      <c r="A181" s="174"/>
      <c r="B181" s="174"/>
      <c r="C181" s="174"/>
      <c r="D181" s="174"/>
      <c r="E181" s="168" t="s">
        <v>1857</v>
      </c>
      <c r="F181" s="168" t="s">
        <v>1858</v>
      </c>
      <c r="G181" s="168" t="s">
        <v>1497</v>
      </c>
      <c r="H181" s="172">
        <v>2</v>
      </c>
      <c r="I181" s="173">
        <v>1011.76</v>
      </c>
    </row>
    <row r="182" spans="1:9" x14ac:dyDescent="0.25">
      <c r="A182" s="174"/>
      <c r="B182" s="174"/>
      <c r="C182" s="174"/>
      <c r="D182" s="174"/>
      <c r="E182" s="168" t="s">
        <v>1859</v>
      </c>
      <c r="F182" s="168" t="s">
        <v>1860</v>
      </c>
      <c r="G182" s="168" t="s">
        <v>1497</v>
      </c>
      <c r="H182" s="172">
        <v>25</v>
      </c>
      <c r="I182" s="173">
        <v>989.15</v>
      </c>
    </row>
    <row r="183" spans="1:9" x14ac:dyDescent="0.25">
      <c r="A183" s="174"/>
      <c r="B183" s="174"/>
      <c r="C183" s="174"/>
      <c r="D183" s="174"/>
      <c r="E183" s="168" t="s">
        <v>1861</v>
      </c>
      <c r="F183" s="168" t="s">
        <v>1862</v>
      </c>
      <c r="G183" s="168" t="s">
        <v>1497</v>
      </c>
      <c r="H183" s="172">
        <v>12</v>
      </c>
      <c r="I183" s="173">
        <v>823.96</v>
      </c>
    </row>
    <row r="184" spans="1:9" x14ac:dyDescent="0.25">
      <c r="A184" s="174"/>
      <c r="B184" s="174"/>
      <c r="C184" s="174"/>
      <c r="D184" s="174"/>
      <c r="E184" s="168" t="s">
        <v>1631</v>
      </c>
      <c r="F184" s="168" t="s">
        <v>1865</v>
      </c>
      <c r="G184" s="168" t="s">
        <v>1497</v>
      </c>
      <c r="H184" s="172">
        <v>10</v>
      </c>
      <c r="I184" s="173">
        <v>47.88</v>
      </c>
    </row>
    <row r="185" spans="1:9" x14ac:dyDescent="0.25">
      <c r="A185" s="174"/>
      <c r="B185" s="174"/>
      <c r="C185" s="174"/>
      <c r="D185" s="174"/>
      <c r="E185" s="168" t="s">
        <v>1632</v>
      </c>
      <c r="F185" s="168" t="s">
        <v>1866</v>
      </c>
      <c r="G185" s="168" t="s">
        <v>1497</v>
      </c>
      <c r="H185" s="172">
        <v>60</v>
      </c>
      <c r="I185" s="173">
        <v>504.2399999999999</v>
      </c>
    </row>
    <row r="186" spans="1:9" x14ac:dyDescent="0.25">
      <c r="A186" s="174"/>
      <c r="B186" s="174"/>
      <c r="C186" s="174"/>
      <c r="D186" s="174"/>
      <c r="E186" s="168" t="s">
        <v>1633</v>
      </c>
      <c r="F186" s="168" t="s">
        <v>1867</v>
      </c>
      <c r="G186" s="168" t="s">
        <v>1497</v>
      </c>
      <c r="H186" s="172">
        <v>92</v>
      </c>
      <c r="I186" s="173">
        <v>5441.2000000000007</v>
      </c>
    </row>
    <row r="187" spans="1:9" x14ac:dyDescent="0.25">
      <c r="A187" s="174"/>
      <c r="B187" s="174"/>
      <c r="C187" s="174"/>
      <c r="D187" s="174"/>
      <c r="E187" s="168" t="s">
        <v>2200</v>
      </c>
      <c r="F187" s="168" t="s">
        <v>2201</v>
      </c>
      <c r="G187" s="168" t="s">
        <v>1611</v>
      </c>
      <c r="H187" s="172">
        <v>1</v>
      </c>
      <c r="I187" s="173">
        <v>18.760000000000002</v>
      </c>
    </row>
    <row r="188" spans="1:9" x14ac:dyDescent="0.25">
      <c r="A188" s="174"/>
      <c r="B188" s="174"/>
      <c r="C188" s="174"/>
      <c r="D188" s="174"/>
      <c r="E188" s="168" t="s">
        <v>1868</v>
      </c>
      <c r="F188" s="168" t="s">
        <v>1869</v>
      </c>
      <c r="G188" s="168" t="s">
        <v>1497</v>
      </c>
      <c r="H188" s="172">
        <v>5</v>
      </c>
      <c r="I188" s="173">
        <v>798.32999999999993</v>
      </c>
    </row>
    <row r="189" spans="1:9" x14ac:dyDescent="0.25">
      <c r="A189" s="174"/>
      <c r="B189" s="174"/>
      <c r="C189" s="174"/>
      <c r="D189" s="174"/>
      <c r="E189" s="168" t="s">
        <v>1870</v>
      </c>
      <c r="F189" s="168" t="s">
        <v>1871</v>
      </c>
      <c r="G189" s="168" t="s">
        <v>1497</v>
      </c>
      <c r="H189" s="172">
        <v>10</v>
      </c>
      <c r="I189" s="173">
        <v>709.31000000000006</v>
      </c>
    </row>
    <row r="190" spans="1:9" x14ac:dyDescent="0.25">
      <c r="A190" s="174"/>
      <c r="B190" s="174"/>
      <c r="C190" s="174"/>
      <c r="D190" s="174"/>
      <c r="E190" s="168" t="s">
        <v>2202</v>
      </c>
      <c r="F190" s="168" t="s">
        <v>2203</v>
      </c>
      <c r="G190" s="168" t="s">
        <v>1497</v>
      </c>
      <c r="H190" s="172">
        <v>2</v>
      </c>
      <c r="I190" s="173">
        <v>56.66</v>
      </c>
    </row>
    <row r="191" spans="1:9" x14ac:dyDescent="0.25">
      <c r="A191" s="174"/>
      <c r="B191" s="174"/>
      <c r="C191" s="174"/>
      <c r="D191" s="174"/>
      <c r="E191" s="168" t="s">
        <v>1872</v>
      </c>
      <c r="F191" s="168" t="s">
        <v>1873</v>
      </c>
      <c r="G191" s="168" t="s">
        <v>1643</v>
      </c>
      <c r="H191" s="172">
        <v>4</v>
      </c>
      <c r="I191" s="173">
        <v>1986.03</v>
      </c>
    </row>
    <row r="192" spans="1:9" x14ac:dyDescent="0.25">
      <c r="A192" s="174"/>
      <c r="B192" s="174"/>
      <c r="C192" s="174"/>
      <c r="D192" s="174"/>
      <c r="E192" s="168" t="s">
        <v>2204</v>
      </c>
      <c r="F192" s="168" t="s">
        <v>2205</v>
      </c>
      <c r="G192" s="168" t="s">
        <v>1497</v>
      </c>
      <c r="H192" s="172">
        <v>2</v>
      </c>
      <c r="I192" s="173">
        <v>14610.08</v>
      </c>
    </row>
    <row r="193" spans="1:9" x14ac:dyDescent="0.25">
      <c r="A193" s="174"/>
      <c r="B193" s="174"/>
      <c r="C193" s="174"/>
      <c r="D193" s="174"/>
      <c r="E193" s="168" t="s">
        <v>2206</v>
      </c>
      <c r="F193" s="168" t="s">
        <v>2207</v>
      </c>
      <c r="G193" s="168" t="s">
        <v>1497</v>
      </c>
      <c r="H193" s="172">
        <v>1</v>
      </c>
      <c r="I193" s="173">
        <v>5279.58</v>
      </c>
    </row>
    <row r="194" spans="1:9" x14ac:dyDescent="0.25">
      <c r="A194" s="174"/>
      <c r="B194" s="174"/>
      <c r="C194" s="174"/>
      <c r="D194" s="174"/>
      <c r="E194" s="168" t="s">
        <v>1634</v>
      </c>
      <c r="F194" s="168" t="s">
        <v>1874</v>
      </c>
      <c r="G194" s="168" t="s">
        <v>1497</v>
      </c>
      <c r="H194" s="172">
        <v>1</v>
      </c>
      <c r="I194" s="173">
        <v>5269.01</v>
      </c>
    </row>
    <row r="195" spans="1:9" x14ac:dyDescent="0.25">
      <c r="A195" s="174"/>
      <c r="B195" s="174"/>
      <c r="C195" s="174"/>
      <c r="D195" s="174"/>
      <c r="E195" s="168" t="s">
        <v>2208</v>
      </c>
      <c r="F195" s="168" t="s">
        <v>2209</v>
      </c>
      <c r="G195" s="168" t="s">
        <v>1497</v>
      </c>
      <c r="H195" s="172">
        <v>1</v>
      </c>
      <c r="I195" s="173">
        <v>5253.35</v>
      </c>
    </row>
    <row r="196" spans="1:9" x14ac:dyDescent="0.25">
      <c r="A196" s="174"/>
      <c r="B196" s="174"/>
      <c r="C196" s="174"/>
      <c r="D196" s="174"/>
      <c r="E196" s="168" t="s">
        <v>2210</v>
      </c>
      <c r="F196" s="168" t="s">
        <v>2211</v>
      </c>
      <c r="G196" s="168" t="s">
        <v>1497</v>
      </c>
      <c r="H196" s="172">
        <v>1</v>
      </c>
      <c r="I196" s="173">
        <v>5282.01</v>
      </c>
    </row>
    <row r="197" spans="1:9" x14ac:dyDescent="0.25">
      <c r="A197" s="174"/>
      <c r="B197" s="174"/>
      <c r="C197" s="174"/>
      <c r="D197" s="174"/>
      <c r="E197" s="168" t="s">
        <v>2212</v>
      </c>
      <c r="F197" s="168" t="s">
        <v>2213</v>
      </c>
      <c r="G197" s="168" t="s">
        <v>1497</v>
      </c>
      <c r="H197" s="172">
        <v>1</v>
      </c>
      <c r="I197" s="173">
        <v>5268.53</v>
      </c>
    </row>
    <row r="198" spans="1:9" x14ac:dyDescent="0.25">
      <c r="A198" s="174"/>
      <c r="B198" s="174"/>
      <c r="C198" s="174"/>
      <c r="D198" s="174"/>
      <c r="E198" s="168" t="s">
        <v>2214</v>
      </c>
      <c r="F198" s="168" t="s">
        <v>2215</v>
      </c>
      <c r="G198" s="168" t="s">
        <v>1497</v>
      </c>
      <c r="H198" s="172">
        <v>1</v>
      </c>
      <c r="I198" s="173">
        <v>5249.28</v>
      </c>
    </row>
    <row r="199" spans="1:9" x14ac:dyDescent="0.25">
      <c r="A199" s="174"/>
      <c r="B199" s="174"/>
      <c r="C199" s="174"/>
      <c r="D199" s="174"/>
      <c r="E199" s="168" t="s">
        <v>1635</v>
      </c>
      <c r="F199" s="168" t="s">
        <v>1875</v>
      </c>
      <c r="G199" s="168" t="s">
        <v>1497</v>
      </c>
      <c r="H199" s="172">
        <v>14</v>
      </c>
      <c r="I199" s="173">
        <v>28801.88</v>
      </c>
    </row>
    <row r="200" spans="1:9" x14ac:dyDescent="0.25">
      <c r="A200" s="174"/>
      <c r="B200" s="174"/>
      <c r="C200" s="174"/>
      <c r="D200" s="174"/>
      <c r="E200" s="168" t="s">
        <v>1636</v>
      </c>
      <c r="F200" s="168" t="s">
        <v>1876</v>
      </c>
      <c r="G200" s="168" t="s">
        <v>1497</v>
      </c>
      <c r="H200" s="172">
        <v>3</v>
      </c>
      <c r="I200" s="173">
        <v>6182.47</v>
      </c>
    </row>
    <row r="201" spans="1:9" x14ac:dyDescent="0.25">
      <c r="A201" s="174"/>
      <c r="B201" s="174"/>
      <c r="C201" s="174"/>
      <c r="D201" s="174"/>
      <c r="E201" s="168" t="s">
        <v>1637</v>
      </c>
      <c r="F201" s="168" t="s">
        <v>1877</v>
      </c>
      <c r="G201" s="168" t="s">
        <v>1497</v>
      </c>
      <c r="H201" s="172">
        <v>13</v>
      </c>
      <c r="I201" s="173">
        <v>26738.57</v>
      </c>
    </row>
    <row r="202" spans="1:9" x14ac:dyDescent="0.25">
      <c r="A202" s="174"/>
      <c r="B202" s="174"/>
      <c r="C202" s="174"/>
      <c r="D202" s="174"/>
      <c r="E202" s="168" t="s">
        <v>1638</v>
      </c>
      <c r="F202" s="168" t="s">
        <v>1878</v>
      </c>
      <c r="G202" s="168" t="s">
        <v>1497</v>
      </c>
      <c r="H202" s="172">
        <v>2</v>
      </c>
      <c r="I202" s="173">
        <v>3999.6</v>
      </c>
    </row>
    <row r="203" spans="1:9" x14ac:dyDescent="0.25">
      <c r="A203" s="174"/>
      <c r="B203" s="174"/>
      <c r="C203" s="174"/>
      <c r="D203" s="174"/>
      <c r="E203" s="168" t="s">
        <v>1639</v>
      </c>
      <c r="F203" s="168" t="s">
        <v>1879</v>
      </c>
      <c r="G203" s="168" t="s">
        <v>1497</v>
      </c>
      <c r="H203" s="172">
        <v>3</v>
      </c>
      <c r="I203" s="173">
        <v>27531.559999999998</v>
      </c>
    </row>
    <row r="204" spans="1:9" x14ac:dyDescent="0.25">
      <c r="A204" s="174"/>
      <c r="B204" s="174"/>
      <c r="C204" s="174"/>
      <c r="D204" s="174"/>
      <c r="E204" s="168" t="s">
        <v>2216</v>
      </c>
      <c r="F204" s="168" t="s">
        <v>2217</v>
      </c>
      <c r="G204" s="168" t="s">
        <v>1497</v>
      </c>
      <c r="H204" s="172">
        <v>1</v>
      </c>
      <c r="I204" s="173">
        <v>7610</v>
      </c>
    </row>
    <row r="205" spans="1:9" x14ac:dyDescent="0.25">
      <c r="A205" s="174"/>
      <c r="B205" s="174"/>
      <c r="C205" s="174"/>
      <c r="D205" s="174"/>
      <c r="E205" s="168" t="s">
        <v>2218</v>
      </c>
      <c r="F205" s="168" t="s">
        <v>2219</v>
      </c>
      <c r="G205" s="168" t="s">
        <v>1497</v>
      </c>
      <c r="H205" s="172">
        <v>1</v>
      </c>
      <c r="I205" s="173">
        <v>7610</v>
      </c>
    </row>
    <row r="206" spans="1:9" x14ac:dyDescent="0.25">
      <c r="A206" s="174"/>
      <c r="B206" s="174"/>
      <c r="C206" s="174"/>
      <c r="D206" s="174"/>
      <c r="E206" s="168" t="s">
        <v>2220</v>
      </c>
      <c r="F206" s="168" t="s">
        <v>2221</v>
      </c>
      <c r="G206" s="168" t="s">
        <v>1497</v>
      </c>
      <c r="H206" s="172">
        <v>1</v>
      </c>
      <c r="I206" s="173">
        <v>7610</v>
      </c>
    </row>
    <row r="207" spans="1:9" x14ac:dyDescent="0.25">
      <c r="A207" s="174"/>
      <c r="B207" s="174"/>
      <c r="C207" s="174"/>
      <c r="D207" s="174"/>
      <c r="E207" s="168" t="s">
        <v>1880</v>
      </c>
      <c r="F207" s="168" t="s">
        <v>1881</v>
      </c>
      <c r="G207" s="168" t="s">
        <v>1622</v>
      </c>
      <c r="H207" s="172">
        <v>1</v>
      </c>
      <c r="I207" s="173">
        <v>272.62</v>
      </c>
    </row>
    <row r="208" spans="1:9" x14ac:dyDescent="0.25">
      <c r="A208" s="174"/>
      <c r="B208" s="174"/>
      <c r="C208" s="174"/>
      <c r="D208" s="174"/>
      <c r="E208" s="168" t="s">
        <v>1882</v>
      </c>
      <c r="F208" s="168" t="s">
        <v>1883</v>
      </c>
      <c r="G208" s="168" t="s">
        <v>1497</v>
      </c>
      <c r="H208" s="172">
        <v>7</v>
      </c>
      <c r="I208" s="173">
        <v>493.93</v>
      </c>
    </row>
    <row r="209" spans="1:9" x14ac:dyDescent="0.25">
      <c r="A209" s="174"/>
      <c r="B209" s="174"/>
      <c r="C209" s="174"/>
      <c r="D209" s="174"/>
      <c r="E209" s="168" t="s">
        <v>1640</v>
      </c>
      <c r="F209" s="168" t="s">
        <v>1884</v>
      </c>
      <c r="G209" s="168" t="s">
        <v>1497</v>
      </c>
      <c r="H209" s="172">
        <v>27</v>
      </c>
      <c r="I209" s="173">
        <v>107.67</v>
      </c>
    </row>
    <row r="210" spans="1:9" x14ac:dyDescent="0.25">
      <c r="A210" s="174"/>
      <c r="B210" s="174"/>
      <c r="C210" s="174"/>
      <c r="D210" s="174"/>
      <c r="E210" s="168" t="s">
        <v>1885</v>
      </c>
      <c r="F210" s="168" t="s">
        <v>1886</v>
      </c>
      <c r="G210" s="168" t="s">
        <v>1497</v>
      </c>
      <c r="H210" s="172">
        <v>6</v>
      </c>
      <c r="I210" s="173">
        <v>394.98</v>
      </c>
    </row>
    <row r="211" spans="1:9" x14ac:dyDescent="0.25">
      <c r="A211" s="174"/>
      <c r="B211" s="174"/>
      <c r="C211" s="174"/>
      <c r="D211" s="174"/>
      <c r="E211" s="168" t="s">
        <v>2222</v>
      </c>
      <c r="F211" s="168" t="s">
        <v>2223</v>
      </c>
      <c r="G211" s="168" t="s">
        <v>1497</v>
      </c>
      <c r="H211" s="172">
        <v>20</v>
      </c>
      <c r="I211" s="173">
        <v>364.56</v>
      </c>
    </row>
    <row r="212" spans="1:9" x14ac:dyDescent="0.25">
      <c r="A212" s="174"/>
      <c r="B212" s="174"/>
      <c r="C212" s="174"/>
      <c r="D212" s="174"/>
      <c r="E212" s="168" t="s">
        <v>1889</v>
      </c>
      <c r="F212" s="168" t="s">
        <v>1890</v>
      </c>
      <c r="G212" s="168" t="s">
        <v>1497</v>
      </c>
      <c r="H212" s="172">
        <v>2</v>
      </c>
      <c r="I212" s="173">
        <v>4987.5</v>
      </c>
    </row>
    <row r="213" spans="1:9" x14ac:dyDescent="0.25">
      <c r="A213" s="174"/>
      <c r="B213" s="174"/>
      <c r="C213" s="174"/>
      <c r="D213" s="174"/>
      <c r="E213" s="168" t="s">
        <v>1891</v>
      </c>
      <c r="F213" s="168" t="s">
        <v>1892</v>
      </c>
      <c r="G213" s="168" t="s">
        <v>1497</v>
      </c>
      <c r="H213" s="172">
        <v>3</v>
      </c>
      <c r="I213" s="173">
        <v>12000</v>
      </c>
    </row>
    <row r="214" spans="1:9" x14ac:dyDescent="0.25">
      <c r="A214" s="174"/>
      <c r="B214" s="174"/>
      <c r="C214" s="174"/>
      <c r="D214" s="174"/>
      <c r="E214" s="168" t="s">
        <v>1893</v>
      </c>
      <c r="F214" s="168" t="s">
        <v>1894</v>
      </c>
      <c r="G214" s="168" t="s">
        <v>1497</v>
      </c>
      <c r="H214" s="172">
        <v>8</v>
      </c>
      <c r="I214" s="173">
        <v>19747.46</v>
      </c>
    </row>
    <row r="215" spans="1:9" x14ac:dyDescent="0.25">
      <c r="A215" s="174"/>
      <c r="B215" s="174"/>
      <c r="C215" s="174"/>
      <c r="D215" s="174"/>
      <c r="E215" s="168" t="s">
        <v>2224</v>
      </c>
      <c r="F215" s="168" t="s">
        <v>2225</v>
      </c>
      <c r="G215" s="168" t="s">
        <v>1643</v>
      </c>
      <c r="H215" s="172">
        <v>1</v>
      </c>
      <c r="I215" s="173">
        <v>78.040000000000006</v>
      </c>
    </row>
    <row r="216" spans="1:9" x14ac:dyDescent="0.25">
      <c r="A216" s="174"/>
      <c r="B216" s="174"/>
      <c r="C216" s="174"/>
      <c r="D216" s="174"/>
      <c r="E216" s="168" t="s">
        <v>2226</v>
      </c>
      <c r="F216" s="168" t="s">
        <v>2227</v>
      </c>
      <c r="G216" s="168" t="s">
        <v>1611</v>
      </c>
      <c r="H216" s="172">
        <v>20</v>
      </c>
      <c r="I216" s="173">
        <v>402.4</v>
      </c>
    </row>
    <row r="217" spans="1:9" x14ac:dyDescent="0.25">
      <c r="A217" s="174"/>
      <c r="B217" s="174"/>
      <c r="C217" s="174"/>
      <c r="D217" s="174"/>
      <c r="E217" s="168" t="s">
        <v>2228</v>
      </c>
      <c r="F217" s="168" t="s">
        <v>2229</v>
      </c>
      <c r="G217" s="168" t="s">
        <v>1497</v>
      </c>
      <c r="H217" s="172">
        <v>2</v>
      </c>
      <c r="I217" s="173">
        <v>64</v>
      </c>
    </row>
    <row r="218" spans="1:9" x14ac:dyDescent="0.25">
      <c r="A218" s="174"/>
      <c r="B218" s="174"/>
      <c r="C218" s="174"/>
      <c r="D218" s="174"/>
      <c r="E218" s="168" t="s">
        <v>2082</v>
      </c>
      <c r="F218" s="168" t="s">
        <v>2083</v>
      </c>
      <c r="G218" s="168" t="s">
        <v>1497</v>
      </c>
      <c r="H218" s="172">
        <v>15</v>
      </c>
      <c r="I218" s="173">
        <v>158.76</v>
      </c>
    </row>
    <row r="219" spans="1:9" x14ac:dyDescent="0.25">
      <c r="A219" s="174"/>
      <c r="B219" s="174"/>
      <c r="C219" s="174"/>
      <c r="D219" s="174"/>
      <c r="E219" s="168" t="s">
        <v>2230</v>
      </c>
      <c r="F219" s="168" t="s">
        <v>2231</v>
      </c>
      <c r="G219" s="168" t="s">
        <v>1504</v>
      </c>
      <c r="H219" s="172">
        <v>100</v>
      </c>
      <c r="I219" s="173">
        <v>11608</v>
      </c>
    </row>
    <row r="220" spans="1:9" x14ac:dyDescent="0.25">
      <c r="A220" s="174"/>
      <c r="B220" s="174"/>
      <c r="C220" s="174"/>
      <c r="D220" s="174"/>
      <c r="E220" s="168" t="s">
        <v>2232</v>
      </c>
      <c r="F220" s="168" t="s">
        <v>2233</v>
      </c>
      <c r="G220" s="168" t="s">
        <v>1504</v>
      </c>
      <c r="H220" s="172">
        <v>100</v>
      </c>
      <c r="I220" s="173">
        <v>11608</v>
      </c>
    </row>
    <row r="221" spans="1:9" x14ac:dyDescent="0.25">
      <c r="A221" s="174"/>
      <c r="B221" s="174"/>
      <c r="C221" s="174"/>
      <c r="D221" s="174"/>
      <c r="E221" s="168" t="s">
        <v>2234</v>
      </c>
      <c r="F221" s="168" t="s">
        <v>2235</v>
      </c>
      <c r="G221" s="168" t="s">
        <v>1497</v>
      </c>
      <c r="H221" s="172">
        <v>2</v>
      </c>
      <c r="I221" s="173">
        <v>50884.74</v>
      </c>
    </row>
    <row r="222" spans="1:9" x14ac:dyDescent="0.25">
      <c r="A222" s="174"/>
      <c r="B222" s="174"/>
      <c r="C222" s="174"/>
      <c r="D222" s="174"/>
      <c r="E222" s="168" t="s">
        <v>2236</v>
      </c>
      <c r="F222" s="168" t="s">
        <v>2237</v>
      </c>
      <c r="G222" s="168" t="s">
        <v>1497</v>
      </c>
      <c r="H222" s="172">
        <v>2</v>
      </c>
      <c r="I222" s="173">
        <v>16732.330000000002</v>
      </c>
    </row>
    <row r="223" spans="1:9" x14ac:dyDescent="0.25">
      <c r="A223" s="174"/>
      <c r="B223" s="174"/>
      <c r="C223" s="174"/>
      <c r="D223" s="174"/>
      <c r="E223" s="168" t="s">
        <v>2238</v>
      </c>
      <c r="F223" s="168" t="s">
        <v>2239</v>
      </c>
      <c r="G223" s="168" t="s">
        <v>1497</v>
      </c>
      <c r="H223" s="172">
        <v>200</v>
      </c>
      <c r="I223" s="173">
        <v>6578</v>
      </c>
    </row>
    <row r="224" spans="1:9" x14ac:dyDescent="0.25">
      <c r="A224" s="174"/>
      <c r="B224" s="174"/>
      <c r="C224" s="174"/>
      <c r="D224" s="174"/>
      <c r="E224" s="168" t="s">
        <v>2240</v>
      </c>
      <c r="F224" s="168" t="s">
        <v>2241</v>
      </c>
      <c r="G224" s="168" t="s">
        <v>1497</v>
      </c>
      <c r="H224" s="172">
        <v>200</v>
      </c>
      <c r="I224" s="173">
        <v>6578</v>
      </c>
    </row>
    <row r="225" spans="1:9" x14ac:dyDescent="0.25">
      <c r="A225" s="174"/>
      <c r="B225" s="174"/>
      <c r="C225" s="174"/>
      <c r="D225" s="174"/>
      <c r="E225" s="168" t="s">
        <v>2242</v>
      </c>
      <c r="F225" s="168" t="s">
        <v>2243</v>
      </c>
      <c r="G225" s="168" t="s">
        <v>1497</v>
      </c>
      <c r="H225" s="172">
        <v>200</v>
      </c>
      <c r="I225" s="173">
        <v>6578</v>
      </c>
    </row>
    <row r="226" spans="1:9" x14ac:dyDescent="0.25">
      <c r="A226" s="174"/>
      <c r="B226" s="174"/>
      <c r="C226" s="174"/>
      <c r="D226" s="174"/>
      <c r="E226" s="168" t="s">
        <v>2244</v>
      </c>
      <c r="F226" s="168" t="s">
        <v>2245</v>
      </c>
      <c r="G226" s="168" t="s">
        <v>1497</v>
      </c>
      <c r="H226" s="172">
        <v>200</v>
      </c>
      <c r="I226" s="173">
        <v>6578</v>
      </c>
    </row>
    <row r="227" spans="1:9" x14ac:dyDescent="0.25">
      <c r="A227" s="174"/>
      <c r="B227" s="174"/>
      <c r="C227" s="174"/>
      <c r="D227" s="174"/>
      <c r="E227" s="168" t="s">
        <v>2246</v>
      </c>
      <c r="F227" s="168" t="s">
        <v>2247</v>
      </c>
      <c r="G227" s="168" t="s">
        <v>1497</v>
      </c>
      <c r="H227" s="172">
        <v>200</v>
      </c>
      <c r="I227" s="173">
        <v>6578</v>
      </c>
    </row>
    <row r="228" spans="1:9" x14ac:dyDescent="0.25">
      <c r="A228" s="174"/>
      <c r="B228" s="174"/>
      <c r="C228" s="174"/>
      <c r="D228" s="174"/>
      <c r="E228" s="168" t="s">
        <v>2248</v>
      </c>
      <c r="F228" s="168" t="s">
        <v>2249</v>
      </c>
      <c r="G228" s="168" t="s">
        <v>1497</v>
      </c>
      <c r="H228" s="172">
        <v>50</v>
      </c>
      <c r="I228" s="173">
        <v>12993.5</v>
      </c>
    </row>
    <row r="229" spans="1:9" x14ac:dyDescent="0.25">
      <c r="A229" s="174"/>
      <c r="B229" s="174"/>
      <c r="C229" s="174" t="s">
        <v>1511</v>
      </c>
      <c r="D229" s="174" t="s">
        <v>1512</v>
      </c>
      <c r="E229" s="168" t="s">
        <v>2250</v>
      </c>
      <c r="F229" s="168" t="s">
        <v>2251</v>
      </c>
      <c r="G229" s="168" t="s">
        <v>1497</v>
      </c>
      <c r="H229" s="172">
        <v>15</v>
      </c>
      <c r="I229" s="173">
        <v>151.15</v>
      </c>
    </row>
    <row r="230" spans="1:9" x14ac:dyDescent="0.25">
      <c r="A230" s="174"/>
      <c r="B230" s="174"/>
      <c r="C230" s="174"/>
      <c r="D230" s="174"/>
      <c r="E230" s="168" t="s">
        <v>1898</v>
      </c>
      <c r="F230" s="168" t="s">
        <v>1899</v>
      </c>
      <c r="G230" s="168" t="s">
        <v>1497</v>
      </c>
      <c r="H230" s="172">
        <v>10</v>
      </c>
      <c r="I230" s="173">
        <v>3338.46</v>
      </c>
    </row>
    <row r="231" spans="1:9" x14ac:dyDescent="0.25">
      <c r="A231" s="174"/>
      <c r="B231" s="174"/>
      <c r="C231" s="174"/>
      <c r="D231" s="174"/>
      <c r="E231" s="168" t="s">
        <v>1644</v>
      </c>
      <c r="F231" s="168" t="s">
        <v>1900</v>
      </c>
      <c r="G231" s="168" t="s">
        <v>1497</v>
      </c>
      <c r="H231" s="172">
        <v>6</v>
      </c>
      <c r="I231" s="173">
        <v>12100.02</v>
      </c>
    </row>
    <row r="232" spans="1:9" x14ac:dyDescent="0.25">
      <c r="A232" s="174"/>
      <c r="B232" s="174"/>
      <c r="C232" s="174"/>
      <c r="D232" s="174"/>
      <c r="E232" s="168" t="s">
        <v>1901</v>
      </c>
      <c r="F232" s="168" t="s">
        <v>1902</v>
      </c>
      <c r="G232" s="168" t="s">
        <v>1497</v>
      </c>
      <c r="H232" s="172">
        <v>15</v>
      </c>
      <c r="I232" s="173">
        <v>48566.73</v>
      </c>
    </row>
    <row r="233" spans="1:9" x14ac:dyDescent="0.25">
      <c r="A233" s="174"/>
      <c r="B233" s="174"/>
      <c r="C233" s="174"/>
      <c r="D233" s="174"/>
      <c r="E233" s="168" t="s">
        <v>2252</v>
      </c>
      <c r="F233" s="168" t="s">
        <v>2253</v>
      </c>
      <c r="G233" s="168" t="s">
        <v>1497</v>
      </c>
      <c r="H233" s="172">
        <v>1</v>
      </c>
      <c r="I233" s="173">
        <v>11629.96</v>
      </c>
    </row>
    <row r="234" spans="1:9" x14ac:dyDescent="0.25">
      <c r="A234" s="174"/>
      <c r="B234" s="174"/>
      <c r="C234" s="174"/>
      <c r="D234" s="174"/>
      <c r="E234" s="168" t="s">
        <v>2254</v>
      </c>
      <c r="F234" s="168" t="s">
        <v>2255</v>
      </c>
      <c r="G234" s="168" t="s">
        <v>1497</v>
      </c>
      <c r="H234" s="172">
        <v>1</v>
      </c>
      <c r="I234" s="173">
        <v>12000</v>
      </c>
    </row>
    <row r="235" spans="1:9" x14ac:dyDescent="0.25">
      <c r="A235" s="174"/>
      <c r="B235" s="174"/>
      <c r="C235" s="174"/>
      <c r="D235" s="174"/>
      <c r="E235" s="168" t="s">
        <v>2256</v>
      </c>
      <c r="F235" s="168" t="s">
        <v>2257</v>
      </c>
      <c r="G235" s="168" t="s">
        <v>1497</v>
      </c>
      <c r="H235" s="172">
        <v>1</v>
      </c>
      <c r="I235" s="173">
        <v>1568.89</v>
      </c>
    </row>
    <row r="236" spans="1:9" x14ac:dyDescent="0.25">
      <c r="A236" s="174"/>
      <c r="B236" s="174"/>
      <c r="C236" s="174"/>
      <c r="D236" s="174"/>
      <c r="E236" s="168" t="s">
        <v>2258</v>
      </c>
      <c r="F236" s="168" t="s">
        <v>2259</v>
      </c>
      <c r="G236" s="168" t="s">
        <v>1497</v>
      </c>
      <c r="H236" s="172">
        <v>8</v>
      </c>
      <c r="I236" s="173">
        <v>2480</v>
      </c>
    </row>
    <row r="237" spans="1:9" x14ac:dyDescent="0.25">
      <c r="A237" s="174"/>
      <c r="B237" s="174"/>
      <c r="C237" s="174" t="s">
        <v>1590</v>
      </c>
      <c r="D237" s="174" t="s">
        <v>1591</v>
      </c>
      <c r="E237" s="168" t="s">
        <v>1646</v>
      </c>
      <c r="F237" s="168" t="s">
        <v>1904</v>
      </c>
      <c r="G237" s="168" t="s">
        <v>1497</v>
      </c>
      <c r="H237" s="172">
        <v>15</v>
      </c>
      <c r="I237" s="173">
        <v>11450</v>
      </c>
    </row>
    <row r="238" spans="1:9" x14ac:dyDescent="0.25">
      <c r="A238" s="174"/>
      <c r="B238" s="174"/>
      <c r="C238" s="174" t="s">
        <v>2159</v>
      </c>
      <c r="D238" s="174" t="s">
        <v>2160</v>
      </c>
      <c r="E238" s="168" t="s">
        <v>1990</v>
      </c>
      <c r="F238" s="168" t="s">
        <v>1990</v>
      </c>
      <c r="G238" s="168"/>
      <c r="H238" s="172">
        <v>0</v>
      </c>
      <c r="I238" s="173">
        <v>15123749.12999999</v>
      </c>
    </row>
    <row r="239" spans="1:9" x14ac:dyDescent="0.25">
      <c r="A239" s="174"/>
      <c r="B239" s="174"/>
      <c r="C239" s="174" t="s">
        <v>2260</v>
      </c>
      <c r="D239" s="174" t="s">
        <v>2261</v>
      </c>
      <c r="E239" s="168" t="s">
        <v>1990</v>
      </c>
      <c r="F239" s="168" t="s">
        <v>1990</v>
      </c>
      <c r="G239" s="168"/>
      <c r="H239" s="172">
        <v>0</v>
      </c>
      <c r="I239" s="173">
        <v>1471654.8199999996</v>
      </c>
    </row>
    <row r="240" spans="1:9" x14ac:dyDescent="0.25">
      <c r="A240" s="174"/>
      <c r="B240" s="174"/>
      <c r="C240" s="174" t="s">
        <v>2262</v>
      </c>
      <c r="D240" s="174" t="s">
        <v>2263</v>
      </c>
      <c r="E240" s="168" t="s">
        <v>1990</v>
      </c>
      <c r="F240" s="168" t="s">
        <v>1990</v>
      </c>
      <c r="G240" s="168"/>
      <c r="H240" s="172">
        <v>0</v>
      </c>
      <c r="I240" s="173">
        <v>2163.1000000000004</v>
      </c>
    </row>
    <row r="241" spans="1:9" x14ac:dyDescent="0.25">
      <c r="A241" s="174"/>
      <c r="B241" s="174"/>
      <c r="C241" s="174" t="s">
        <v>2264</v>
      </c>
      <c r="D241" s="174" t="s">
        <v>2265</v>
      </c>
      <c r="E241" s="168" t="s">
        <v>1990</v>
      </c>
      <c r="F241" s="168" t="s">
        <v>1990</v>
      </c>
      <c r="G241" s="168"/>
      <c r="H241" s="172">
        <v>0</v>
      </c>
      <c r="I241" s="173">
        <v>430000.29999999987</v>
      </c>
    </row>
    <row r="242" spans="1:9" x14ac:dyDescent="0.25">
      <c r="A242" s="174"/>
      <c r="B242" s="174"/>
      <c r="C242" s="174" t="s">
        <v>2266</v>
      </c>
      <c r="D242" s="174" t="s">
        <v>2267</v>
      </c>
      <c r="E242" s="168" t="s">
        <v>1990</v>
      </c>
      <c r="F242" s="168" t="s">
        <v>1990</v>
      </c>
      <c r="G242" s="168"/>
      <c r="H242" s="172">
        <v>0</v>
      </c>
      <c r="I242" s="173">
        <v>436348.92999999982</v>
      </c>
    </row>
    <row r="243" spans="1:9" x14ac:dyDescent="0.25">
      <c r="A243" s="174"/>
      <c r="B243" s="174"/>
      <c r="C243" s="174" t="s">
        <v>2268</v>
      </c>
      <c r="D243" s="174" t="s">
        <v>2269</v>
      </c>
      <c r="E243" s="168" t="s">
        <v>1990</v>
      </c>
      <c r="F243" s="168" t="s">
        <v>1990</v>
      </c>
      <c r="G243" s="168"/>
      <c r="H243" s="172">
        <v>0</v>
      </c>
      <c r="I243" s="173">
        <v>1338974.93</v>
      </c>
    </row>
    <row r="244" spans="1:9" x14ac:dyDescent="0.25">
      <c r="A244" s="174"/>
      <c r="B244" s="174"/>
      <c r="C244" s="174" t="s">
        <v>2270</v>
      </c>
      <c r="D244" s="174" t="s">
        <v>2271</v>
      </c>
      <c r="E244" s="168" t="s">
        <v>1990</v>
      </c>
      <c r="F244" s="168" t="s">
        <v>1990</v>
      </c>
      <c r="G244" s="168"/>
      <c r="H244" s="172">
        <v>0</v>
      </c>
      <c r="I244" s="173">
        <v>410000.3</v>
      </c>
    </row>
    <row r="245" spans="1:9" x14ac:dyDescent="0.25">
      <c r="A245" s="174"/>
      <c r="B245" s="174"/>
      <c r="C245" s="174" t="s">
        <v>2272</v>
      </c>
      <c r="D245" s="174" t="s">
        <v>2273</v>
      </c>
      <c r="E245" s="168" t="s">
        <v>1990</v>
      </c>
      <c r="F245" s="168" t="s">
        <v>1990</v>
      </c>
      <c r="G245" s="168"/>
      <c r="H245" s="172">
        <v>0</v>
      </c>
      <c r="I245" s="173">
        <v>752506.93</v>
      </c>
    </row>
    <row r="246" spans="1:9" x14ac:dyDescent="0.25">
      <c r="A246" s="174"/>
      <c r="B246" s="174"/>
      <c r="C246" s="174" t="s">
        <v>2274</v>
      </c>
      <c r="D246" s="174" t="s">
        <v>2275</v>
      </c>
      <c r="E246" s="168" t="s">
        <v>1990</v>
      </c>
      <c r="F246" s="168" t="s">
        <v>1990</v>
      </c>
      <c r="G246" s="168"/>
      <c r="H246" s="172">
        <v>0</v>
      </c>
      <c r="I246" s="173">
        <v>-2501482.16</v>
      </c>
    </row>
    <row r="247" spans="1:9" x14ac:dyDescent="0.25">
      <c r="A247" s="174"/>
      <c r="B247" s="174"/>
      <c r="C247" s="174" t="s">
        <v>2276</v>
      </c>
      <c r="D247" s="174" t="s">
        <v>2277</v>
      </c>
      <c r="E247" s="168" t="s">
        <v>1990</v>
      </c>
      <c r="F247" s="168" t="s">
        <v>1990</v>
      </c>
      <c r="G247" s="168"/>
      <c r="H247" s="172">
        <v>0</v>
      </c>
      <c r="I247" s="173">
        <v>4213947.6899999995</v>
      </c>
    </row>
    <row r="248" spans="1:9" x14ac:dyDescent="0.25">
      <c r="A248" s="174"/>
      <c r="B248" s="174"/>
      <c r="C248" s="174" t="s">
        <v>2278</v>
      </c>
      <c r="D248" s="174" t="s">
        <v>2279</v>
      </c>
      <c r="E248" s="168" t="s">
        <v>1990</v>
      </c>
      <c r="F248" s="168" t="s">
        <v>1990</v>
      </c>
      <c r="G248" s="168"/>
      <c r="H248" s="172">
        <v>0</v>
      </c>
      <c r="I248" s="173">
        <v>183599.98</v>
      </c>
    </row>
    <row r="249" spans="1:9" x14ac:dyDescent="0.25">
      <c r="A249" s="174"/>
      <c r="B249" s="174"/>
      <c r="C249" s="174" t="s">
        <v>2280</v>
      </c>
      <c r="D249" s="174" t="s">
        <v>2281</v>
      </c>
      <c r="E249" s="168" t="s">
        <v>1990</v>
      </c>
      <c r="F249" s="168" t="s">
        <v>1990</v>
      </c>
      <c r="G249" s="168"/>
      <c r="H249" s="172">
        <v>0</v>
      </c>
      <c r="I249" s="173">
        <v>405947.08000000031</v>
      </c>
    </row>
    <row r="250" spans="1:9" x14ac:dyDescent="0.25">
      <c r="A250" s="174"/>
      <c r="B250" s="174"/>
      <c r="C250" s="174" t="s">
        <v>2282</v>
      </c>
      <c r="D250" s="174" t="s">
        <v>2283</v>
      </c>
      <c r="E250" s="168" t="s">
        <v>1990</v>
      </c>
      <c r="F250" s="168" t="s">
        <v>1990</v>
      </c>
      <c r="G250" s="168"/>
      <c r="H250" s="172">
        <v>0</v>
      </c>
      <c r="I250" s="173">
        <v>-27231.379999999976</v>
      </c>
    </row>
    <row r="251" spans="1:9" x14ac:dyDescent="0.25">
      <c r="A251" s="174"/>
      <c r="B251" s="174"/>
      <c r="C251" s="174" t="s">
        <v>2284</v>
      </c>
      <c r="D251" s="174" t="s">
        <v>2285</v>
      </c>
      <c r="E251" s="168" t="s">
        <v>1990</v>
      </c>
      <c r="F251" s="168" t="s">
        <v>1990</v>
      </c>
      <c r="G251" s="168"/>
      <c r="H251" s="172">
        <v>0</v>
      </c>
      <c r="I251" s="173">
        <v>119218.47999999998</v>
      </c>
    </row>
    <row r="252" spans="1:9" x14ac:dyDescent="0.25">
      <c r="A252" s="174"/>
      <c r="B252" s="174"/>
      <c r="C252" s="174" t="s">
        <v>2286</v>
      </c>
      <c r="D252" s="174" t="s">
        <v>2287</v>
      </c>
      <c r="E252" s="168" t="s">
        <v>1990</v>
      </c>
      <c r="F252" s="168" t="s">
        <v>1990</v>
      </c>
      <c r="G252" s="168"/>
      <c r="H252" s="172">
        <v>0</v>
      </c>
      <c r="I252" s="173">
        <v>380042.55000000005</v>
      </c>
    </row>
    <row r="253" spans="1:9" x14ac:dyDescent="0.25">
      <c r="A253" s="174"/>
      <c r="B253" s="174"/>
      <c r="C253" s="174" t="s">
        <v>2288</v>
      </c>
      <c r="D253" s="174" t="s">
        <v>2289</v>
      </c>
      <c r="E253" s="168" t="s">
        <v>1990</v>
      </c>
      <c r="F253" s="168" t="s">
        <v>1990</v>
      </c>
      <c r="G253" s="168"/>
      <c r="H253" s="172">
        <v>0</v>
      </c>
      <c r="I253" s="173">
        <v>125716.1</v>
      </c>
    </row>
    <row r="254" spans="1:9" x14ac:dyDescent="0.25">
      <c r="A254" s="174"/>
      <c r="B254" s="174"/>
      <c r="C254" s="174" t="s">
        <v>2290</v>
      </c>
      <c r="D254" s="174" t="s">
        <v>2291</v>
      </c>
      <c r="E254" s="168" t="s">
        <v>1990</v>
      </c>
      <c r="F254" s="168" t="s">
        <v>1990</v>
      </c>
      <c r="G254" s="168"/>
      <c r="H254" s="172">
        <v>0</v>
      </c>
      <c r="I254" s="173">
        <v>234932.68</v>
      </c>
    </row>
    <row r="255" spans="1:9" x14ac:dyDescent="0.25">
      <c r="A255" s="174"/>
      <c r="B255" s="174"/>
      <c r="C255" s="174" t="s">
        <v>2292</v>
      </c>
      <c r="D255" s="174" t="s">
        <v>2293</v>
      </c>
      <c r="E255" s="168" t="s">
        <v>1990</v>
      </c>
      <c r="F255" s="168" t="s">
        <v>1990</v>
      </c>
      <c r="G255" s="168"/>
      <c r="H255" s="172">
        <v>0</v>
      </c>
      <c r="I255" s="173">
        <v>-740691.33000000007</v>
      </c>
    </row>
    <row r="256" spans="1:9" x14ac:dyDescent="0.25">
      <c r="A256" s="174"/>
      <c r="B256" s="174"/>
      <c r="C256" s="174" t="s">
        <v>2294</v>
      </c>
      <c r="D256" s="174" t="s">
        <v>2295</v>
      </c>
      <c r="E256" s="168" t="s">
        <v>1990</v>
      </c>
      <c r="F256" s="168" t="s">
        <v>1990</v>
      </c>
      <c r="G256" s="168"/>
      <c r="H256" s="172">
        <v>0</v>
      </c>
      <c r="I256" s="173">
        <v>-8.7197804532479495E-11</v>
      </c>
    </row>
    <row r="257" spans="1:9" x14ac:dyDescent="0.25">
      <c r="A257" s="174"/>
      <c r="B257" s="174"/>
      <c r="C257" s="168" t="s">
        <v>2296</v>
      </c>
      <c r="D257" s="168" t="s">
        <v>2297</v>
      </c>
      <c r="E257" s="168" t="s">
        <v>1990</v>
      </c>
      <c r="F257" s="168" t="s">
        <v>1990</v>
      </c>
      <c r="G257" s="168"/>
      <c r="H257" s="172">
        <v>0</v>
      </c>
      <c r="I257" s="173">
        <v>259007.61000000002</v>
      </c>
    </row>
    <row r="258" spans="1:9" x14ac:dyDescent="0.25">
      <c r="A258" s="174"/>
      <c r="B258" s="174"/>
      <c r="C258" s="174" t="s">
        <v>2298</v>
      </c>
      <c r="D258" s="174" t="s">
        <v>2299</v>
      </c>
      <c r="E258" s="168" t="s">
        <v>1990</v>
      </c>
      <c r="F258" s="168" t="s">
        <v>1990</v>
      </c>
      <c r="G258" s="168"/>
      <c r="H258" s="172">
        <v>0</v>
      </c>
      <c r="I258" s="173">
        <v>30876.100000000002</v>
      </c>
    </row>
    <row r="259" spans="1:9" x14ac:dyDescent="0.25">
      <c r="A259" s="174"/>
      <c r="B259" s="174"/>
      <c r="C259" s="174" t="s">
        <v>2300</v>
      </c>
      <c r="D259" s="174" t="s">
        <v>2301</v>
      </c>
      <c r="E259" s="168" t="s">
        <v>1990</v>
      </c>
      <c r="F259" s="168" t="s">
        <v>1990</v>
      </c>
      <c r="G259" s="168"/>
      <c r="H259" s="172">
        <v>0</v>
      </c>
      <c r="I259" s="173">
        <v>3.9108272176235914E-11</v>
      </c>
    </row>
    <row r="260" spans="1:9" x14ac:dyDescent="0.25">
      <c r="A260" s="174"/>
      <c r="B260" s="174"/>
      <c r="C260" s="174" t="s">
        <v>2302</v>
      </c>
      <c r="D260" s="174" t="s">
        <v>2303</v>
      </c>
      <c r="E260" s="168" t="s">
        <v>1990</v>
      </c>
      <c r="F260" s="168" t="s">
        <v>1990</v>
      </c>
      <c r="G260" s="168"/>
      <c r="H260" s="172">
        <v>0</v>
      </c>
      <c r="I260" s="173">
        <v>1226345.0799999998</v>
      </c>
    </row>
    <row r="261" spans="1:9" x14ac:dyDescent="0.25">
      <c r="A261" s="174"/>
      <c r="B261" s="174"/>
      <c r="C261" s="174" t="s">
        <v>2304</v>
      </c>
      <c r="D261" s="174" t="s">
        <v>2305</v>
      </c>
      <c r="E261" s="168" t="s">
        <v>1990</v>
      </c>
      <c r="F261" s="168" t="s">
        <v>1990</v>
      </c>
      <c r="G261" s="168"/>
      <c r="H261" s="172">
        <v>0</v>
      </c>
      <c r="I261" s="173">
        <v>-589283.42999999993</v>
      </c>
    </row>
    <row r="262" spans="1:9" x14ac:dyDescent="0.25">
      <c r="A262" s="174"/>
      <c r="B262" s="174"/>
      <c r="C262" s="174" t="s">
        <v>2306</v>
      </c>
      <c r="D262" s="174" t="s">
        <v>2307</v>
      </c>
      <c r="E262" s="168" t="s">
        <v>1990</v>
      </c>
      <c r="F262" s="168" t="s">
        <v>1990</v>
      </c>
      <c r="G262" s="168"/>
      <c r="H262" s="172">
        <v>0</v>
      </c>
      <c r="I262" s="173">
        <v>0</v>
      </c>
    </row>
    <row r="263" spans="1:9" x14ac:dyDescent="0.25">
      <c r="A263" s="174"/>
      <c r="B263" s="174"/>
      <c r="C263" s="174" t="s">
        <v>2308</v>
      </c>
      <c r="D263" s="174" t="s">
        <v>2309</v>
      </c>
      <c r="E263" s="168" t="s">
        <v>1990</v>
      </c>
      <c r="F263" s="168" t="s">
        <v>1990</v>
      </c>
      <c r="G263" s="168"/>
      <c r="H263" s="172">
        <v>0</v>
      </c>
      <c r="I263" s="173">
        <v>81907.199999999997</v>
      </c>
    </row>
    <row r="264" spans="1:9" x14ac:dyDescent="0.25">
      <c r="A264" s="174"/>
      <c r="B264" s="174"/>
      <c r="C264" s="174" t="s">
        <v>2310</v>
      </c>
      <c r="D264" s="174" t="s">
        <v>2311</v>
      </c>
      <c r="E264" s="168" t="s">
        <v>1990</v>
      </c>
      <c r="F264" s="168" t="s">
        <v>1990</v>
      </c>
      <c r="G264" s="168"/>
      <c r="H264" s="172">
        <v>0</v>
      </c>
      <c r="I264" s="173">
        <v>-81907.199999999997</v>
      </c>
    </row>
    <row r="265" spans="1:9" x14ac:dyDescent="0.25">
      <c r="A265" s="174"/>
      <c r="B265" s="174"/>
      <c r="C265" s="174" t="s">
        <v>2312</v>
      </c>
      <c r="D265" s="174" t="s">
        <v>2313</v>
      </c>
      <c r="E265" s="168" t="s">
        <v>1990</v>
      </c>
      <c r="F265" s="168" t="s">
        <v>1990</v>
      </c>
      <c r="G265" s="168" t="s">
        <v>2165</v>
      </c>
      <c r="H265" s="172">
        <v>73</v>
      </c>
      <c r="I265" s="173">
        <v>976979.16999999958</v>
      </c>
    </row>
    <row r="266" spans="1:9" x14ac:dyDescent="0.25">
      <c r="A266" s="174"/>
      <c r="B266" s="174"/>
      <c r="C266" s="174" t="s">
        <v>2314</v>
      </c>
      <c r="D266" s="174" t="s">
        <v>2315</v>
      </c>
      <c r="E266" s="168" t="s">
        <v>1990</v>
      </c>
      <c r="F266" s="168" t="s">
        <v>1990</v>
      </c>
      <c r="G266" s="168"/>
      <c r="H266" s="172">
        <v>0</v>
      </c>
      <c r="I266" s="173">
        <v>496868.62</v>
      </c>
    </row>
    <row r="267" spans="1:9" x14ac:dyDescent="0.25">
      <c r="A267" s="174"/>
      <c r="B267" s="174"/>
      <c r="C267" s="174" t="s">
        <v>2316</v>
      </c>
      <c r="D267" s="174" t="s">
        <v>2317</v>
      </c>
      <c r="E267" s="168" t="s">
        <v>1990</v>
      </c>
      <c r="F267" s="168" t="s">
        <v>1990</v>
      </c>
      <c r="G267" s="168"/>
      <c r="H267" s="172">
        <v>0</v>
      </c>
      <c r="I267" s="173">
        <v>262096.47000000003</v>
      </c>
    </row>
    <row r="268" spans="1:9" x14ac:dyDescent="0.25">
      <c r="A268" s="174"/>
      <c r="B268" s="174"/>
      <c r="C268" s="174" t="s">
        <v>2163</v>
      </c>
      <c r="D268" s="174" t="s">
        <v>2164</v>
      </c>
      <c r="E268" s="168" t="s">
        <v>1990</v>
      </c>
      <c r="F268" s="168" t="s">
        <v>1990</v>
      </c>
      <c r="G268" s="168" t="s">
        <v>2165</v>
      </c>
      <c r="H268" s="172">
        <v>64</v>
      </c>
      <c r="I268" s="173">
        <v>1241687.8200000003</v>
      </c>
    </row>
    <row r="269" spans="1:9" x14ac:dyDescent="0.25">
      <c r="A269" s="174"/>
      <c r="B269" s="174"/>
      <c r="C269" s="168" t="s">
        <v>2318</v>
      </c>
      <c r="D269" s="168" t="s">
        <v>2319</v>
      </c>
      <c r="E269" s="168" t="s">
        <v>1990</v>
      </c>
      <c r="F269" s="168" t="s">
        <v>1990</v>
      </c>
      <c r="G269" s="168"/>
      <c r="H269" s="172">
        <v>0</v>
      </c>
      <c r="I269" s="173">
        <v>1210</v>
      </c>
    </row>
    <row r="270" spans="1:9" x14ac:dyDescent="0.25">
      <c r="A270" s="174"/>
      <c r="B270" s="174"/>
      <c r="C270" s="174" t="s">
        <v>2320</v>
      </c>
      <c r="D270" s="174" t="s">
        <v>2321</v>
      </c>
      <c r="E270" s="168" t="s">
        <v>1990</v>
      </c>
      <c r="F270" s="168" t="s">
        <v>1990</v>
      </c>
      <c r="G270" s="168"/>
      <c r="H270" s="172">
        <v>0</v>
      </c>
      <c r="I270" s="173">
        <v>90363.86</v>
      </c>
    </row>
    <row r="271" spans="1:9" x14ac:dyDescent="0.25">
      <c r="A271" s="174"/>
      <c r="B271" s="174"/>
      <c r="C271" s="174" t="s">
        <v>2166</v>
      </c>
      <c r="D271" s="174" t="s">
        <v>2167</v>
      </c>
      <c r="E271" s="168" t="s">
        <v>1990</v>
      </c>
      <c r="F271" s="168" t="s">
        <v>1990</v>
      </c>
      <c r="G271" s="168"/>
      <c r="H271" s="172">
        <v>0</v>
      </c>
      <c r="I271" s="173">
        <v>688.05999999999983</v>
      </c>
    </row>
    <row r="272" spans="1:9" x14ac:dyDescent="0.25">
      <c r="A272" s="174"/>
      <c r="B272" s="174"/>
      <c r="C272" s="174" t="s">
        <v>2168</v>
      </c>
      <c r="D272" s="174" t="s">
        <v>2169</v>
      </c>
      <c r="E272" s="168" t="s">
        <v>1990</v>
      </c>
      <c r="F272" s="168" t="s">
        <v>1990</v>
      </c>
      <c r="G272" s="168"/>
      <c r="H272" s="172">
        <v>0</v>
      </c>
      <c r="I272" s="173">
        <v>6.93</v>
      </c>
    </row>
    <row r="273" spans="1:9" x14ac:dyDescent="0.25">
      <c r="A273" s="174"/>
      <c r="B273" s="174"/>
      <c r="C273" s="174" t="s">
        <v>2322</v>
      </c>
      <c r="D273" s="174" t="s">
        <v>2323</v>
      </c>
      <c r="E273" s="168" t="s">
        <v>1990</v>
      </c>
      <c r="F273" s="168" t="s">
        <v>1990</v>
      </c>
      <c r="G273" s="168" t="s">
        <v>2165</v>
      </c>
      <c r="H273" s="172">
        <v>1200</v>
      </c>
      <c r="I273" s="173">
        <v>4794.5</v>
      </c>
    </row>
    <row r="274" spans="1:9" x14ac:dyDescent="0.25">
      <c r="A274" s="174"/>
      <c r="B274" s="174"/>
      <c r="C274" s="174" t="s">
        <v>2324</v>
      </c>
      <c r="D274" s="174" t="s">
        <v>2325</v>
      </c>
      <c r="E274" s="168" t="s">
        <v>1990</v>
      </c>
      <c r="F274" s="168" t="s">
        <v>1990</v>
      </c>
      <c r="G274" s="168" t="s">
        <v>2165</v>
      </c>
      <c r="H274" s="172">
        <v>1200</v>
      </c>
      <c r="I274" s="173">
        <v>1162554.3499999999</v>
      </c>
    </row>
    <row r="275" spans="1:9" x14ac:dyDescent="0.25">
      <c r="A275" s="174"/>
      <c r="B275" s="174"/>
      <c r="C275" s="174" t="s">
        <v>2326</v>
      </c>
      <c r="D275" s="174" t="s">
        <v>2327</v>
      </c>
      <c r="E275" s="168" t="s">
        <v>1990</v>
      </c>
      <c r="F275" s="168" t="s">
        <v>1990</v>
      </c>
      <c r="G275" s="168" t="s">
        <v>2165</v>
      </c>
      <c r="H275" s="172">
        <v>1200</v>
      </c>
      <c r="I275" s="173">
        <v>6338390.79</v>
      </c>
    </row>
    <row r="276" spans="1:9" x14ac:dyDescent="0.25">
      <c r="A276" s="174"/>
      <c r="B276" s="174"/>
      <c r="C276" s="174" t="s">
        <v>2328</v>
      </c>
      <c r="D276" s="174" t="s">
        <v>2329</v>
      </c>
      <c r="E276" s="168" t="s">
        <v>1990</v>
      </c>
      <c r="F276" s="168" t="s">
        <v>1990</v>
      </c>
      <c r="G276" s="168" t="s">
        <v>2165</v>
      </c>
      <c r="H276" s="172">
        <v>1200</v>
      </c>
      <c r="I276" s="173">
        <v>0</v>
      </c>
    </row>
    <row r="277" spans="1:9" x14ac:dyDescent="0.25">
      <c r="A277" s="168"/>
      <c r="B277" s="169"/>
      <c r="C277" s="169" t="s">
        <v>2330</v>
      </c>
      <c r="D277" s="169" t="s">
        <v>2331</v>
      </c>
      <c r="E277" s="169" t="s">
        <v>1990</v>
      </c>
      <c r="F277" s="169" t="s">
        <v>1990</v>
      </c>
      <c r="G277" s="169" t="s">
        <v>2165</v>
      </c>
      <c r="H277" s="172">
        <v>1200</v>
      </c>
      <c r="I277" s="173">
        <v>0</v>
      </c>
    </row>
    <row r="278" spans="1:9" x14ac:dyDescent="0.25">
      <c r="A278" s="168"/>
      <c r="B278" s="168"/>
      <c r="C278" s="168" t="s">
        <v>2332</v>
      </c>
      <c r="D278" s="168" t="s">
        <v>2333</v>
      </c>
      <c r="E278" s="168" t="s">
        <v>1990</v>
      </c>
      <c r="F278" s="168" t="s">
        <v>1990</v>
      </c>
      <c r="G278" s="168" t="s">
        <v>2165</v>
      </c>
      <c r="H278" s="172">
        <v>9179.85</v>
      </c>
      <c r="I278" s="173">
        <v>1122627.5199999998</v>
      </c>
    </row>
    <row r="279" spans="1:9" x14ac:dyDescent="0.25">
      <c r="A279" s="174"/>
      <c r="B279" s="174"/>
      <c r="C279" s="168"/>
      <c r="D279" s="168"/>
      <c r="E279" s="168"/>
      <c r="F279" s="168"/>
      <c r="G279" s="168" t="s">
        <v>2334</v>
      </c>
      <c r="H279" s="172">
        <v>69239.069999999978</v>
      </c>
      <c r="I279" s="173">
        <v>68581.01999999996</v>
      </c>
    </row>
    <row r="280" spans="1:9" x14ac:dyDescent="0.25">
      <c r="A280" s="174" t="s">
        <v>1647</v>
      </c>
      <c r="B280" s="174"/>
      <c r="C280" s="174"/>
      <c r="D280" s="174"/>
      <c r="E280" s="168"/>
      <c r="F280" s="168"/>
      <c r="G280" s="168"/>
      <c r="H280" s="172">
        <v>88576.919999999984</v>
      </c>
      <c r="I280" s="173">
        <v>35618606.369999997</v>
      </c>
    </row>
    <row r="281" spans="1:9" x14ac:dyDescent="0.25">
      <c r="A281" s="174" t="s">
        <v>1648</v>
      </c>
      <c r="B281" s="174" t="s">
        <v>1649</v>
      </c>
      <c r="C281" s="174" t="s">
        <v>1526</v>
      </c>
      <c r="D281" s="174" t="s">
        <v>1527</v>
      </c>
      <c r="E281" s="168" t="s">
        <v>2335</v>
      </c>
      <c r="F281" s="168" t="s">
        <v>2336</v>
      </c>
      <c r="G281" s="168" t="s">
        <v>1497</v>
      </c>
      <c r="H281" s="172">
        <v>5</v>
      </c>
      <c r="I281" s="173">
        <v>15.9</v>
      </c>
    </row>
    <row r="282" spans="1:9" x14ac:dyDescent="0.25">
      <c r="A282" s="174"/>
      <c r="B282" s="174"/>
      <c r="C282" s="174"/>
      <c r="D282" s="174"/>
      <c r="E282" s="168" t="s">
        <v>1683</v>
      </c>
      <c r="F282" s="168" t="s">
        <v>1907</v>
      </c>
      <c r="G282" s="168" t="s">
        <v>1497</v>
      </c>
      <c r="H282" s="172">
        <v>10</v>
      </c>
      <c r="I282" s="173">
        <v>249.21</v>
      </c>
    </row>
    <row r="283" spans="1:9" x14ac:dyDescent="0.25">
      <c r="A283" s="174"/>
      <c r="B283" s="174"/>
      <c r="C283" s="174"/>
      <c r="D283" s="174"/>
      <c r="E283" s="168" t="s">
        <v>1910</v>
      </c>
      <c r="F283" s="168" t="s">
        <v>2337</v>
      </c>
      <c r="G283" s="168" t="s">
        <v>1497</v>
      </c>
      <c r="H283" s="172">
        <v>20</v>
      </c>
      <c r="I283" s="173">
        <v>319.71000000000004</v>
      </c>
    </row>
    <row r="284" spans="1:9" x14ac:dyDescent="0.25">
      <c r="A284" s="174"/>
      <c r="B284" s="174"/>
      <c r="C284" s="174"/>
      <c r="D284" s="174"/>
      <c r="E284" s="168" t="s">
        <v>1942</v>
      </c>
      <c r="F284" s="168" t="s">
        <v>1943</v>
      </c>
      <c r="G284" s="168" t="s">
        <v>1497</v>
      </c>
      <c r="H284" s="172">
        <v>5</v>
      </c>
      <c r="I284" s="173">
        <v>170.52</v>
      </c>
    </row>
    <row r="285" spans="1:9" x14ac:dyDescent="0.25">
      <c r="A285" s="174"/>
      <c r="B285" s="174"/>
      <c r="C285" s="174"/>
      <c r="D285" s="174"/>
      <c r="E285" s="168" t="s">
        <v>2338</v>
      </c>
      <c r="F285" s="168" t="s">
        <v>2339</v>
      </c>
      <c r="G285" s="168" t="s">
        <v>1497</v>
      </c>
      <c r="H285" s="172">
        <v>10</v>
      </c>
      <c r="I285" s="173">
        <v>28</v>
      </c>
    </row>
    <row r="286" spans="1:9" x14ac:dyDescent="0.25">
      <c r="A286" s="174"/>
      <c r="B286" s="174"/>
      <c r="C286" s="174"/>
      <c r="D286" s="174"/>
      <c r="E286" s="168" t="s">
        <v>2340</v>
      </c>
      <c r="F286" s="168" t="s">
        <v>2341</v>
      </c>
      <c r="G286" s="168" t="s">
        <v>1497</v>
      </c>
      <c r="H286" s="172">
        <v>4</v>
      </c>
      <c r="I286" s="173">
        <v>2607.96</v>
      </c>
    </row>
    <row r="287" spans="1:9" x14ac:dyDescent="0.25">
      <c r="A287" s="174"/>
      <c r="B287" s="174"/>
      <c r="C287" s="174"/>
      <c r="D287" s="174"/>
      <c r="E287" s="168" t="s">
        <v>1913</v>
      </c>
      <c r="F287" s="168" t="s">
        <v>1914</v>
      </c>
      <c r="G287" s="168" t="s">
        <v>1497</v>
      </c>
      <c r="H287" s="172">
        <v>7</v>
      </c>
      <c r="I287" s="173">
        <v>1403.08</v>
      </c>
    </row>
    <row r="288" spans="1:9" x14ac:dyDescent="0.25">
      <c r="A288" s="174"/>
      <c r="B288" s="174"/>
      <c r="C288" s="174" t="s">
        <v>2172</v>
      </c>
      <c r="D288" s="174" t="s">
        <v>2173</v>
      </c>
      <c r="E288" s="168" t="s">
        <v>1990</v>
      </c>
      <c r="F288" s="168" t="s">
        <v>1990</v>
      </c>
      <c r="G288" s="168"/>
      <c r="H288" s="172">
        <v>0</v>
      </c>
      <c r="I288" s="173">
        <v>0.12000000000000001</v>
      </c>
    </row>
    <row r="289" spans="1:9" x14ac:dyDescent="0.25">
      <c r="A289" s="174" t="s">
        <v>1652</v>
      </c>
      <c r="B289" s="174"/>
      <c r="C289" s="174"/>
      <c r="D289" s="174"/>
      <c r="E289" s="168"/>
      <c r="F289" s="168"/>
      <c r="G289" s="168"/>
      <c r="H289" s="172">
        <v>61</v>
      </c>
      <c r="I289" s="173">
        <v>4794.5</v>
      </c>
    </row>
    <row r="290" spans="1:9" x14ac:dyDescent="0.25">
      <c r="A290" s="174" t="s">
        <v>1915</v>
      </c>
      <c r="B290" s="174" t="s">
        <v>1916</v>
      </c>
      <c r="C290" s="174" t="s">
        <v>2342</v>
      </c>
      <c r="D290" s="174" t="s">
        <v>2343</v>
      </c>
      <c r="E290" s="168" t="s">
        <v>1990</v>
      </c>
      <c r="F290" s="168" t="s">
        <v>1990</v>
      </c>
      <c r="G290" s="168" t="s">
        <v>2165</v>
      </c>
      <c r="H290" s="172">
        <v>30</v>
      </c>
      <c r="I290" s="173">
        <v>1162554.3499999999</v>
      </c>
    </row>
    <row r="291" spans="1:9" x14ac:dyDescent="0.25">
      <c r="A291" s="174" t="s">
        <v>1922</v>
      </c>
      <c r="B291" s="174"/>
      <c r="C291" s="174"/>
      <c r="D291" s="174"/>
      <c r="E291" s="168"/>
      <c r="F291" s="168"/>
      <c r="G291" s="168"/>
      <c r="H291" s="172">
        <v>30</v>
      </c>
      <c r="I291" s="173">
        <v>1162554.3499999999</v>
      </c>
    </row>
    <row r="292" spans="1:9" x14ac:dyDescent="0.25">
      <c r="A292" s="174" t="s">
        <v>1653</v>
      </c>
      <c r="B292" s="174" t="s">
        <v>1654</v>
      </c>
      <c r="C292" s="174" t="s">
        <v>1511</v>
      </c>
      <c r="D292" s="174" t="s">
        <v>1512</v>
      </c>
      <c r="E292" s="168" t="s">
        <v>2344</v>
      </c>
      <c r="F292" s="168" t="s">
        <v>2345</v>
      </c>
      <c r="G292" s="168" t="s">
        <v>1497</v>
      </c>
      <c r="H292" s="172">
        <v>2</v>
      </c>
      <c r="I292" s="173">
        <v>12483.34</v>
      </c>
    </row>
    <row r="293" spans="1:9" x14ac:dyDescent="0.25">
      <c r="A293" s="174"/>
      <c r="B293" s="174"/>
      <c r="C293" s="174"/>
      <c r="D293" s="174"/>
      <c r="E293" s="168" t="s">
        <v>2346</v>
      </c>
      <c r="F293" s="168" t="s">
        <v>2347</v>
      </c>
      <c r="G293" s="168" t="s">
        <v>1497</v>
      </c>
      <c r="H293" s="172">
        <v>1</v>
      </c>
      <c r="I293" s="173">
        <v>16543</v>
      </c>
    </row>
    <row r="294" spans="1:9" x14ac:dyDescent="0.25">
      <c r="A294" s="174"/>
      <c r="B294" s="174"/>
      <c r="C294" s="174" t="s">
        <v>1526</v>
      </c>
      <c r="D294" s="174" t="s">
        <v>1527</v>
      </c>
      <c r="E294" s="168" t="s">
        <v>2348</v>
      </c>
      <c r="F294" s="168" t="s">
        <v>2349</v>
      </c>
      <c r="G294" s="168" t="s">
        <v>1497</v>
      </c>
      <c r="H294" s="172">
        <v>5</v>
      </c>
      <c r="I294" s="173">
        <v>19.32</v>
      </c>
    </row>
    <row r="295" spans="1:9" x14ac:dyDescent="0.25">
      <c r="A295" s="174"/>
      <c r="B295" s="174"/>
      <c r="C295" s="174"/>
      <c r="D295" s="174"/>
      <c r="E295" s="168" t="s">
        <v>2350</v>
      </c>
      <c r="F295" s="168" t="s">
        <v>2351</v>
      </c>
      <c r="G295" s="168" t="s">
        <v>1497</v>
      </c>
      <c r="H295" s="172">
        <v>5</v>
      </c>
      <c r="I295" s="173">
        <v>36.17</v>
      </c>
    </row>
    <row r="296" spans="1:9" x14ac:dyDescent="0.25">
      <c r="A296" s="174"/>
      <c r="B296" s="174"/>
      <c r="C296" s="174"/>
      <c r="D296" s="174"/>
      <c r="E296" s="168" t="s">
        <v>2352</v>
      </c>
      <c r="F296" s="168" t="s">
        <v>2353</v>
      </c>
      <c r="G296" s="168" t="s">
        <v>1497</v>
      </c>
      <c r="H296" s="172">
        <v>5</v>
      </c>
      <c r="I296" s="173">
        <v>19.43</v>
      </c>
    </row>
    <row r="297" spans="1:9" x14ac:dyDescent="0.25">
      <c r="A297" s="174"/>
      <c r="B297" s="174"/>
      <c r="C297" s="174"/>
      <c r="D297" s="174"/>
      <c r="E297" s="168" t="s">
        <v>2354</v>
      </c>
      <c r="F297" s="168" t="s">
        <v>2355</v>
      </c>
      <c r="G297" s="168" t="s">
        <v>1497</v>
      </c>
      <c r="H297" s="172">
        <v>5</v>
      </c>
      <c r="I297" s="173">
        <v>51.21</v>
      </c>
    </row>
    <row r="298" spans="1:9" x14ac:dyDescent="0.25">
      <c r="A298" s="174"/>
      <c r="B298" s="174"/>
      <c r="C298" s="174"/>
      <c r="D298" s="174"/>
      <c r="E298" s="168" t="s">
        <v>1910</v>
      </c>
      <c r="F298" s="168" t="s">
        <v>2337</v>
      </c>
      <c r="G298" s="168" t="s">
        <v>1497</v>
      </c>
      <c r="H298" s="172">
        <v>30</v>
      </c>
      <c r="I298" s="173">
        <v>586.29</v>
      </c>
    </row>
    <row r="299" spans="1:9" x14ac:dyDescent="0.25">
      <c r="A299" s="174"/>
      <c r="B299" s="174"/>
      <c r="C299" s="174"/>
      <c r="D299" s="174"/>
      <c r="E299" s="168" t="s">
        <v>1655</v>
      </c>
      <c r="F299" s="168" t="s">
        <v>1923</v>
      </c>
      <c r="G299" s="168" t="s">
        <v>1497</v>
      </c>
      <c r="H299" s="172">
        <v>20</v>
      </c>
      <c r="I299" s="173">
        <v>292.93</v>
      </c>
    </row>
    <row r="300" spans="1:9" x14ac:dyDescent="0.25">
      <c r="A300" s="174"/>
      <c r="B300" s="174"/>
      <c r="C300" s="174"/>
      <c r="D300" s="174"/>
      <c r="E300" s="168" t="s">
        <v>1656</v>
      </c>
      <c r="F300" s="168" t="s">
        <v>1940</v>
      </c>
      <c r="G300" s="168" t="s">
        <v>1497</v>
      </c>
      <c r="H300" s="172">
        <v>30</v>
      </c>
      <c r="I300" s="173">
        <v>1156.07</v>
      </c>
    </row>
    <row r="301" spans="1:9" x14ac:dyDescent="0.25">
      <c r="A301" s="174"/>
      <c r="B301" s="174"/>
      <c r="C301" s="174"/>
      <c r="D301" s="174"/>
      <c r="E301" s="168" t="s">
        <v>2356</v>
      </c>
      <c r="F301" s="168" t="s">
        <v>2357</v>
      </c>
      <c r="G301" s="168" t="s">
        <v>1497</v>
      </c>
      <c r="H301" s="172">
        <v>1</v>
      </c>
      <c r="I301" s="173">
        <v>2119.04</v>
      </c>
    </row>
    <row r="302" spans="1:9" x14ac:dyDescent="0.25">
      <c r="A302" s="174"/>
      <c r="B302" s="174"/>
      <c r="C302" s="174" t="s">
        <v>2168</v>
      </c>
      <c r="D302" s="174" t="s">
        <v>2169</v>
      </c>
      <c r="E302" s="168" t="s">
        <v>1990</v>
      </c>
      <c r="F302" s="168" t="s">
        <v>1990</v>
      </c>
      <c r="G302" s="168"/>
      <c r="H302" s="172">
        <v>0</v>
      </c>
      <c r="I302" s="173">
        <v>-0.83</v>
      </c>
    </row>
    <row r="303" spans="1:9" x14ac:dyDescent="0.25">
      <c r="A303" s="174"/>
      <c r="B303" s="174"/>
      <c r="C303" s="174" t="s">
        <v>2172</v>
      </c>
      <c r="D303" s="174" t="s">
        <v>2173</v>
      </c>
      <c r="E303" s="168" t="s">
        <v>1990</v>
      </c>
      <c r="F303" s="168" t="s">
        <v>1990</v>
      </c>
      <c r="G303" s="168"/>
      <c r="H303" s="172">
        <v>0</v>
      </c>
      <c r="I303" s="173">
        <v>0.24</v>
      </c>
    </row>
    <row r="304" spans="1:9" x14ac:dyDescent="0.25">
      <c r="A304" s="174" t="s">
        <v>1658</v>
      </c>
      <c r="B304" s="174"/>
      <c r="C304" s="174"/>
      <c r="D304" s="174"/>
      <c r="E304" s="168"/>
      <c r="F304" s="168"/>
      <c r="G304" s="168"/>
      <c r="H304" s="172">
        <v>104</v>
      </c>
      <c r="I304" s="173">
        <v>33306.209999999992</v>
      </c>
    </row>
    <row r="305" spans="1:9" x14ac:dyDescent="0.25">
      <c r="A305" s="174" t="s">
        <v>1659</v>
      </c>
      <c r="B305" s="174" t="s">
        <v>1660</v>
      </c>
      <c r="C305" s="174" t="s">
        <v>1917</v>
      </c>
      <c r="D305" s="174" t="s">
        <v>1918</v>
      </c>
      <c r="E305" s="168" t="s">
        <v>1919</v>
      </c>
      <c r="F305" s="168" t="s">
        <v>2358</v>
      </c>
      <c r="G305" s="168"/>
      <c r="H305" s="172">
        <v>0</v>
      </c>
      <c r="I305" s="173">
        <v>8376.77</v>
      </c>
    </row>
    <row r="306" spans="1:9" x14ac:dyDescent="0.25">
      <c r="A306" s="174"/>
      <c r="B306" s="174"/>
      <c r="C306" s="174"/>
      <c r="D306" s="174"/>
      <c r="E306" s="168"/>
      <c r="F306" s="168"/>
      <c r="G306" s="168" t="s">
        <v>1666</v>
      </c>
      <c r="H306" s="172">
        <v>2</v>
      </c>
      <c r="I306" s="173">
        <v>6722.94</v>
      </c>
    </row>
    <row r="307" spans="1:9" x14ac:dyDescent="0.25">
      <c r="A307" s="174"/>
      <c r="B307" s="174"/>
      <c r="C307" s="174" t="s">
        <v>1495</v>
      </c>
      <c r="D307" s="174" t="s">
        <v>1496</v>
      </c>
      <c r="E307" s="168" t="s">
        <v>1661</v>
      </c>
      <c r="F307" s="168" t="s">
        <v>1925</v>
      </c>
      <c r="G307" s="168" t="s">
        <v>1500</v>
      </c>
      <c r="H307" s="172">
        <v>10.6</v>
      </c>
      <c r="I307" s="173">
        <v>1696.5</v>
      </c>
    </row>
    <row r="308" spans="1:9" x14ac:dyDescent="0.25">
      <c r="A308" s="174"/>
      <c r="B308" s="174"/>
      <c r="C308" s="174" t="s">
        <v>1498</v>
      </c>
      <c r="D308" s="174" t="s">
        <v>1499</v>
      </c>
      <c r="E308" s="168" t="s">
        <v>2359</v>
      </c>
      <c r="F308" s="168" t="s">
        <v>2360</v>
      </c>
      <c r="G308" s="168" t="s">
        <v>1497</v>
      </c>
      <c r="H308" s="172">
        <v>10</v>
      </c>
      <c r="I308" s="173">
        <v>878.46</v>
      </c>
    </row>
    <row r="309" spans="1:9" x14ac:dyDescent="0.25">
      <c r="A309" s="174"/>
      <c r="B309" s="174"/>
      <c r="C309" s="174"/>
      <c r="D309" s="174"/>
      <c r="E309" s="168" t="s">
        <v>1927</v>
      </c>
      <c r="F309" s="168" t="s">
        <v>1928</v>
      </c>
      <c r="G309" s="168" t="s">
        <v>1500</v>
      </c>
      <c r="H309" s="172">
        <v>134</v>
      </c>
      <c r="I309" s="173">
        <v>9241.9699999999993</v>
      </c>
    </row>
    <row r="310" spans="1:9" x14ac:dyDescent="0.25">
      <c r="A310" s="174"/>
      <c r="B310" s="174"/>
      <c r="C310" s="174"/>
      <c r="D310" s="174"/>
      <c r="E310" s="168" t="s">
        <v>1664</v>
      </c>
      <c r="F310" s="168" t="s">
        <v>2361</v>
      </c>
      <c r="G310" s="168" t="s">
        <v>1641</v>
      </c>
      <c r="H310" s="172">
        <v>0.7</v>
      </c>
      <c r="I310" s="173">
        <v>45.88</v>
      </c>
    </row>
    <row r="311" spans="1:9" x14ac:dyDescent="0.25">
      <c r="A311" s="168"/>
      <c r="B311" s="169"/>
      <c r="C311" s="169"/>
      <c r="D311" s="169"/>
      <c r="E311" s="169" t="s">
        <v>2063</v>
      </c>
      <c r="F311" s="169" t="s">
        <v>2064</v>
      </c>
      <c r="G311" s="169" t="s">
        <v>1497</v>
      </c>
      <c r="H311" s="172">
        <v>10</v>
      </c>
      <c r="I311" s="173">
        <v>1114.8600000000001</v>
      </c>
    </row>
    <row r="312" spans="1:9" x14ac:dyDescent="0.25">
      <c r="A312" s="168"/>
      <c r="B312" s="168"/>
      <c r="C312" s="168"/>
      <c r="D312" s="168"/>
      <c r="E312" s="168" t="s">
        <v>1929</v>
      </c>
      <c r="F312" s="168" t="s">
        <v>2362</v>
      </c>
      <c r="G312" s="168" t="s">
        <v>1500</v>
      </c>
      <c r="H312" s="172">
        <v>360</v>
      </c>
      <c r="I312" s="173">
        <v>34560</v>
      </c>
    </row>
    <row r="313" spans="1:9" x14ac:dyDescent="0.25">
      <c r="A313" s="174"/>
      <c r="B313" s="174"/>
      <c r="C313" s="174"/>
      <c r="D313" s="174"/>
      <c r="E313" s="174" t="s">
        <v>2363</v>
      </c>
      <c r="F313" s="174" t="s">
        <v>2364</v>
      </c>
      <c r="G313" s="175" t="s">
        <v>1500</v>
      </c>
      <c r="H313" s="176">
        <v>100</v>
      </c>
      <c r="I313" s="177">
        <v>13000</v>
      </c>
    </row>
    <row r="314" spans="1:9" x14ac:dyDescent="0.25">
      <c r="A314" s="174"/>
      <c r="B314" s="174"/>
      <c r="C314" s="168"/>
      <c r="D314" s="168"/>
      <c r="E314" s="168" t="s">
        <v>2365</v>
      </c>
      <c r="F314" s="168" t="s">
        <v>2366</v>
      </c>
      <c r="G314" s="168" t="s">
        <v>1504</v>
      </c>
      <c r="H314" s="172">
        <v>521</v>
      </c>
      <c r="I314" s="173">
        <v>281340</v>
      </c>
    </row>
    <row r="315" spans="1:9" x14ac:dyDescent="0.25">
      <c r="A315" s="174"/>
      <c r="B315" s="174"/>
      <c r="C315" s="174"/>
      <c r="D315" s="174"/>
      <c r="E315" s="168" t="s">
        <v>1665</v>
      </c>
      <c r="F315" s="168" t="s">
        <v>1930</v>
      </c>
      <c r="G315" s="168" t="s">
        <v>1666</v>
      </c>
      <c r="H315" s="172">
        <v>8.6199999999999992</v>
      </c>
      <c r="I315" s="173">
        <v>3437.8999999999996</v>
      </c>
    </row>
    <row r="316" spans="1:9" x14ac:dyDescent="0.25">
      <c r="A316" s="174"/>
      <c r="B316" s="174"/>
      <c r="C316" s="174"/>
      <c r="D316" s="174"/>
      <c r="E316" s="168" t="s">
        <v>2367</v>
      </c>
      <c r="F316" s="168" t="s">
        <v>2368</v>
      </c>
      <c r="G316" s="168" t="s">
        <v>1500</v>
      </c>
      <c r="H316" s="172">
        <v>10</v>
      </c>
      <c r="I316" s="173">
        <v>1960</v>
      </c>
    </row>
    <row r="317" spans="1:9" x14ac:dyDescent="0.25">
      <c r="A317" s="174"/>
      <c r="B317" s="174"/>
      <c r="C317" s="168"/>
      <c r="D317" s="168"/>
      <c r="E317" s="168" t="s">
        <v>2100</v>
      </c>
      <c r="F317" s="168" t="s">
        <v>1603</v>
      </c>
      <c r="G317" s="168" t="s">
        <v>1504</v>
      </c>
      <c r="H317" s="172">
        <v>100</v>
      </c>
      <c r="I317" s="173">
        <v>2510</v>
      </c>
    </row>
    <row r="318" spans="1:9" x14ac:dyDescent="0.25">
      <c r="A318" s="174"/>
      <c r="B318" s="174"/>
      <c r="C318" s="174" t="s">
        <v>1511</v>
      </c>
      <c r="D318" s="174" t="s">
        <v>1512</v>
      </c>
      <c r="E318" s="168" t="s">
        <v>1728</v>
      </c>
      <c r="F318" s="168" t="s">
        <v>1997</v>
      </c>
      <c r="G318" s="168" t="s">
        <v>1497</v>
      </c>
      <c r="H318" s="172">
        <v>4</v>
      </c>
      <c r="I318" s="173">
        <v>4082.16</v>
      </c>
    </row>
    <row r="319" spans="1:9" x14ac:dyDescent="0.25">
      <c r="A319" s="174"/>
      <c r="B319" s="174"/>
      <c r="C319" s="174"/>
      <c r="D319" s="174"/>
      <c r="E319" s="168" t="s">
        <v>1667</v>
      </c>
      <c r="F319" s="168" t="s">
        <v>2369</v>
      </c>
      <c r="G319" s="168" t="s">
        <v>1497</v>
      </c>
      <c r="H319" s="172">
        <v>2</v>
      </c>
      <c r="I319" s="173">
        <v>2671.48</v>
      </c>
    </row>
    <row r="320" spans="1:9" x14ac:dyDescent="0.25">
      <c r="A320" s="174"/>
      <c r="B320" s="174"/>
      <c r="C320" s="174"/>
      <c r="D320" s="174"/>
      <c r="E320" s="168" t="s">
        <v>1668</v>
      </c>
      <c r="F320" s="168" t="s">
        <v>2370</v>
      </c>
      <c r="G320" s="168" t="s">
        <v>1497</v>
      </c>
      <c r="H320" s="172">
        <v>2</v>
      </c>
      <c r="I320" s="173">
        <v>4579.6099999999997</v>
      </c>
    </row>
    <row r="321" spans="1:9" x14ac:dyDescent="0.25">
      <c r="A321" s="174"/>
      <c r="B321" s="174"/>
      <c r="C321" s="174"/>
      <c r="D321" s="174"/>
      <c r="E321" s="168" t="s">
        <v>1669</v>
      </c>
      <c r="F321" s="168" t="s">
        <v>2371</v>
      </c>
      <c r="G321" s="168" t="s">
        <v>1497</v>
      </c>
      <c r="H321" s="172">
        <v>7</v>
      </c>
      <c r="I321" s="173">
        <v>16239.23</v>
      </c>
    </row>
    <row r="322" spans="1:9" x14ac:dyDescent="0.25">
      <c r="A322" s="174"/>
      <c r="B322" s="174"/>
      <c r="C322" s="174"/>
      <c r="D322" s="174"/>
      <c r="E322" s="168" t="s">
        <v>1670</v>
      </c>
      <c r="F322" s="168" t="s">
        <v>2372</v>
      </c>
      <c r="G322" s="168" t="s">
        <v>1497</v>
      </c>
      <c r="H322" s="172">
        <v>3</v>
      </c>
      <c r="I322" s="173">
        <v>2990.39</v>
      </c>
    </row>
    <row r="323" spans="1:9" x14ac:dyDescent="0.25">
      <c r="A323" s="168"/>
      <c r="B323" s="169"/>
      <c r="C323" s="169"/>
      <c r="D323" s="169"/>
      <c r="E323" s="169" t="s">
        <v>1931</v>
      </c>
      <c r="F323" s="169" t="s">
        <v>2373</v>
      </c>
      <c r="G323" s="169" t="s">
        <v>1497</v>
      </c>
      <c r="H323" s="172">
        <v>63</v>
      </c>
      <c r="I323" s="173">
        <v>182952</v>
      </c>
    </row>
    <row r="324" spans="1:9" x14ac:dyDescent="0.25">
      <c r="A324" s="168"/>
      <c r="B324" s="168"/>
      <c r="C324" s="168"/>
      <c r="D324" s="168"/>
      <c r="E324" s="168" t="s">
        <v>1932</v>
      </c>
      <c r="F324" s="168" t="s">
        <v>2374</v>
      </c>
      <c r="G324" s="168" t="s">
        <v>1497</v>
      </c>
      <c r="H324" s="172">
        <v>5</v>
      </c>
      <c r="I324" s="173">
        <v>27020</v>
      </c>
    </row>
    <row r="325" spans="1:9" x14ac:dyDescent="0.25">
      <c r="A325" s="174"/>
      <c r="B325" s="174"/>
      <c r="C325" s="174"/>
      <c r="D325" s="174"/>
      <c r="E325" s="168" t="s">
        <v>2375</v>
      </c>
      <c r="F325" s="168" t="s">
        <v>2376</v>
      </c>
      <c r="G325" s="168" t="s">
        <v>1497</v>
      </c>
      <c r="H325" s="172">
        <v>27</v>
      </c>
      <c r="I325" s="173">
        <v>30374.989999999998</v>
      </c>
    </row>
    <row r="326" spans="1:9" x14ac:dyDescent="0.25">
      <c r="A326" s="174"/>
      <c r="B326" s="174"/>
      <c r="C326" s="168" t="s">
        <v>1523</v>
      </c>
      <c r="D326" s="168" t="s">
        <v>1524</v>
      </c>
      <c r="E326" s="168" t="s">
        <v>1671</v>
      </c>
      <c r="F326" s="168" t="s">
        <v>1933</v>
      </c>
      <c r="G326" s="168" t="s">
        <v>1500</v>
      </c>
      <c r="H326" s="172">
        <v>3850</v>
      </c>
      <c r="I326" s="173">
        <v>106452.51999999999</v>
      </c>
    </row>
    <row r="327" spans="1:9" x14ac:dyDescent="0.25">
      <c r="A327" s="174"/>
      <c r="B327" s="174"/>
      <c r="C327" s="174" t="s">
        <v>1526</v>
      </c>
      <c r="D327" s="174" t="s">
        <v>1527</v>
      </c>
      <c r="E327" s="168" t="s">
        <v>1655</v>
      </c>
      <c r="F327" s="168" t="s">
        <v>1923</v>
      </c>
      <c r="G327" s="168" t="s">
        <v>1497</v>
      </c>
      <c r="H327" s="172">
        <v>10</v>
      </c>
      <c r="I327" s="173">
        <v>146.62</v>
      </c>
    </row>
    <row r="328" spans="1:9" x14ac:dyDescent="0.25">
      <c r="A328" s="174"/>
      <c r="B328" s="174"/>
      <c r="C328" s="174"/>
      <c r="D328" s="174"/>
      <c r="E328" s="168" t="s">
        <v>1942</v>
      </c>
      <c r="F328" s="168" t="s">
        <v>1943</v>
      </c>
      <c r="G328" s="168" t="s">
        <v>1497</v>
      </c>
      <c r="H328" s="172">
        <v>5</v>
      </c>
      <c r="I328" s="173">
        <v>170.52</v>
      </c>
    </row>
    <row r="329" spans="1:9" x14ac:dyDescent="0.25">
      <c r="A329" s="174"/>
      <c r="B329" s="174"/>
      <c r="C329" s="174" t="s">
        <v>1590</v>
      </c>
      <c r="D329" s="174" t="s">
        <v>1591</v>
      </c>
      <c r="E329" s="168" t="s">
        <v>1600</v>
      </c>
      <c r="F329" s="168" t="s">
        <v>2149</v>
      </c>
      <c r="G329" s="168" t="s">
        <v>1497</v>
      </c>
      <c r="H329" s="172">
        <v>30</v>
      </c>
      <c r="I329" s="173">
        <v>176.25</v>
      </c>
    </row>
    <row r="330" spans="1:9" x14ac:dyDescent="0.25">
      <c r="A330" s="174"/>
      <c r="B330" s="174"/>
      <c r="C330" s="174" t="s">
        <v>1672</v>
      </c>
      <c r="D330" s="174" t="s">
        <v>1673</v>
      </c>
      <c r="E330" s="168" t="s">
        <v>1679</v>
      </c>
      <c r="F330" s="168" t="s">
        <v>2377</v>
      </c>
      <c r="G330" s="168" t="s">
        <v>1666</v>
      </c>
      <c r="H330" s="172">
        <v>-5.0199999999999996</v>
      </c>
      <c r="I330" s="173">
        <v>-140961.59999999998</v>
      </c>
    </row>
    <row r="331" spans="1:9" x14ac:dyDescent="0.25">
      <c r="A331" s="174"/>
      <c r="B331" s="174"/>
      <c r="C331" s="174"/>
      <c r="D331" s="174"/>
      <c r="E331" s="168" t="s">
        <v>2378</v>
      </c>
      <c r="F331" s="168" t="s">
        <v>2379</v>
      </c>
      <c r="G331" s="168" t="s">
        <v>1666</v>
      </c>
      <c r="H331" s="172">
        <v>-2.34</v>
      </c>
      <c r="I331" s="173">
        <v>-58546.8</v>
      </c>
    </row>
    <row r="332" spans="1:9" x14ac:dyDescent="0.25">
      <c r="A332" s="174"/>
      <c r="B332" s="174"/>
      <c r="C332" s="174" t="s">
        <v>2159</v>
      </c>
      <c r="D332" s="174" t="s">
        <v>2160</v>
      </c>
      <c r="E332" s="168" t="s">
        <v>1990</v>
      </c>
      <c r="F332" s="168" t="s">
        <v>1990</v>
      </c>
      <c r="G332" s="168"/>
      <c r="H332" s="172">
        <v>0</v>
      </c>
      <c r="I332" s="173">
        <v>22057669.219999988</v>
      </c>
    </row>
    <row r="333" spans="1:9" x14ac:dyDescent="0.25">
      <c r="A333" s="174"/>
      <c r="B333" s="174"/>
      <c r="C333" s="174" t="s">
        <v>2260</v>
      </c>
      <c r="D333" s="174" t="s">
        <v>2261</v>
      </c>
      <c r="E333" s="168" t="s">
        <v>1990</v>
      </c>
      <c r="F333" s="168" t="s">
        <v>1990</v>
      </c>
      <c r="G333" s="168"/>
      <c r="H333" s="172">
        <v>0</v>
      </c>
      <c r="I333" s="173">
        <v>2193995.4300000002</v>
      </c>
    </row>
    <row r="334" spans="1:9" x14ac:dyDescent="0.25">
      <c r="A334" s="174"/>
      <c r="B334" s="174"/>
      <c r="C334" s="174" t="s">
        <v>2262</v>
      </c>
      <c r="D334" s="174" t="s">
        <v>2263</v>
      </c>
      <c r="E334" s="168" t="s">
        <v>1990</v>
      </c>
      <c r="F334" s="168" t="s">
        <v>1990</v>
      </c>
      <c r="G334" s="168"/>
      <c r="H334" s="172">
        <v>0</v>
      </c>
      <c r="I334" s="173">
        <v>15774.32</v>
      </c>
    </row>
    <row r="335" spans="1:9" x14ac:dyDescent="0.25">
      <c r="A335" s="174"/>
      <c r="B335" s="174"/>
      <c r="C335" s="174" t="s">
        <v>2266</v>
      </c>
      <c r="D335" s="174" t="s">
        <v>2267</v>
      </c>
      <c r="E335" s="168" t="s">
        <v>1990</v>
      </c>
      <c r="F335" s="168" t="s">
        <v>1990</v>
      </c>
      <c r="G335" s="168"/>
      <c r="H335" s="172">
        <v>0</v>
      </c>
      <c r="I335" s="173">
        <v>1037826.6200000002</v>
      </c>
    </row>
    <row r="336" spans="1:9" x14ac:dyDescent="0.25">
      <c r="A336" s="174"/>
      <c r="B336" s="174"/>
      <c r="C336" s="174" t="s">
        <v>2268</v>
      </c>
      <c r="D336" s="174" t="s">
        <v>2269</v>
      </c>
      <c r="E336" s="168" t="s">
        <v>1990</v>
      </c>
      <c r="F336" s="168" t="s">
        <v>1990</v>
      </c>
      <c r="G336" s="168"/>
      <c r="H336" s="172">
        <v>0</v>
      </c>
      <c r="I336" s="173">
        <v>1854426.32</v>
      </c>
    </row>
    <row r="337" spans="1:9" x14ac:dyDescent="0.25">
      <c r="A337" s="174"/>
      <c r="B337" s="174"/>
      <c r="C337" s="174" t="s">
        <v>2272</v>
      </c>
      <c r="D337" s="174" t="s">
        <v>2273</v>
      </c>
      <c r="E337" s="168" t="s">
        <v>1990</v>
      </c>
      <c r="F337" s="168" t="s">
        <v>1990</v>
      </c>
      <c r="G337" s="168"/>
      <c r="H337" s="172">
        <v>0</v>
      </c>
      <c r="I337" s="173">
        <v>845437.58</v>
      </c>
    </row>
    <row r="338" spans="1:9" x14ac:dyDescent="0.25">
      <c r="A338" s="174"/>
      <c r="B338" s="174"/>
      <c r="C338" s="174" t="s">
        <v>2274</v>
      </c>
      <c r="D338" s="174" t="s">
        <v>2275</v>
      </c>
      <c r="E338" s="168" t="s">
        <v>1990</v>
      </c>
      <c r="F338" s="168" t="s">
        <v>1990</v>
      </c>
      <c r="G338" s="168"/>
      <c r="H338" s="172">
        <v>0</v>
      </c>
      <c r="I338" s="173">
        <v>-2699863.9</v>
      </c>
    </row>
    <row r="339" spans="1:9" x14ac:dyDescent="0.25">
      <c r="A339" s="174"/>
      <c r="B339" s="174"/>
      <c r="C339" s="174" t="s">
        <v>2276</v>
      </c>
      <c r="D339" s="174" t="s">
        <v>2277</v>
      </c>
      <c r="E339" s="168" t="s">
        <v>1990</v>
      </c>
      <c r="F339" s="168" t="s">
        <v>1990</v>
      </c>
      <c r="G339" s="168"/>
      <c r="H339" s="172">
        <v>0</v>
      </c>
      <c r="I339" s="173">
        <v>6574229.5299999956</v>
      </c>
    </row>
    <row r="340" spans="1:9" x14ac:dyDescent="0.25">
      <c r="A340" s="174"/>
      <c r="B340" s="174"/>
      <c r="C340" s="168" t="s">
        <v>2278</v>
      </c>
      <c r="D340" s="168" t="s">
        <v>2279</v>
      </c>
      <c r="E340" s="168" t="s">
        <v>1990</v>
      </c>
      <c r="F340" s="168" t="s">
        <v>1990</v>
      </c>
      <c r="G340" s="168"/>
      <c r="H340" s="172">
        <v>0</v>
      </c>
      <c r="I340" s="173">
        <v>267645.47999999981</v>
      </c>
    </row>
    <row r="341" spans="1:9" x14ac:dyDescent="0.25">
      <c r="A341" s="168"/>
      <c r="B341" s="169"/>
      <c r="C341" s="169" t="s">
        <v>2280</v>
      </c>
      <c r="D341" s="169" t="s">
        <v>2281</v>
      </c>
      <c r="E341" s="169" t="s">
        <v>1990</v>
      </c>
      <c r="F341" s="169" t="s">
        <v>1990</v>
      </c>
      <c r="G341" s="169"/>
      <c r="H341" s="172">
        <v>0</v>
      </c>
      <c r="I341" s="173">
        <v>679979.37000000011</v>
      </c>
    </row>
    <row r="342" spans="1:9" x14ac:dyDescent="0.25">
      <c r="A342" s="168"/>
      <c r="B342" s="168"/>
      <c r="C342" s="168" t="s">
        <v>2284</v>
      </c>
      <c r="D342" s="168" t="s">
        <v>2285</v>
      </c>
      <c r="E342" s="168" t="s">
        <v>1990</v>
      </c>
      <c r="F342" s="168" t="s">
        <v>1990</v>
      </c>
      <c r="G342" s="168"/>
      <c r="H342" s="172">
        <v>0</v>
      </c>
      <c r="I342" s="173">
        <v>312458.32</v>
      </c>
    </row>
    <row r="343" spans="1:9" x14ac:dyDescent="0.25">
      <c r="A343" s="174"/>
      <c r="B343" s="174"/>
      <c r="C343" s="174" t="s">
        <v>2286</v>
      </c>
      <c r="D343" s="174" t="s">
        <v>2287</v>
      </c>
      <c r="E343" s="174" t="s">
        <v>1990</v>
      </c>
      <c r="F343" s="174" t="s">
        <v>1990</v>
      </c>
      <c r="G343" s="175"/>
      <c r="H343" s="176">
        <v>0</v>
      </c>
      <c r="I343" s="177">
        <v>576559.77</v>
      </c>
    </row>
    <row r="344" spans="1:9" x14ac:dyDescent="0.25">
      <c r="A344" s="174"/>
      <c r="B344" s="174"/>
      <c r="C344" s="174" t="s">
        <v>2290</v>
      </c>
      <c r="D344" s="174" t="s">
        <v>2291</v>
      </c>
      <c r="E344" s="168" t="s">
        <v>1990</v>
      </c>
      <c r="F344" s="168" t="s">
        <v>1990</v>
      </c>
      <c r="G344" s="168"/>
      <c r="H344" s="172">
        <v>0</v>
      </c>
      <c r="I344" s="173">
        <v>263945.68</v>
      </c>
    </row>
    <row r="345" spans="1:9" x14ac:dyDescent="0.25">
      <c r="A345" s="174"/>
      <c r="B345" s="174"/>
      <c r="C345" s="174" t="s">
        <v>2292</v>
      </c>
      <c r="D345" s="174" t="s">
        <v>2293</v>
      </c>
      <c r="E345" s="174" t="s">
        <v>1990</v>
      </c>
      <c r="F345" s="174" t="s">
        <v>1990</v>
      </c>
      <c r="G345" s="175"/>
      <c r="H345" s="176">
        <v>0</v>
      </c>
      <c r="I345" s="177">
        <v>-840505.45</v>
      </c>
    </row>
    <row r="346" spans="1:9" x14ac:dyDescent="0.25">
      <c r="A346" s="174"/>
      <c r="B346" s="174"/>
      <c r="C346" s="168" t="s">
        <v>2380</v>
      </c>
      <c r="D346" s="168" t="s">
        <v>2381</v>
      </c>
      <c r="E346" s="168" t="s">
        <v>1990</v>
      </c>
      <c r="F346" s="168" t="s">
        <v>1990</v>
      </c>
      <c r="G346" s="168"/>
      <c r="H346" s="172">
        <v>0</v>
      </c>
      <c r="I346" s="173">
        <v>24000</v>
      </c>
    </row>
    <row r="347" spans="1:9" x14ac:dyDescent="0.25">
      <c r="A347" s="174"/>
      <c r="B347" s="174"/>
      <c r="C347" s="174" t="s">
        <v>2342</v>
      </c>
      <c r="D347" s="174" t="s">
        <v>2343</v>
      </c>
      <c r="E347" s="174" t="s">
        <v>1990</v>
      </c>
      <c r="F347" s="174" t="s">
        <v>1990</v>
      </c>
      <c r="G347" s="175" t="s">
        <v>2165</v>
      </c>
      <c r="H347" s="176">
        <v>28</v>
      </c>
      <c r="I347" s="177">
        <v>2483904.3000000003</v>
      </c>
    </row>
    <row r="348" spans="1:9" x14ac:dyDescent="0.25">
      <c r="A348" s="174"/>
      <c r="B348" s="174"/>
      <c r="C348" s="168" t="s">
        <v>2316</v>
      </c>
      <c r="D348" s="168" t="s">
        <v>2317</v>
      </c>
      <c r="E348" s="168" t="s">
        <v>1990</v>
      </c>
      <c r="F348" s="168" t="s">
        <v>1990</v>
      </c>
      <c r="G348" s="168"/>
      <c r="H348" s="172">
        <v>0</v>
      </c>
      <c r="I348" s="173">
        <v>390960.57000000007</v>
      </c>
    </row>
    <row r="349" spans="1:9" x14ac:dyDescent="0.25">
      <c r="A349" s="174"/>
      <c r="B349" s="174"/>
      <c r="C349" s="174" t="s">
        <v>2166</v>
      </c>
      <c r="D349" s="174" t="s">
        <v>2167</v>
      </c>
      <c r="E349" s="168" t="s">
        <v>1990</v>
      </c>
      <c r="F349" s="168" t="s">
        <v>1990</v>
      </c>
      <c r="G349" s="168"/>
      <c r="H349" s="172">
        <v>0</v>
      </c>
      <c r="I349" s="173">
        <v>2232.35</v>
      </c>
    </row>
    <row r="350" spans="1:9" x14ac:dyDescent="0.25">
      <c r="A350" s="174"/>
      <c r="B350" s="174"/>
      <c r="C350" s="174" t="s">
        <v>2168</v>
      </c>
      <c r="D350" s="174" t="s">
        <v>2169</v>
      </c>
      <c r="E350" s="168" t="s">
        <v>1990</v>
      </c>
      <c r="F350" s="168" t="s">
        <v>1990</v>
      </c>
      <c r="G350" s="168"/>
      <c r="H350" s="172">
        <v>0</v>
      </c>
      <c r="I350" s="173">
        <v>3.0599999999999987</v>
      </c>
    </row>
    <row r="351" spans="1:9" x14ac:dyDescent="0.25">
      <c r="A351" s="174"/>
      <c r="B351" s="174"/>
      <c r="C351" s="174" t="s">
        <v>2170</v>
      </c>
      <c r="D351" s="174" t="s">
        <v>2171</v>
      </c>
      <c r="E351" s="168" t="s">
        <v>1990</v>
      </c>
      <c r="F351" s="168" t="s">
        <v>1990</v>
      </c>
      <c r="G351" s="168"/>
      <c r="H351" s="172">
        <v>0</v>
      </c>
      <c r="I351" s="173">
        <v>1.8500000000000005</v>
      </c>
    </row>
    <row r="352" spans="1:9" x14ac:dyDescent="0.25">
      <c r="A352" s="174"/>
      <c r="B352" s="174"/>
      <c r="C352" s="174" t="s">
        <v>2172</v>
      </c>
      <c r="D352" s="174" t="s">
        <v>2173</v>
      </c>
      <c r="E352" s="168" t="s">
        <v>1990</v>
      </c>
      <c r="F352" s="168" t="s">
        <v>1990</v>
      </c>
      <c r="G352" s="168"/>
      <c r="H352" s="172">
        <v>0</v>
      </c>
      <c r="I352" s="173">
        <v>0.05</v>
      </c>
    </row>
    <row r="353" spans="1:9" x14ac:dyDescent="0.25">
      <c r="A353" s="174"/>
      <c r="B353" s="174"/>
      <c r="C353" s="174" t="s">
        <v>2382</v>
      </c>
      <c r="D353" s="174" t="s">
        <v>2383</v>
      </c>
      <c r="E353" s="168" t="s">
        <v>1990</v>
      </c>
      <c r="F353" s="168" t="s">
        <v>1990</v>
      </c>
      <c r="G353" s="168" t="s">
        <v>2384</v>
      </c>
      <c r="H353" s="172">
        <v>144</v>
      </c>
      <c r="I353" s="173">
        <v>62738.6</v>
      </c>
    </row>
    <row r="354" spans="1:9" x14ac:dyDescent="0.25">
      <c r="A354" s="174"/>
      <c r="B354" s="174"/>
      <c r="C354" s="174" t="s">
        <v>2385</v>
      </c>
      <c r="D354" s="174" t="s">
        <v>2386</v>
      </c>
      <c r="E354" s="168" t="s">
        <v>1990</v>
      </c>
      <c r="F354" s="168" t="s">
        <v>1990</v>
      </c>
      <c r="G354" s="168" t="s">
        <v>2384</v>
      </c>
      <c r="H354" s="172">
        <v>144</v>
      </c>
      <c r="I354" s="173">
        <v>434589.77</v>
      </c>
    </row>
    <row r="355" spans="1:9" x14ac:dyDescent="0.25">
      <c r="A355" s="174"/>
      <c r="B355" s="174"/>
      <c r="C355" s="174" t="s">
        <v>2181</v>
      </c>
      <c r="D355" s="174" t="s">
        <v>2182</v>
      </c>
      <c r="E355" s="168" t="s">
        <v>1990</v>
      </c>
      <c r="F355" s="168" t="s">
        <v>1990</v>
      </c>
      <c r="G355" s="168" t="s">
        <v>2183</v>
      </c>
      <c r="H355" s="172">
        <v>541</v>
      </c>
      <c r="I355" s="173">
        <v>517830.89000000007</v>
      </c>
    </row>
    <row r="356" spans="1:9" x14ac:dyDescent="0.25">
      <c r="A356" s="174" t="s">
        <v>1674</v>
      </c>
      <c r="B356" s="174"/>
      <c r="C356" s="168"/>
      <c r="D356" s="168"/>
      <c r="E356" s="168"/>
      <c r="F356" s="168"/>
      <c r="G356" s="168"/>
      <c r="H356" s="172">
        <v>6124.5599999999995</v>
      </c>
      <c r="I356" s="173">
        <v>37599072.379999988</v>
      </c>
    </row>
    <row r="357" spans="1:9" x14ac:dyDescent="0.25">
      <c r="A357" s="174" t="s">
        <v>1675</v>
      </c>
      <c r="B357" s="174" t="s">
        <v>1676</v>
      </c>
      <c r="C357" s="168" t="s">
        <v>1495</v>
      </c>
      <c r="D357" s="168" t="s">
        <v>1496</v>
      </c>
      <c r="E357" s="168" t="s">
        <v>1661</v>
      </c>
      <c r="F357" s="168" t="s">
        <v>1925</v>
      </c>
      <c r="G357" s="168" t="s">
        <v>1500</v>
      </c>
      <c r="H357" s="172">
        <v>52.4</v>
      </c>
      <c r="I357" s="173">
        <v>7788.4800000000005</v>
      </c>
    </row>
    <row r="358" spans="1:9" x14ac:dyDescent="0.25">
      <c r="A358" s="174"/>
      <c r="B358" s="174"/>
      <c r="C358" s="174" t="s">
        <v>1498</v>
      </c>
      <c r="D358" s="174" t="s">
        <v>1499</v>
      </c>
      <c r="E358" s="168" t="s">
        <v>1664</v>
      </c>
      <c r="F358" s="168" t="s">
        <v>2361</v>
      </c>
      <c r="G358" s="168" t="s">
        <v>1641</v>
      </c>
      <c r="H358" s="172">
        <v>5</v>
      </c>
      <c r="I358" s="173">
        <v>304.14</v>
      </c>
    </row>
    <row r="359" spans="1:9" x14ac:dyDescent="0.25">
      <c r="A359" s="174"/>
      <c r="B359" s="174"/>
      <c r="C359" s="174"/>
      <c r="D359" s="174"/>
      <c r="E359" s="168" t="s">
        <v>1678</v>
      </c>
      <c r="F359" s="168" t="s">
        <v>1935</v>
      </c>
      <c r="G359" s="168" t="s">
        <v>1497</v>
      </c>
      <c r="H359" s="172">
        <v>12</v>
      </c>
      <c r="I359" s="173">
        <v>570</v>
      </c>
    </row>
    <row r="360" spans="1:9" x14ac:dyDescent="0.25">
      <c r="A360" s="174"/>
      <c r="B360" s="174"/>
      <c r="C360" s="174"/>
      <c r="D360" s="174"/>
      <c r="E360" s="168" t="s">
        <v>2387</v>
      </c>
      <c r="F360" s="168" t="s">
        <v>2388</v>
      </c>
      <c r="G360" s="168" t="s">
        <v>1497</v>
      </c>
      <c r="H360" s="172">
        <v>12</v>
      </c>
      <c r="I360" s="173">
        <v>598.41</v>
      </c>
    </row>
    <row r="361" spans="1:9" x14ac:dyDescent="0.25">
      <c r="A361" s="174"/>
      <c r="B361" s="174"/>
      <c r="C361" s="174"/>
      <c r="D361" s="174"/>
      <c r="E361" s="168" t="s">
        <v>2389</v>
      </c>
      <c r="F361" s="168" t="s">
        <v>2390</v>
      </c>
      <c r="G361" s="168" t="s">
        <v>1497</v>
      </c>
      <c r="H361" s="172">
        <v>12</v>
      </c>
      <c r="I361" s="173">
        <v>576</v>
      </c>
    </row>
    <row r="362" spans="1:9" x14ac:dyDescent="0.25">
      <c r="A362" s="174"/>
      <c r="B362" s="174"/>
      <c r="C362" s="174"/>
      <c r="D362" s="174"/>
      <c r="E362" s="168" t="s">
        <v>2100</v>
      </c>
      <c r="F362" s="168" t="s">
        <v>1603</v>
      </c>
      <c r="G362" s="168" t="s">
        <v>1504</v>
      </c>
      <c r="H362" s="172">
        <v>50</v>
      </c>
      <c r="I362" s="173">
        <v>1228.3800000000001</v>
      </c>
    </row>
    <row r="363" spans="1:9" x14ac:dyDescent="0.25">
      <c r="A363" s="174"/>
      <c r="B363" s="174"/>
      <c r="C363" s="174" t="s">
        <v>1511</v>
      </c>
      <c r="D363" s="174" t="s">
        <v>1512</v>
      </c>
      <c r="E363" s="168" t="s">
        <v>1905</v>
      </c>
      <c r="F363" s="168" t="s">
        <v>1906</v>
      </c>
      <c r="G363" s="168" t="s">
        <v>1497</v>
      </c>
      <c r="H363" s="172">
        <v>2</v>
      </c>
      <c r="I363" s="173">
        <v>167.33</v>
      </c>
    </row>
    <row r="364" spans="1:9" x14ac:dyDescent="0.25">
      <c r="A364" s="174"/>
      <c r="B364" s="174"/>
      <c r="C364" s="174" t="s">
        <v>1590</v>
      </c>
      <c r="D364" s="174" t="s">
        <v>1591</v>
      </c>
      <c r="E364" s="168" t="s">
        <v>1602</v>
      </c>
      <c r="F364" s="168" t="s">
        <v>2150</v>
      </c>
      <c r="G364" s="168" t="s">
        <v>1504</v>
      </c>
      <c r="H364" s="172">
        <v>80</v>
      </c>
      <c r="I364" s="173">
        <v>2069.89</v>
      </c>
    </row>
    <row r="365" spans="1:9" x14ac:dyDescent="0.25">
      <c r="A365" s="174"/>
      <c r="B365" s="174"/>
      <c r="C365" s="174" t="s">
        <v>1672</v>
      </c>
      <c r="D365" s="174" t="s">
        <v>1673</v>
      </c>
      <c r="E365" s="168" t="s">
        <v>2391</v>
      </c>
      <c r="F365" s="168" t="s">
        <v>2392</v>
      </c>
      <c r="G365" s="168" t="s">
        <v>1666</v>
      </c>
      <c r="H365" s="172">
        <v>-7.65</v>
      </c>
      <c r="I365" s="173">
        <v>-65713.5</v>
      </c>
    </row>
    <row r="366" spans="1:9" x14ac:dyDescent="0.25">
      <c r="A366" s="174"/>
      <c r="B366" s="174"/>
      <c r="C366" s="174"/>
      <c r="D366" s="174"/>
      <c r="E366" s="168" t="s">
        <v>2393</v>
      </c>
      <c r="F366" s="168" t="s">
        <v>2394</v>
      </c>
      <c r="G366" s="168" t="s">
        <v>1666</v>
      </c>
      <c r="H366" s="172">
        <v>-7.0000000000000007E-2</v>
      </c>
      <c r="I366" s="173">
        <v>-7700</v>
      </c>
    </row>
    <row r="367" spans="1:9" x14ac:dyDescent="0.25">
      <c r="A367" s="174"/>
      <c r="B367" s="174"/>
      <c r="C367" s="174"/>
      <c r="D367" s="174"/>
      <c r="E367" s="168" t="s">
        <v>2395</v>
      </c>
      <c r="F367" s="168" t="s">
        <v>2396</v>
      </c>
      <c r="G367" s="168" t="s">
        <v>1666</v>
      </c>
      <c r="H367" s="172">
        <v>-10.018000000000001</v>
      </c>
      <c r="I367" s="173">
        <v>-307709.03999999998</v>
      </c>
    </row>
    <row r="368" spans="1:9" x14ac:dyDescent="0.25">
      <c r="A368" s="174"/>
      <c r="B368" s="174"/>
      <c r="C368" s="174" t="s">
        <v>2159</v>
      </c>
      <c r="D368" s="174" t="s">
        <v>2160</v>
      </c>
      <c r="E368" s="168" t="s">
        <v>1990</v>
      </c>
      <c r="F368" s="168" t="s">
        <v>1990</v>
      </c>
      <c r="G368" s="168"/>
      <c r="H368" s="172">
        <v>0</v>
      </c>
      <c r="I368" s="173">
        <v>6690232.7800000031</v>
      </c>
    </row>
    <row r="369" spans="1:9" x14ac:dyDescent="0.25">
      <c r="A369" s="174"/>
      <c r="B369" s="174"/>
      <c r="C369" s="174" t="s">
        <v>2397</v>
      </c>
      <c r="D369" s="174" t="s">
        <v>2398</v>
      </c>
      <c r="E369" s="168" t="s">
        <v>1990</v>
      </c>
      <c r="F369" s="168" t="s">
        <v>1990</v>
      </c>
      <c r="G369" s="168"/>
      <c r="H369" s="172">
        <v>0</v>
      </c>
      <c r="I369" s="173">
        <v>21115.8</v>
      </c>
    </row>
    <row r="370" spans="1:9" x14ac:dyDescent="0.25">
      <c r="A370" s="174"/>
      <c r="B370" s="174"/>
      <c r="C370" s="174" t="s">
        <v>2260</v>
      </c>
      <c r="D370" s="174" t="s">
        <v>2261</v>
      </c>
      <c r="E370" s="168" t="s">
        <v>1990</v>
      </c>
      <c r="F370" s="168" t="s">
        <v>1990</v>
      </c>
      <c r="G370" s="168"/>
      <c r="H370" s="172">
        <v>0</v>
      </c>
      <c r="I370" s="173">
        <v>626549.65</v>
      </c>
    </row>
    <row r="371" spans="1:9" x14ac:dyDescent="0.25">
      <c r="A371" s="174"/>
      <c r="B371" s="174"/>
      <c r="C371" s="174" t="s">
        <v>2262</v>
      </c>
      <c r="D371" s="174" t="s">
        <v>2263</v>
      </c>
      <c r="E371" s="168" t="s">
        <v>1990</v>
      </c>
      <c r="F371" s="168" t="s">
        <v>1990</v>
      </c>
      <c r="G371" s="168"/>
      <c r="H371" s="172">
        <v>0</v>
      </c>
      <c r="I371" s="173">
        <v>5438.34</v>
      </c>
    </row>
    <row r="372" spans="1:9" x14ac:dyDescent="0.25">
      <c r="A372" s="174"/>
      <c r="B372" s="174"/>
      <c r="C372" s="174" t="s">
        <v>2266</v>
      </c>
      <c r="D372" s="174" t="s">
        <v>2267</v>
      </c>
      <c r="E372" s="168" t="s">
        <v>1990</v>
      </c>
      <c r="F372" s="168" t="s">
        <v>1990</v>
      </c>
      <c r="G372" s="168"/>
      <c r="H372" s="172">
        <v>0</v>
      </c>
      <c r="I372" s="173">
        <v>173039.18000000005</v>
      </c>
    </row>
    <row r="373" spans="1:9" x14ac:dyDescent="0.25">
      <c r="A373" s="174"/>
      <c r="B373" s="174"/>
      <c r="C373" s="174" t="s">
        <v>2268</v>
      </c>
      <c r="D373" s="174" t="s">
        <v>2269</v>
      </c>
      <c r="E373" s="168" t="s">
        <v>1990</v>
      </c>
      <c r="F373" s="168" t="s">
        <v>1990</v>
      </c>
      <c r="G373" s="168"/>
      <c r="H373" s="172">
        <v>0</v>
      </c>
      <c r="I373" s="173">
        <v>576844.46000000008</v>
      </c>
    </row>
    <row r="374" spans="1:9" x14ac:dyDescent="0.25">
      <c r="A374" s="174"/>
      <c r="B374" s="174"/>
      <c r="C374" s="174" t="s">
        <v>2272</v>
      </c>
      <c r="D374" s="174" t="s">
        <v>2273</v>
      </c>
      <c r="E374" s="168" t="s">
        <v>1990</v>
      </c>
      <c r="F374" s="168" t="s">
        <v>1990</v>
      </c>
      <c r="G374" s="168"/>
      <c r="H374" s="172">
        <v>0</v>
      </c>
      <c r="I374" s="173">
        <v>220661.57</v>
      </c>
    </row>
    <row r="375" spans="1:9" x14ac:dyDescent="0.25">
      <c r="A375" s="174"/>
      <c r="B375" s="174"/>
      <c r="C375" s="174" t="s">
        <v>2274</v>
      </c>
      <c r="D375" s="174" t="s">
        <v>2275</v>
      </c>
      <c r="E375" s="168" t="s">
        <v>1990</v>
      </c>
      <c r="F375" s="168" t="s">
        <v>1990</v>
      </c>
      <c r="G375" s="168"/>
      <c r="H375" s="172">
        <v>0</v>
      </c>
      <c r="I375" s="173">
        <v>-797506.03</v>
      </c>
    </row>
    <row r="376" spans="1:9" x14ac:dyDescent="0.25">
      <c r="A376" s="174"/>
      <c r="B376" s="174"/>
      <c r="C376" s="168" t="s">
        <v>2276</v>
      </c>
      <c r="D376" s="168" t="s">
        <v>2277</v>
      </c>
      <c r="E376" s="168" t="s">
        <v>1990</v>
      </c>
      <c r="F376" s="168" t="s">
        <v>1990</v>
      </c>
      <c r="G376" s="168"/>
      <c r="H376" s="172">
        <v>0</v>
      </c>
      <c r="I376" s="173">
        <v>2016778.52</v>
      </c>
    </row>
    <row r="377" spans="1:9" x14ac:dyDescent="0.25">
      <c r="A377" s="174"/>
      <c r="B377" s="174"/>
      <c r="C377" s="174" t="s">
        <v>2399</v>
      </c>
      <c r="D377" s="174" t="s">
        <v>2400</v>
      </c>
      <c r="E377" s="168" t="s">
        <v>1990</v>
      </c>
      <c r="F377" s="168" t="s">
        <v>1990</v>
      </c>
      <c r="G377" s="168"/>
      <c r="H377" s="172">
        <v>0</v>
      </c>
      <c r="I377" s="173">
        <v>6334.74</v>
      </c>
    </row>
    <row r="378" spans="1:9" x14ac:dyDescent="0.25">
      <c r="A378" s="174"/>
      <c r="B378" s="174"/>
      <c r="C378" s="174" t="s">
        <v>2278</v>
      </c>
      <c r="D378" s="174" t="s">
        <v>2279</v>
      </c>
      <c r="E378" s="168" t="s">
        <v>1990</v>
      </c>
      <c r="F378" s="168" t="s">
        <v>1990</v>
      </c>
      <c r="G378" s="168"/>
      <c r="H378" s="172">
        <v>0</v>
      </c>
      <c r="I378" s="173">
        <v>81556.020000000062</v>
      </c>
    </row>
    <row r="379" spans="1:9" x14ac:dyDescent="0.25">
      <c r="A379" s="174"/>
      <c r="B379" s="174"/>
      <c r="C379" s="174" t="s">
        <v>2280</v>
      </c>
      <c r="D379" s="174" t="s">
        <v>2281</v>
      </c>
      <c r="E379" s="168" t="s">
        <v>1990</v>
      </c>
      <c r="F379" s="168" t="s">
        <v>1990</v>
      </c>
      <c r="G379" s="168"/>
      <c r="H379" s="172">
        <v>0</v>
      </c>
      <c r="I379" s="173">
        <v>197688.07</v>
      </c>
    </row>
    <row r="380" spans="1:9" x14ac:dyDescent="0.25">
      <c r="A380" s="174"/>
      <c r="B380" s="174"/>
      <c r="C380" s="174" t="s">
        <v>2284</v>
      </c>
      <c r="D380" s="174" t="s">
        <v>2285</v>
      </c>
      <c r="E380" s="168" t="s">
        <v>1990</v>
      </c>
      <c r="F380" s="168" t="s">
        <v>1990</v>
      </c>
      <c r="G380" s="168"/>
      <c r="H380" s="172">
        <v>0</v>
      </c>
      <c r="I380" s="173">
        <v>49647.680000000008</v>
      </c>
    </row>
    <row r="381" spans="1:9" x14ac:dyDescent="0.25">
      <c r="A381" s="174"/>
      <c r="B381" s="174"/>
      <c r="C381" s="174" t="s">
        <v>2286</v>
      </c>
      <c r="D381" s="174" t="s">
        <v>2287</v>
      </c>
      <c r="E381" s="168" t="s">
        <v>1990</v>
      </c>
      <c r="F381" s="168" t="s">
        <v>1990</v>
      </c>
      <c r="G381" s="168"/>
      <c r="H381" s="172">
        <v>0</v>
      </c>
      <c r="I381" s="173">
        <v>182530.65</v>
      </c>
    </row>
    <row r="382" spans="1:9" x14ac:dyDescent="0.25">
      <c r="A382" s="174"/>
      <c r="B382" s="174"/>
      <c r="C382" s="174" t="s">
        <v>2290</v>
      </c>
      <c r="D382" s="174" t="s">
        <v>2291</v>
      </c>
      <c r="E382" s="168" t="s">
        <v>1990</v>
      </c>
      <c r="F382" s="168" t="s">
        <v>1990</v>
      </c>
      <c r="G382" s="168"/>
      <c r="H382" s="172">
        <v>0</v>
      </c>
      <c r="I382" s="173">
        <v>69621.509999999995</v>
      </c>
    </row>
    <row r="383" spans="1:9" x14ac:dyDescent="0.25">
      <c r="A383" s="174"/>
      <c r="B383" s="174"/>
      <c r="C383" s="174" t="s">
        <v>2292</v>
      </c>
      <c r="D383" s="174" t="s">
        <v>2293</v>
      </c>
      <c r="E383" s="168" t="s">
        <v>1990</v>
      </c>
      <c r="F383" s="168" t="s">
        <v>1990</v>
      </c>
      <c r="G383" s="168"/>
      <c r="H383" s="172">
        <v>0</v>
      </c>
      <c r="I383" s="173">
        <v>-252152.16</v>
      </c>
    </row>
    <row r="384" spans="1:9" x14ac:dyDescent="0.25">
      <c r="A384" s="174"/>
      <c r="B384" s="174"/>
      <c r="C384" s="174" t="s">
        <v>2380</v>
      </c>
      <c r="D384" s="174" t="s">
        <v>2381</v>
      </c>
      <c r="E384" s="168" t="s">
        <v>1990</v>
      </c>
      <c r="F384" s="168" t="s">
        <v>1990</v>
      </c>
      <c r="G384" s="168"/>
      <c r="H384" s="172">
        <v>0</v>
      </c>
      <c r="I384" s="173">
        <v>11378.67</v>
      </c>
    </row>
    <row r="385" spans="1:9" x14ac:dyDescent="0.25">
      <c r="A385" s="174"/>
      <c r="B385" s="174"/>
      <c r="C385" s="174" t="s">
        <v>2294</v>
      </c>
      <c r="D385" s="174" t="s">
        <v>2295</v>
      </c>
      <c r="E385" s="168" t="s">
        <v>1990</v>
      </c>
      <c r="F385" s="168" t="s">
        <v>1990</v>
      </c>
      <c r="G385" s="168"/>
      <c r="H385" s="172">
        <v>0</v>
      </c>
      <c r="I385" s="173">
        <v>9.0949470177292824E-10</v>
      </c>
    </row>
    <row r="386" spans="1:9" x14ac:dyDescent="0.25">
      <c r="A386" s="174"/>
      <c r="B386" s="174"/>
      <c r="C386" s="174" t="s">
        <v>2296</v>
      </c>
      <c r="D386" s="174" t="s">
        <v>2297</v>
      </c>
      <c r="E386" s="168" t="s">
        <v>1990</v>
      </c>
      <c r="F386" s="168" t="s">
        <v>1990</v>
      </c>
      <c r="G386" s="168"/>
      <c r="H386" s="172">
        <v>0</v>
      </c>
      <c r="I386" s="173">
        <v>3476442.620000002</v>
      </c>
    </row>
    <row r="387" spans="1:9" x14ac:dyDescent="0.25">
      <c r="A387" s="174"/>
      <c r="B387" s="174"/>
      <c r="C387" s="174" t="s">
        <v>2298</v>
      </c>
      <c r="D387" s="174" t="s">
        <v>2299</v>
      </c>
      <c r="E387" s="168" t="s">
        <v>1990</v>
      </c>
      <c r="F387" s="168" t="s">
        <v>1990</v>
      </c>
      <c r="G387" s="168"/>
      <c r="H387" s="172">
        <v>0</v>
      </c>
      <c r="I387" s="173">
        <v>1052391.5899999999</v>
      </c>
    </row>
    <row r="388" spans="1:9" x14ac:dyDescent="0.25">
      <c r="A388" s="174"/>
      <c r="B388" s="174"/>
      <c r="C388" s="174" t="s">
        <v>2300</v>
      </c>
      <c r="D388" s="174" t="s">
        <v>2301</v>
      </c>
      <c r="E388" s="168" t="s">
        <v>1990</v>
      </c>
      <c r="F388" s="168" t="s">
        <v>1990</v>
      </c>
      <c r="G388" s="168"/>
      <c r="H388" s="172">
        <v>0</v>
      </c>
      <c r="I388" s="173">
        <v>-1.4551915228366852E-11</v>
      </c>
    </row>
    <row r="389" spans="1:9" x14ac:dyDescent="0.25">
      <c r="A389" s="174"/>
      <c r="B389" s="174"/>
      <c r="C389" s="168" t="s">
        <v>2302</v>
      </c>
      <c r="D389" s="168" t="s">
        <v>2303</v>
      </c>
      <c r="E389" s="168" t="s">
        <v>1990</v>
      </c>
      <c r="F389" s="168" t="s">
        <v>1990</v>
      </c>
      <c r="G389" s="168"/>
      <c r="H389" s="172">
        <v>0</v>
      </c>
      <c r="I389" s="173">
        <v>91360</v>
      </c>
    </row>
    <row r="390" spans="1:9" x14ac:dyDescent="0.25">
      <c r="A390" s="174"/>
      <c r="B390" s="174"/>
      <c r="C390" s="168" t="s">
        <v>2304</v>
      </c>
      <c r="D390" s="168" t="s">
        <v>2305</v>
      </c>
      <c r="E390" s="168" t="s">
        <v>1990</v>
      </c>
      <c r="F390" s="168" t="s">
        <v>1990</v>
      </c>
      <c r="G390" s="168"/>
      <c r="H390" s="172">
        <v>0</v>
      </c>
      <c r="I390" s="173">
        <v>-9508.7500000000018</v>
      </c>
    </row>
    <row r="391" spans="1:9" x14ac:dyDescent="0.25">
      <c r="A391" s="174"/>
      <c r="B391" s="174"/>
      <c r="C391" s="174" t="s">
        <v>2312</v>
      </c>
      <c r="D391" s="174" t="s">
        <v>2313</v>
      </c>
      <c r="E391" s="168" t="s">
        <v>1990</v>
      </c>
      <c r="F391" s="168" t="s">
        <v>1990</v>
      </c>
      <c r="G391" s="168" t="s">
        <v>2165</v>
      </c>
      <c r="H391" s="172">
        <v>86</v>
      </c>
      <c r="I391" s="173">
        <v>6463225.5499999989</v>
      </c>
    </row>
    <row r="392" spans="1:9" x14ac:dyDescent="0.25">
      <c r="A392" s="174"/>
      <c r="B392" s="174"/>
      <c r="C392" s="174" t="s">
        <v>2316</v>
      </c>
      <c r="D392" s="174" t="s">
        <v>2317</v>
      </c>
      <c r="E392" s="168" t="s">
        <v>1990</v>
      </c>
      <c r="F392" s="168" t="s">
        <v>1990</v>
      </c>
      <c r="G392" s="168"/>
      <c r="H392" s="172">
        <v>0</v>
      </c>
      <c r="I392" s="173">
        <v>201403.93</v>
      </c>
    </row>
    <row r="393" spans="1:9" x14ac:dyDescent="0.25">
      <c r="A393" s="168"/>
      <c r="B393" s="169"/>
      <c r="C393" s="169" t="s">
        <v>2401</v>
      </c>
      <c r="D393" s="169" t="s">
        <v>2402</v>
      </c>
      <c r="E393" s="169" t="s">
        <v>1990</v>
      </c>
      <c r="F393" s="169" t="s">
        <v>1990</v>
      </c>
      <c r="G393" s="169"/>
      <c r="H393" s="172">
        <v>0</v>
      </c>
      <c r="I393" s="173">
        <v>72908.960000000006</v>
      </c>
    </row>
    <row r="394" spans="1:9" x14ac:dyDescent="0.25">
      <c r="A394" s="168"/>
      <c r="B394" s="168"/>
      <c r="C394" s="168" t="s">
        <v>2163</v>
      </c>
      <c r="D394" s="168" t="s">
        <v>2164</v>
      </c>
      <c r="E394" s="168" t="s">
        <v>1990</v>
      </c>
      <c r="F394" s="168" t="s">
        <v>1990</v>
      </c>
      <c r="G394" s="168" t="s">
        <v>2165</v>
      </c>
      <c r="H394" s="172">
        <v>2</v>
      </c>
      <c r="I394" s="173">
        <v>1666.66</v>
      </c>
    </row>
    <row r="395" spans="1:9" x14ac:dyDescent="0.25">
      <c r="A395" s="174"/>
      <c r="B395" s="174"/>
      <c r="C395" s="174" t="s">
        <v>2320</v>
      </c>
      <c r="D395" s="174" t="s">
        <v>2321</v>
      </c>
      <c r="E395" s="168" t="s">
        <v>1990</v>
      </c>
      <c r="F395" s="168" t="s">
        <v>1990</v>
      </c>
      <c r="G395" s="168"/>
      <c r="H395" s="172">
        <v>0</v>
      </c>
      <c r="I395" s="173">
        <v>234420.65999999997</v>
      </c>
    </row>
    <row r="396" spans="1:9" x14ac:dyDescent="0.25">
      <c r="A396" s="174"/>
      <c r="B396" s="174"/>
      <c r="C396" s="168" t="s">
        <v>2403</v>
      </c>
      <c r="D396" s="168" t="s">
        <v>2404</v>
      </c>
      <c r="E396" s="168" t="s">
        <v>1990</v>
      </c>
      <c r="F396" s="168" t="s">
        <v>1990</v>
      </c>
      <c r="G396" s="168"/>
      <c r="H396" s="172">
        <v>0</v>
      </c>
      <c r="I396" s="173">
        <v>0.04</v>
      </c>
    </row>
    <row r="397" spans="1:9" x14ac:dyDescent="0.25">
      <c r="A397" s="174"/>
      <c r="B397" s="174"/>
      <c r="C397" s="174" t="s">
        <v>2166</v>
      </c>
      <c r="D397" s="174" t="s">
        <v>2167</v>
      </c>
      <c r="E397" s="168" t="s">
        <v>1990</v>
      </c>
      <c r="F397" s="168" t="s">
        <v>1990</v>
      </c>
      <c r="G397" s="168"/>
      <c r="H397" s="172">
        <v>0</v>
      </c>
      <c r="I397" s="173">
        <v>2.09</v>
      </c>
    </row>
    <row r="398" spans="1:9" x14ac:dyDescent="0.25">
      <c r="A398" s="174"/>
      <c r="B398" s="174"/>
      <c r="C398" s="174" t="s">
        <v>2168</v>
      </c>
      <c r="D398" s="174" t="s">
        <v>2169</v>
      </c>
      <c r="E398" s="168" t="s">
        <v>1990</v>
      </c>
      <c r="F398" s="168" t="s">
        <v>1990</v>
      </c>
      <c r="G398" s="168"/>
      <c r="H398" s="172">
        <v>0</v>
      </c>
      <c r="I398" s="173">
        <v>0.01</v>
      </c>
    </row>
    <row r="399" spans="1:9" x14ac:dyDescent="0.25">
      <c r="A399" s="174"/>
      <c r="B399" s="174"/>
      <c r="C399" s="174" t="s">
        <v>2322</v>
      </c>
      <c r="D399" s="174" t="s">
        <v>2323</v>
      </c>
      <c r="E399" s="168" t="s">
        <v>1990</v>
      </c>
      <c r="F399" s="168" t="s">
        <v>1990</v>
      </c>
      <c r="G399" s="168" t="s">
        <v>2165</v>
      </c>
      <c r="H399" s="172">
        <v>1200</v>
      </c>
      <c r="I399" s="173">
        <v>33306.210000000006</v>
      </c>
    </row>
    <row r="400" spans="1:9" x14ac:dyDescent="0.25">
      <c r="A400" s="174"/>
      <c r="B400" s="174"/>
      <c r="C400" s="168" t="s">
        <v>2324</v>
      </c>
      <c r="D400" s="168" t="s">
        <v>2325</v>
      </c>
      <c r="E400" s="168" t="s">
        <v>1990</v>
      </c>
      <c r="F400" s="168" t="s">
        <v>1990</v>
      </c>
      <c r="G400" s="168" t="s">
        <v>2165</v>
      </c>
      <c r="H400" s="172">
        <v>1200</v>
      </c>
      <c r="I400" s="173">
        <v>37599072.420000002</v>
      </c>
    </row>
    <row r="401" spans="1:9" x14ac:dyDescent="0.25">
      <c r="A401" s="174"/>
      <c r="B401" s="174"/>
      <c r="C401" s="174" t="s">
        <v>2330</v>
      </c>
      <c r="D401" s="174" t="s">
        <v>2331</v>
      </c>
      <c r="E401" s="168" t="s">
        <v>1990</v>
      </c>
      <c r="F401" s="168" t="s">
        <v>1990</v>
      </c>
      <c r="G401" s="168" t="s">
        <v>2165</v>
      </c>
      <c r="H401" s="172">
        <v>1200</v>
      </c>
      <c r="I401" s="173">
        <v>0</v>
      </c>
    </row>
    <row r="402" spans="1:9" x14ac:dyDescent="0.25">
      <c r="A402" s="174"/>
      <c r="B402" s="174"/>
      <c r="C402" s="174" t="s">
        <v>2405</v>
      </c>
      <c r="D402" s="174" t="s">
        <v>2406</v>
      </c>
      <c r="E402" s="168" t="s">
        <v>1990</v>
      </c>
      <c r="F402" s="168" t="s">
        <v>1990</v>
      </c>
      <c r="G402" s="168" t="s">
        <v>2165</v>
      </c>
      <c r="H402" s="172">
        <v>6690232.7800000003</v>
      </c>
      <c r="I402" s="173">
        <v>7529739.7700000014</v>
      </c>
    </row>
    <row r="403" spans="1:9" x14ac:dyDescent="0.25">
      <c r="A403" s="174"/>
      <c r="B403" s="174"/>
      <c r="C403" s="174" t="s">
        <v>2407</v>
      </c>
      <c r="D403" s="174" t="s">
        <v>2408</v>
      </c>
      <c r="E403" s="168" t="s">
        <v>1990</v>
      </c>
      <c r="F403" s="168" t="s">
        <v>1990</v>
      </c>
      <c r="G403" s="168" t="s">
        <v>2176</v>
      </c>
      <c r="H403" s="172">
        <v>3.899999999999999</v>
      </c>
      <c r="I403" s="173">
        <v>21193.810000000005</v>
      </c>
    </row>
    <row r="404" spans="1:9" x14ac:dyDescent="0.25">
      <c r="A404" s="174"/>
      <c r="B404" s="174"/>
      <c r="C404" s="174" t="s">
        <v>2409</v>
      </c>
      <c r="D404" s="174" t="s">
        <v>2410</v>
      </c>
      <c r="E404" s="168" t="s">
        <v>1990</v>
      </c>
      <c r="F404" s="168" t="s">
        <v>1990</v>
      </c>
      <c r="G404" s="168" t="s">
        <v>1641</v>
      </c>
      <c r="H404" s="172">
        <v>8.4149999999999991</v>
      </c>
      <c r="I404" s="173">
        <v>349581.88</v>
      </c>
    </row>
    <row r="405" spans="1:9" x14ac:dyDescent="0.25">
      <c r="A405" s="174"/>
      <c r="B405" s="174"/>
      <c r="C405" s="174" t="s">
        <v>2382</v>
      </c>
      <c r="D405" s="174" t="s">
        <v>2383</v>
      </c>
      <c r="E405" s="168" t="s">
        <v>1990</v>
      </c>
      <c r="F405" s="168" t="s">
        <v>1990</v>
      </c>
      <c r="G405" s="168" t="s">
        <v>2384</v>
      </c>
      <c r="H405" s="172">
        <v>102</v>
      </c>
      <c r="I405" s="173">
        <v>44439.849999999991</v>
      </c>
    </row>
    <row r="406" spans="1:9" x14ac:dyDescent="0.25">
      <c r="A406" s="174"/>
      <c r="B406" s="174"/>
      <c r="C406" s="174" t="s">
        <v>2385</v>
      </c>
      <c r="D406" s="174" t="s">
        <v>2386</v>
      </c>
      <c r="E406" s="168" t="s">
        <v>1990</v>
      </c>
      <c r="F406" s="168" t="s">
        <v>1990</v>
      </c>
      <c r="G406" s="168" t="s">
        <v>2384</v>
      </c>
      <c r="H406" s="172">
        <v>102</v>
      </c>
      <c r="I406" s="173">
        <v>307834.44</v>
      </c>
    </row>
    <row r="407" spans="1:9" x14ac:dyDescent="0.25">
      <c r="A407" s="174" t="s">
        <v>1680</v>
      </c>
      <c r="B407" s="174"/>
      <c r="C407" s="174"/>
      <c r="D407" s="174"/>
      <c r="E407" s="168"/>
      <c r="F407" s="168"/>
      <c r="G407" s="168"/>
      <c r="H407" s="172">
        <v>6694344.7570000002</v>
      </c>
      <c r="I407" s="173">
        <v>66981421.280000016</v>
      </c>
    </row>
    <row r="408" spans="1:9" x14ac:dyDescent="0.25">
      <c r="A408" s="174" t="s">
        <v>1681</v>
      </c>
      <c r="B408" s="174" t="s">
        <v>1682</v>
      </c>
      <c r="C408" s="168" t="s">
        <v>1511</v>
      </c>
      <c r="D408" s="168" t="s">
        <v>1512</v>
      </c>
      <c r="E408" s="168" t="s">
        <v>1998</v>
      </c>
      <c r="F408" s="168" t="s">
        <v>2411</v>
      </c>
      <c r="G408" s="168" t="s">
        <v>1497</v>
      </c>
      <c r="H408" s="172">
        <v>2</v>
      </c>
      <c r="I408" s="173">
        <v>38.26</v>
      </c>
    </row>
    <row r="409" spans="1:9" x14ac:dyDescent="0.25">
      <c r="A409" s="168"/>
      <c r="B409" s="169"/>
      <c r="C409" s="169"/>
      <c r="D409" s="169"/>
      <c r="E409" s="169" t="s">
        <v>1730</v>
      </c>
      <c r="F409" s="169" t="s">
        <v>1731</v>
      </c>
      <c r="G409" s="169" t="s">
        <v>1497</v>
      </c>
      <c r="H409" s="172">
        <v>3</v>
      </c>
      <c r="I409" s="173">
        <v>70.400000000000006</v>
      </c>
    </row>
    <row r="410" spans="1:9" x14ac:dyDescent="0.25">
      <c r="A410" s="168"/>
      <c r="B410" s="168"/>
      <c r="C410" s="168"/>
      <c r="D410" s="168"/>
      <c r="E410" s="168" t="s">
        <v>2412</v>
      </c>
      <c r="F410" s="168" t="s">
        <v>2413</v>
      </c>
      <c r="G410" s="168" t="s">
        <v>1497</v>
      </c>
      <c r="H410" s="172">
        <v>5</v>
      </c>
      <c r="I410" s="173">
        <v>304.45000000000005</v>
      </c>
    </row>
    <row r="411" spans="1:9" x14ac:dyDescent="0.25">
      <c r="A411" s="174"/>
      <c r="B411" s="174"/>
      <c r="C411" s="168"/>
      <c r="D411" s="168"/>
      <c r="E411" s="168" t="s">
        <v>1939</v>
      </c>
      <c r="F411" s="168" t="s">
        <v>2414</v>
      </c>
      <c r="G411" s="168" t="s">
        <v>1497</v>
      </c>
      <c r="H411" s="172">
        <v>5</v>
      </c>
      <c r="I411" s="173">
        <v>147.75</v>
      </c>
    </row>
    <row r="412" spans="1:9" x14ac:dyDescent="0.25">
      <c r="A412" s="174"/>
      <c r="B412" s="174"/>
      <c r="C412" s="174"/>
      <c r="D412" s="174"/>
      <c r="E412" s="168" t="s">
        <v>1785</v>
      </c>
      <c r="F412" s="168" t="s">
        <v>2415</v>
      </c>
      <c r="G412" s="168" t="s">
        <v>1497</v>
      </c>
      <c r="H412" s="172">
        <v>1</v>
      </c>
      <c r="I412" s="173">
        <v>752.59</v>
      </c>
    </row>
    <row r="413" spans="1:9" x14ac:dyDescent="0.25">
      <c r="A413" s="174"/>
      <c r="B413" s="174"/>
      <c r="C413" s="174" t="s">
        <v>1526</v>
      </c>
      <c r="D413" s="174" t="s">
        <v>1527</v>
      </c>
      <c r="E413" s="168" t="s">
        <v>1683</v>
      </c>
      <c r="F413" s="168" t="s">
        <v>1907</v>
      </c>
      <c r="G413" s="168" t="s">
        <v>1497</v>
      </c>
      <c r="H413" s="172">
        <v>10</v>
      </c>
      <c r="I413" s="173">
        <v>254.71</v>
      </c>
    </row>
    <row r="414" spans="1:9" x14ac:dyDescent="0.25">
      <c r="A414" s="174"/>
      <c r="B414" s="174"/>
      <c r="C414" s="174"/>
      <c r="D414" s="174"/>
      <c r="E414" s="168" t="s">
        <v>2416</v>
      </c>
      <c r="F414" s="168" t="s">
        <v>2417</v>
      </c>
      <c r="G414" s="168" t="s">
        <v>1497</v>
      </c>
      <c r="H414" s="172">
        <v>10</v>
      </c>
      <c r="I414" s="173">
        <v>484.89</v>
      </c>
    </row>
    <row r="415" spans="1:9" x14ac:dyDescent="0.25">
      <c r="A415" s="174"/>
      <c r="B415" s="174"/>
      <c r="C415" s="174"/>
      <c r="D415" s="174"/>
      <c r="E415" s="168" t="s">
        <v>1655</v>
      </c>
      <c r="F415" s="168" t="s">
        <v>1923</v>
      </c>
      <c r="G415" s="168" t="s">
        <v>1497</v>
      </c>
      <c r="H415" s="172">
        <v>50</v>
      </c>
      <c r="I415" s="173">
        <v>773.22</v>
      </c>
    </row>
    <row r="416" spans="1:9" x14ac:dyDescent="0.25">
      <c r="A416" s="174"/>
      <c r="B416" s="174"/>
      <c r="C416" s="168"/>
      <c r="D416" s="168"/>
      <c r="E416" s="168" t="s">
        <v>1656</v>
      </c>
      <c r="F416" s="168" t="s">
        <v>1940</v>
      </c>
      <c r="G416" s="168" t="s">
        <v>1497</v>
      </c>
      <c r="H416" s="172">
        <v>10</v>
      </c>
      <c r="I416" s="173">
        <v>406.53</v>
      </c>
    </row>
    <row r="417" spans="1:9" x14ac:dyDescent="0.25">
      <c r="A417" s="174"/>
      <c r="B417" s="174"/>
      <c r="C417" s="174"/>
      <c r="D417" s="174"/>
      <c r="E417" s="168" t="s">
        <v>1941</v>
      </c>
      <c r="F417" s="168" t="s">
        <v>2418</v>
      </c>
      <c r="G417" s="168" t="s">
        <v>1497</v>
      </c>
      <c r="H417" s="172">
        <v>10</v>
      </c>
      <c r="I417" s="173">
        <v>58.08</v>
      </c>
    </row>
    <row r="418" spans="1:9" x14ac:dyDescent="0.25">
      <c r="A418" s="174"/>
      <c r="B418" s="174"/>
      <c r="C418" s="174"/>
      <c r="D418" s="174"/>
      <c r="E418" s="168" t="s">
        <v>1657</v>
      </c>
      <c r="F418" s="168" t="s">
        <v>1924</v>
      </c>
      <c r="G418" s="168" t="s">
        <v>1497</v>
      </c>
      <c r="H418" s="172">
        <v>5</v>
      </c>
      <c r="I418" s="173">
        <v>558.35</v>
      </c>
    </row>
    <row r="419" spans="1:9" x14ac:dyDescent="0.25">
      <c r="A419" s="174"/>
      <c r="B419" s="174"/>
      <c r="C419" s="174"/>
      <c r="D419" s="174"/>
      <c r="E419" s="168" t="s">
        <v>1684</v>
      </c>
      <c r="F419" s="168" t="s">
        <v>1911</v>
      </c>
      <c r="G419" s="168" t="s">
        <v>1497</v>
      </c>
      <c r="H419" s="172">
        <v>1</v>
      </c>
      <c r="I419" s="173">
        <v>478</v>
      </c>
    </row>
    <row r="420" spans="1:9" x14ac:dyDescent="0.25">
      <c r="A420" s="174"/>
      <c r="B420" s="174"/>
      <c r="C420" s="174"/>
      <c r="D420" s="174"/>
      <c r="E420" s="168" t="s">
        <v>1944</v>
      </c>
      <c r="F420" s="168" t="s">
        <v>1945</v>
      </c>
      <c r="G420" s="168" t="s">
        <v>1497</v>
      </c>
      <c r="H420" s="172">
        <v>2</v>
      </c>
      <c r="I420" s="173">
        <v>1725.95</v>
      </c>
    </row>
    <row r="421" spans="1:9" x14ac:dyDescent="0.25">
      <c r="A421" s="174"/>
      <c r="B421" s="174"/>
      <c r="C421" s="174"/>
      <c r="D421" s="174"/>
      <c r="E421" s="168" t="s">
        <v>2419</v>
      </c>
      <c r="F421" s="168" t="s">
        <v>2420</v>
      </c>
      <c r="G421" s="168" t="s">
        <v>1497</v>
      </c>
      <c r="H421" s="172">
        <v>12</v>
      </c>
      <c r="I421" s="173">
        <v>3871.09</v>
      </c>
    </row>
    <row r="422" spans="1:9" x14ac:dyDescent="0.25">
      <c r="A422" s="174"/>
      <c r="B422" s="174"/>
      <c r="C422" s="174"/>
      <c r="D422" s="174"/>
      <c r="E422" s="168" t="s">
        <v>2340</v>
      </c>
      <c r="F422" s="168" t="s">
        <v>2341</v>
      </c>
      <c r="G422" s="168" t="s">
        <v>1497</v>
      </c>
      <c r="H422" s="172">
        <v>1</v>
      </c>
      <c r="I422" s="173">
        <v>662.5</v>
      </c>
    </row>
    <row r="423" spans="1:9" x14ac:dyDescent="0.25">
      <c r="A423" s="174"/>
      <c r="B423" s="174"/>
      <c r="C423" s="174"/>
      <c r="D423" s="174"/>
      <c r="E423" s="168" t="s">
        <v>1685</v>
      </c>
      <c r="F423" s="168" t="s">
        <v>1912</v>
      </c>
      <c r="G423" s="168" t="s">
        <v>1497</v>
      </c>
      <c r="H423" s="172">
        <v>2</v>
      </c>
      <c r="I423" s="173">
        <v>3121.54</v>
      </c>
    </row>
    <row r="424" spans="1:9" x14ac:dyDescent="0.25">
      <c r="A424" s="174"/>
      <c r="B424" s="174"/>
      <c r="C424" s="174" t="s">
        <v>2168</v>
      </c>
      <c r="D424" s="174" t="s">
        <v>2169</v>
      </c>
      <c r="E424" s="168" t="s">
        <v>1990</v>
      </c>
      <c r="F424" s="168" t="s">
        <v>1990</v>
      </c>
      <c r="G424" s="168"/>
      <c r="H424" s="172">
        <v>0</v>
      </c>
      <c r="I424" s="173">
        <v>0.01</v>
      </c>
    </row>
    <row r="425" spans="1:9" x14ac:dyDescent="0.25">
      <c r="A425" s="174"/>
      <c r="B425" s="174"/>
      <c r="C425" s="174" t="s">
        <v>2172</v>
      </c>
      <c r="D425" s="174" t="s">
        <v>2173</v>
      </c>
      <c r="E425" s="168" t="s">
        <v>1990</v>
      </c>
      <c r="F425" s="168" t="s">
        <v>1990</v>
      </c>
      <c r="G425" s="168"/>
      <c r="H425" s="172">
        <v>0</v>
      </c>
      <c r="I425" s="173">
        <v>0.22999999999999998</v>
      </c>
    </row>
    <row r="426" spans="1:9" x14ac:dyDescent="0.25">
      <c r="A426" s="174" t="s">
        <v>1686</v>
      </c>
      <c r="B426" s="174"/>
      <c r="C426" s="174"/>
      <c r="D426" s="174"/>
      <c r="E426" s="168"/>
      <c r="F426" s="168"/>
      <c r="G426" s="168"/>
      <c r="H426" s="172">
        <v>129</v>
      </c>
      <c r="I426" s="173">
        <v>13708.550000000001</v>
      </c>
    </row>
    <row r="427" spans="1:9" x14ac:dyDescent="0.25">
      <c r="A427" s="174" t="s">
        <v>1687</v>
      </c>
      <c r="B427" s="174" t="s">
        <v>1688</v>
      </c>
      <c r="C427" s="174" t="s">
        <v>1495</v>
      </c>
      <c r="D427" s="174" t="s">
        <v>1496</v>
      </c>
      <c r="E427" s="168" t="s">
        <v>2421</v>
      </c>
      <c r="F427" s="168" t="s">
        <v>2422</v>
      </c>
      <c r="G427" s="168" t="s">
        <v>1500</v>
      </c>
      <c r="H427" s="172">
        <v>10</v>
      </c>
      <c r="I427" s="173">
        <v>5500</v>
      </c>
    </row>
    <row r="428" spans="1:9" x14ac:dyDescent="0.25">
      <c r="A428" s="174"/>
      <c r="B428" s="174"/>
      <c r="C428" s="174"/>
      <c r="D428" s="174"/>
      <c r="E428" s="168" t="s">
        <v>1711</v>
      </c>
      <c r="F428" s="168" t="s">
        <v>1946</v>
      </c>
      <c r="G428" s="168" t="s">
        <v>1497</v>
      </c>
      <c r="H428" s="172">
        <v>20</v>
      </c>
      <c r="I428" s="173">
        <v>4.72</v>
      </c>
    </row>
    <row r="429" spans="1:9" x14ac:dyDescent="0.25">
      <c r="A429" s="174"/>
      <c r="B429" s="174"/>
      <c r="C429" s="174"/>
      <c r="D429" s="174"/>
      <c r="E429" s="168" t="s">
        <v>1948</v>
      </c>
      <c r="F429" s="168" t="s">
        <v>1949</v>
      </c>
      <c r="G429" s="168" t="s">
        <v>1504</v>
      </c>
      <c r="H429" s="172">
        <v>40</v>
      </c>
      <c r="I429" s="173">
        <v>4898.3999999999996</v>
      </c>
    </row>
    <row r="430" spans="1:9" x14ac:dyDescent="0.25">
      <c r="A430" s="174"/>
      <c r="B430" s="174"/>
      <c r="C430" s="174"/>
      <c r="D430" s="174"/>
      <c r="E430" s="168" t="s">
        <v>1661</v>
      </c>
      <c r="F430" s="168" t="s">
        <v>1925</v>
      </c>
      <c r="G430" s="168" t="s">
        <v>1500</v>
      </c>
      <c r="H430" s="172">
        <v>17.600000000000001</v>
      </c>
      <c r="I430" s="173">
        <v>2679.58</v>
      </c>
    </row>
    <row r="431" spans="1:9" x14ac:dyDescent="0.25">
      <c r="A431" s="174"/>
      <c r="B431" s="174"/>
      <c r="C431" s="174"/>
      <c r="D431" s="174"/>
      <c r="E431" s="168" t="s">
        <v>1689</v>
      </c>
      <c r="F431" s="168" t="s">
        <v>1950</v>
      </c>
      <c r="G431" s="168" t="s">
        <v>1497</v>
      </c>
      <c r="H431" s="172">
        <v>3</v>
      </c>
      <c r="I431" s="173">
        <v>32.61</v>
      </c>
    </row>
    <row r="432" spans="1:9" x14ac:dyDescent="0.25">
      <c r="A432" s="174"/>
      <c r="B432" s="174"/>
      <c r="C432" s="174"/>
      <c r="D432" s="174"/>
      <c r="E432" s="168" t="s">
        <v>1662</v>
      </c>
      <c r="F432" s="168" t="s">
        <v>1951</v>
      </c>
      <c r="G432" s="168" t="s">
        <v>1500</v>
      </c>
      <c r="H432" s="172">
        <v>29.2</v>
      </c>
      <c r="I432" s="173">
        <v>4438</v>
      </c>
    </row>
    <row r="433" spans="1:9" x14ac:dyDescent="0.25">
      <c r="A433" s="174"/>
      <c r="B433" s="174"/>
      <c r="C433" s="174"/>
      <c r="D433" s="174"/>
      <c r="E433" s="168" t="s">
        <v>1690</v>
      </c>
      <c r="F433" s="168" t="s">
        <v>1952</v>
      </c>
      <c r="G433" s="168" t="s">
        <v>1497</v>
      </c>
      <c r="H433" s="172">
        <v>11</v>
      </c>
      <c r="I433" s="173">
        <v>406.56</v>
      </c>
    </row>
    <row r="434" spans="1:9" x14ac:dyDescent="0.25">
      <c r="A434" s="174"/>
      <c r="B434" s="174"/>
      <c r="C434" s="174"/>
      <c r="D434" s="174"/>
      <c r="E434" s="168" t="s">
        <v>2423</v>
      </c>
      <c r="F434" s="168" t="s">
        <v>2424</v>
      </c>
      <c r="G434" s="168" t="s">
        <v>1666</v>
      </c>
      <c r="H434" s="172">
        <v>7.8E-2</v>
      </c>
      <c r="I434" s="173">
        <v>5416.03</v>
      </c>
    </row>
    <row r="435" spans="1:9" x14ac:dyDescent="0.25">
      <c r="A435" s="174"/>
      <c r="B435" s="174"/>
      <c r="C435" s="174"/>
      <c r="D435" s="174"/>
      <c r="E435" s="168" t="s">
        <v>2425</v>
      </c>
      <c r="F435" s="168" t="s">
        <v>2426</v>
      </c>
      <c r="G435" s="168" t="s">
        <v>1666</v>
      </c>
      <c r="H435" s="172">
        <v>7.5000000000000011E-2</v>
      </c>
      <c r="I435" s="173">
        <v>4991.6099999999997</v>
      </c>
    </row>
    <row r="436" spans="1:9" x14ac:dyDescent="0.25">
      <c r="A436" s="174"/>
      <c r="B436" s="174"/>
      <c r="C436" s="174"/>
      <c r="D436" s="174"/>
      <c r="E436" s="168" t="s">
        <v>1691</v>
      </c>
      <c r="F436" s="168" t="s">
        <v>2427</v>
      </c>
      <c r="G436" s="168" t="s">
        <v>1666</v>
      </c>
      <c r="H436" s="172">
        <v>9.8000000000000004E-2</v>
      </c>
      <c r="I436" s="173">
        <v>9557.89</v>
      </c>
    </row>
    <row r="437" spans="1:9" x14ac:dyDescent="0.25">
      <c r="A437" s="174"/>
      <c r="B437" s="174"/>
      <c r="C437" s="174"/>
      <c r="D437" s="174"/>
      <c r="E437" s="168" t="s">
        <v>1692</v>
      </c>
      <c r="F437" s="168" t="s">
        <v>1953</v>
      </c>
      <c r="G437" s="168" t="s">
        <v>1497</v>
      </c>
      <c r="H437" s="172">
        <v>2</v>
      </c>
      <c r="I437" s="173">
        <v>29.62</v>
      </c>
    </row>
    <row r="438" spans="1:9" x14ac:dyDescent="0.25">
      <c r="A438" s="174"/>
      <c r="B438" s="174"/>
      <c r="C438" s="174"/>
      <c r="D438" s="174"/>
      <c r="E438" s="168" t="s">
        <v>1693</v>
      </c>
      <c r="F438" s="168" t="s">
        <v>1926</v>
      </c>
      <c r="G438" s="168" t="s">
        <v>1497</v>
      </c>
      <c r="H438" s="172">
        <v>200</v>
      </c>
      <c r="I438" s="173">
        <v>139.66</v>
      </c>
    </row>
    <row r="439" spans="1:9" x14ac:dyDescent="0.25">
      <c r="A439" s="174"/>
      <c r="B439" s="174"/>
      <c r="C439" s="174"/>
      <c r="D439" s="174"/>
      <c r="E439" s="168" t="s">
        <v>2428</v>
      </c>
      <c r="F439" s="168" t="s">
        <v>2429</v>
      </c>
      <c r="G439" s="168" t="s">
        <v>1497</v>
      </c>
      <c r="H439" s="172">
        <v>25</v>
      </c>
      <c r="I439" s="173">
        <v>203.70000000000002</v>
      </c>
    </row>
    <row r="440" spans="1:9" x14ac:dyDescent="0.25">
      <c r="A440" s="174"/>
      <c r="B440" s="174"/>
      <c r="C440" s="174"/>
      <c r="D440" s="174"/>
      <c r="E440" s="168" t="s">
        <v>2430</v>
      </c>
      <c r="F440" s="168" t="s">
        <v>2431</v>
      </c>
      <c r="G440" s="168" t="s">
        <v>1497</v>
      </c>
      <c r="H440" s="172">
        <v>4</v>
      </c>
      <c r="I440" s="173">
        <v>37.090000000000003</v>
      </c>
    </row>
    <row r="441" spans="1:9" x14ac:dyDescent="0.25">
      <c r="A441" s="174"/>
      <c r="B441" s="174"/>
      <c r="C441" s="174"/>
      <c r="D441" s="174"/>
      <c r="E441" s="168" t="s">
        <v>1954</v>
      </c>
      <c r="F441" s="168" t="s">
        <v>1955</v>
      </c>
      <c r="G441" s="168" t="s">
        <v>1497</v>
      </c>
      <c r="H441" s="172">
        <v>1050</v>
      </c>
      <c r="I441" s="173">
        <v>300.75</v>
      </c>
    </row>
    <row r="442" spans="1:9" x14ac:dyDescent="0.25">
      <c r="A442" s="174"/>
      <c r="B442" s="174"/>
      <c r="C442" s="174"/>
      <c r="D442" s="174"/>
      <c r="E442" s="168" t="s">
        <v>1956</v>
      </c>
      <c r="F442" s="168" t="s">
        <v>1957</v>
      </c>
      <c r="G442" s="168" t="s">
        <v>1497</v>
      </c>
      <c r="H442" s="172">
        <v>15</v>
      </c>
      <c r="I442" s="173">
        <v>25</v>
      </c>
    </row>
    <row r="443" spans="1:9" x14ac:dyDescent="0.25">
      <c r="A443" s="174"/>
      <c r="B443" s="174"/>
      <c r="C443" s="174" t="s">
        <v>1498</v>
      </c>
      <c r="D443" s="174" t="s">
        <v>1499</v>
      </c>
      <c r="E443" s="168" t="s">
        <v>1712</v>
      </c>
      <c r="F443" s="168" t="s">
        <v>1713</v>
      </c>
      <c r="G443" s="168" t="s">
        <v>1497</v>
      </c>
      <c r="H443" s="172">
        <v>9</v>
      </c>
      <c r="I443" s="173">
        <v>351.08</v>
      </c>
    </row>
    <row r="444" spans="1:9" x14ac:dyDescent="0.25">
      <c r="A444" s="174"/>
      <c r="B444" s="174"/>
      <c r="C444" s="174"/>
      <c r="D444" s="174"/>
      <c r="E444" s="168" t="s">
        <v>1714</v>
      </c>
      <c r="F444" s="168" t="s">
        <v>1958</v>
      </c>
      <c r="G444" s="168" t="s">
        <v>1504</v>
      </c>
      <c r="H444" s="172">
        <v>20</v>
      </c>
      <c r="I444" s="173">
        <v>649.51</v>
      </c>
    </row>
    <row r="445" spans="1:9" x14ac:dyDescent="0.25">
      <c r="A445" s="174"/>
      <c r="B445" s="174"/>
      <c r="C445" s="174"/>
      <c r="D445" s="174"/>
      <c r="E445" s="168" t="s">
        <v>1694</v>
      </c>
      <c r="F445" s="168" t="s">
        <v>1920</v>
      </c>
      <c r="G445" s="168" t="s">
        <v>1666</v>
      </c>
      <c r="H445" s="172">
        <v>0.4</v>
      </c>
      <c r="I445" s="173">
        <v>2462.5500000000002</v>
      </c>
    </row>
    <row r="446" spans="1:9" x14ac:dyDescent="0.25">
      <c r="A446" s="174"/>
      <c r="B446" s="174"/>
      <c r="C446" s="174"/>
      <c r="D446" s="174"/>
      <c r="E446" s="168" t="s">
        <v>1663</v>
      </c>
      <c r="F446" s="168" t="s">
        <v>1959</v>
      </c>
      <c r="G446" s="168" t="s">
        <v>1500</v>
      </c>
      <c r="H446" s="172">
        <v>40</v>
      </c>
      <c r="I446" s="173">
        <v>1590.95</v>
      </c>
    </row>
    <row r="447" spans="1:9" x14ac:dyDescent="0.25">
      <c r="A447" s="174"/>
      <c r="B447" s="174"/>
      <c r="C447" s="174"/>
      <c r="D447" s="174"/>
      <c r="E447" s="168" t="s">
        <v>1960</v>
      </c>
      <c r="F447" s="168" t="s">
        <v>1961</v>
      </c>
      <c r="G447" s="168" t="s">
        <v>1497</v>
      </c>
      <c r="H447" s="172">
        <v>1</v>
      </c>
      <c r="I447" s="173">
        <v>200.37</v>
      </c>
    </row>
    <row r="448" spans="1:9" x14ac:dyDescent="0.25">
      <c r="A448" s="174"/>
      <c r="B448" s="174"/>
      <c r="C448" s="174"/>
      <c r="D448" s="174"/>
      <c r="E448" s="168" t="s">
        <v>2432</v>
      </c>
      <c r="F448" s="168" t="s">
        <v>2433</v>
      </c>
      <c r="G448" s="168" t="s">
        <v>1500</v>
      </c>
      <c r="H448" s="172">
        <v>50</v>
      </c>
      <c r="I448" s="173">
        <v>12347.1</v>
      </c>
    </row>
    <row r="449" spans="1:9" x14ac:dyDescent="0.25">
      <c r="A449" s="174"/>
      <c r="B449" s="174"/>
      <c r="C449" s="168"/>
      <c r="D449" s="168"/>
      <c r="E449" s="168" t="s">
        <v>1715</v>
      </c>
      <c r="F449" s="168" t="s">
        <v>1962</v>
      </c>
      <c r="G449" s="168" t="s">
        <v>1497</v>
      </c>
      <c r="H449" s="172">
        <v>3.25</v>
      </c>
      <c r="I449" s="173">
        <v>2019.1</v>
      </c>
    </row>
    <row r="450" spans="1:9" x14ac:dyDescent="0.25">
      <c r="A450" s="174"/>
      <c r="B450" s="174"/>
      <c r="C450" s="174"/>
      <c r="D450" s="174"/>
      <c r="E450" s="168" t="s">
        <v>2434</v>
      </c>
      <c r="F450" s="168" t="s">
        <v>2435</v>
      </c>
      <c r="G450" s="168" t="s">
        <v>1504</v>
      </c>
      <c r="H450" s="172">
        <v>40</v>
      </c>
      <c r="I450" s="173">
        <v>2126.8000000000002</v>
      </c>
    </row>
    <row r="451" spans="1:9" x14ac:dyDescent="0.25">
      <c r="A451" s="174"/>
      <c r="B451" s="174"/>
      <c r="C451" s="174"/>
      <c r="D451" s="174"/>
      <c r="E451" s="168" t="s">
        <v>2436</v>
      </c>
      <c r="F451" s="168" t="s">
        <v>2437</v>
      </c>
      <c r="G451" s="168" t="s">
        <v>2438</v>
      </c>
      <c r="H451" s="172">
        <v>0.40799999999999997</v>
      </c>
      <c r="I451" s="173">
        <v>5063</v>
      </c>
    </row>
    <row r="452" spans="1:9" x14ac:dyDescent="0.25">
      <c r="A452" s="168"/>
      <c r="B452" s="169"/>
      <c r="C452" s="169"/>
      <c r="D452" s="169"/>
      <c r="E452" s="169" t="s">
        <v>2439</v>
      </c>
      <c r="F452" s="169" t="s">
        <v>2440</v>
      </c>
      <c r="G452" s="169" t="s">
        <v>1497</v>
      </c>
      <c r="H452" s="172">
        <v>2</v>
      </c>
      <c r="I452" s="173">
        <v>220</v>
      </c>
    </row>
    <row r="453" spans="1:9" x14ac:dyDescent="0.25">
      <c r="A453" s="168"/>
      <c r="B453" s="168"/>
      <c r="C453" s="168"/>
      <c r="D453" s="168"/>
      <c r="E453" s="168" t="s">
        <v>1695</v>
      </c>
      <c r="F453" s="168" t="s">
        <v>2441</v>
      </c>
      <c r="G453" s="168" t="s">
        <v>1504</v>
      </c>
      <c r="H453" s="172">
        <v>50</v>
      </c>
      <c r="I453" s="173">
        <v>2033</v>
      </c>
    </row>
    <row r="454" spans="1:9" x14ac:dyDescent="0.25">
      <c r="A454" s="174"/>
      <c r="B454" s="174"/>
      <c r="C454" s="174"/>
      <c r="D454" s="174"/>
      <c r="E454" s="174" t="s">
        <v>1697</v>
      </c>
      <c r="F454" s="174" t="s">
        <v>1963</v>
      </c>
      <c r="G454" s="175" t="s">
        <v>1504</v>
      </c>
      <c r="H454" s="176">
        <v>420</v>
      </c>
      <c r="I454" s="177">
        <v>18012.559999999998</v>
      </c>
    </row>
    <row r="455" spans="1:9" x14ac:dyDescent="0.25">
      <c r="A455" s="174"/>
      <c r="B455" s="174"/>
      <c r="C455" s="168"/>
      <c r="D455" s="168"/>
      <c r="E455" s="168" t="s">
        <v>2442</v>
      </c>
      <c r="F455" s="168" t="s">
        <v>2443</v>
      </c>
      <c r="G455" s="168" t="s">
        <v>1497</v>
      </c>
      <c r="H455" s="172">
        <v>7</v>
      </c>
      <c r="I455" s="173">
        <v>1383.6000000000001</v>
      </c>
    </row>
    <row r="456" spans="1:9" x14ac:dyDescent="0.25">
      <c r="A456" s="174"/>
      <c r="B456" s="174"/>
      <c r="C456" s="174"/>
      <c r="D456" s="174"/>
      <c r="E456" s="168" t="s">
        <v>1964</v>
      </c>
      <c r="F456" s="168" t="s">
        <v>2444</v>
      </c>
      <c r="G456" s="168" t="s">
        <v>1497</v>
      </c>
      <c r="H456" s="172">
        <v>80</v>
      </c>
      <c r="I456" s="173">
        <v>4877.2199999999993</v>
      </c>
    </row>
    <row r="457" spans="1:9" x14ac:dyDescent="0.25">
      <c r="A457" s="174"/>
      <c r="B457" s="174"/>
      <c r="C457" s="174"/>
      <c r="D457" s="174"/>
      <c r="E457" s="168" t="s">
        <v>2445</v>
      </c>
      <c r="F457" s="168" t="s">
        <v>2446</v>
      </c>
      <c r="G457" s="168" t="s">
        <v>1504</v>
      </c>
      <c r="H457" s="172">
        <v>180</v>
      </c>
      <c r="I457" s="173">
        <v>28857.27</v>
      </c>
    </row>
    <row r="458" spans="1:9" x14ac:dyDescent="0.25">
      <c r="A458" s="174"/>
      <c r="B458" s="174"/>
      <c r="C458" s="174"/>
      <c r="D458" s="174"/>
      <c r="E458" s="168" t="s">
        <v>1698</v>
      </c>
      <c r="F458" s="168" t="s">
        <v>2447</v>
      </c>
      <c r="G458" s="168" t="s">
        <v>1497</v>
      </c>
      <c r="H458" s="172">
        <v>68</v>
      </c>
      <c r="I458" s="173">
        <v>17007.310000000001</v>
      </c>
    </row>
    <row r="459" spans="1:9" x14ac:dyDescent="0.25">
      <c r="A459" s="174"/>
      <c r="B459" s="174"/>
      <c r="C459" s="174"/>
      <c r="D459" s="174"/>
      <c r="E459" s="168" t="s">
        <v>1699</v>
      </c>
      <c r="F459" s="168" t="s">
        <v>2448</v>
      </c>
      <c r="G459" s="168" t="s">
        <v>1497</v>
      </c>
      <c r="H459" s="172">
        <v>138</v>
      </c>
      <c r="I459" s="173">
        <v>14982.199999999999</v>
      </c>
    </row>
    <row r="460" spans="1:9" x14ac:dyDescent="0.25">
      <c r="A460" s="174"/>
      <c r="B460" s="174"/>
      <c r="C460" s="174"/>
      <c r="D460" s="174"/>
      <c r="E460" s="168" t="s">
        <v>2449</v>
      </c>
      <c r="F460" s="168" t="s">
        <v>2450</v>
      </c>
      <c r="G460" s="168" t="s">
        <v>1504</v>
      </c>
      <c r="H460" s="172">
        <v>3</v>
      </c>
      <c r="I460" s="173">
        <v>238.71</v>
      </c>
    </row>
    <row r="461" spans="1:9" x14ac:dyDescent="0.25">
      <c r="A461" s="174"/>
      <c r="B461" s="174"/>
      <c r="C461" s="174"/>
      <c r="D461" s="174"/>
      <c r="E461" s="168" t="s">
        <v>2451</v>
      </c>
      <c r="F461" s="168" t="s">
        <v>2452</v>
      </c>
      <c r="G461" s="168" t="s">
        <v>1497</v>
      </c>
      <c r="H461" s="172">
        <v>1</v>
      </c>
      <c r="I461" s="173">
        <v>1154.44</v>
      </c>
    </row>
    <row r="462" spans="1:9" x14ac:dyDescent="0.25">
      <c r="A462" s="174"/>
      <c r="B462" s="174"/>
      <c r="C462" s="174"/>
      <c r="D462" s="174"/>
      <c r="E462" s="168" t="s">
        <v>1718</v>
      </c>
      <c r="F462" s="168" t="s">
        <v>2191</v>
      </c>
      <c r="G462" s="168" t="s">
        <v>1504</v>
      </c>
      <c r="H462" s="172">
        <v>30</v>
      </c>
      <c r="I462" s="173">
        <v>353.54</v>
      </c>
    </row>
    <row r="463" spans="1:9" x14ac:dyDescent="0.25">
      <c r="A463" s="174"/>
      <c r="B463" s="174"/>
      <c r="C463" s="174"/>
      <c r="D463" s="174"/>
      <c r="E463" s="168" t="s">
        <v>1700</v>
      </c>
      <c r="F463" s="168" t="s">
        <v>2192</v>
      </c>
      <c r="G463" s="168" t="s">
        <v>1504</v>
      </c>
      <c r="H463" s="172">
        <v>70</v>
      </c>
      <c r="I463" s="173">
        <v>4114.37</v>
      </c>
    </row>
    <row r="464" spans="1:9" x14ac:dyDescent="0.25">
      <c r="A464" s="174"/>
      <c r="B464" s="174"/>
      <c r="C464" s="174"/>
      <c r="D464" s="174"/>
      <c r="E464" s="168" t="s">
        <v>1720</v>
      </c>
      <c r="F464" s="168" t="s">
        <v>1721</v>
      </c>
      <c r="G464" s="168" t="s">
        <v>1497</v>
      </c>
      <c r="H464" s="172">
        <v>11</v>
      </c>
      <c r="I464" s="173">
        <v>231.68</v>
      </c>
    </row>
    <row r="465" spans="1:9" x14ac:dyDescent="0.25">
      <c r="A465" s="174"/>
      <c r="B465" s="174"/>
      <c r="C465" s="174"/>
      <c r="D465" s="174"/>
      <c r="E465" s="168" t="s">
        <v>2453</v>
      </c>
      <c r="F465" s="168" t="s">
        <v>2454</v>
      </c>
      <c r="G465" s="168" t="s">
        <v>1641</v>
      </c>
      <c r="H465" s="172">
        <v>2.7</v>
      </c>
      <c r="I465" s="173">
        <v>8505</v>
      </c>
    </row>
    <row r="466" spans="1:9" x14ac:dyDescent="0.25">
      <c r="A466" s="174"/>
      <c r="B466" s="174"/>
      <c r="C466" s="174"/>
      <c r="D466" s="174"/>
      <c r="E466" s="168" t="s">
        <v>1965</v>
      </c>
      <c r="F466" s="168" t="s">
        <v>2455</v>
      </c>
      <c r="G466" s="168" t="s">
        <v>1497</v>
      </c>
      <c r="H466" s="172">
        <v>50</v>
      </c>
      <c r="I466" s="173">
        <v>566.67000000000007</v>
      </c>
    </row>
    <row r="467" spans="1:9" x14ac:dyDescent="0.25">
      <c r="A467" s="174"/>
      <c r="B467" s="174"/>
      <c r="C467" s="174"/>
      <c r="D467" s="174"/>
      <c r="E467" s="168" t="s">
        <v>2456</v>
      </c>
      <c r="F467" s="168" t="s">
        <v>2457</v>
      </c>
      <c r="G467" s="168" t="s">
        <v>1497</v>
      </c>
      <c r="H467" s="172">
        <v>100</v>
      </c>
      <c r="I467" s="173">
        <v>533.78</v>
      </c>
    </row>
    <row r="468" spans="1:9" x14ac:dyDescent="0.25">
      <c r="A468" s="174"/>
      <c r="B468" s="174"/>
      <c r="C468" s="174"/>
      <c r="D468" s="174"/>
      <c r="E468" s="168" t="s">
        <v>1620</v>
      </c>
      <c r="F468" s="168" t="s">
        <v>1849</v>
      </c>
      <c r="G468" s="168" t="s">
        <v>1504</v>
      </c>
      <c r="H468" s="172">
        <v>500</v>
      </c>
      <c r="I468" s="173">
        <v>4945.6099999999997</v>
      </c>
    </row>
    <row r="469" spans="1:9" x14ac:dyDescent="0.25">
      <c r="A469" s="174"/>
      <c r="B469" s="174"/>
      <c r="C469" s="174"/>
      <c r="D469" s="174"/>
      <c r="E469" s="168" t="s">
        <v>1722</v>
      </c>
      <c r="F469" s="168" t="s">
        <v>1723</v>
      </c>
      <c r="G469" s="168" t="s">
        <v>1497</v>
      </c>
      <c r="H469" s="172">
        <v>1</v>
      </c>
      <c r="I469" s="173">
        <v>42.08</v>
      </c>
    </row>
    <row r="470" spans="1:9" x14ac:dyDescent="0.25">
      <c r="A470" s="174"/>
      <c r="B470" s="174"/>
      <c r="C470" s="174"/>
      <c r="D470" s="174"/>
      <c r="E470" s="168" t="s">
        <v>1968</v>
      </c>
      <c r="F470" s="168" t="s">
        <v>1969</v>
      </c>
      <c r="G470" s="168" t="s">
        <v>1666</v>
      </c>
      <c r="H470" s="172">
        <v>2.7000000000000003E-2</v>
      </c>
      <c r="I470" s="173">
        <v>1939.6100000000001</v>
      </c>
    </row>
    <row r="471" spans="1:9" x14ac:dyDescent="0.25">
      <c r="A471" s="174"/>
      <c r="B471" s="174"/>
      <c r="C471" s="174"/>
      <c r="D471" s="174"/>
      <c r="E471" s="168" t="s">
        <v>2458</v>
      </c>
      <c r="F471" s="168" t="s">
        <v>2459</v>
      </c>
      <c r="G471" s="168" t="s">
        <v>1504</v>
      </c>
      <c r="H471" s="172">
        <v>60</v>
      </c>
      <c r="I471" s="173">
        <v>15257.57</v>
      </c>
    </row>
    <row r="472" spans="1:9" x14ac:dyDescent="0.25">
      <c r="A472" s="174"/>
      <c r="B472" s="174"/>
      <c r="C472" s="174"/>
      <c r="D472" s="174"/>
      <c r="E472" s="168" t="s">
        <v>1724</v>
      </c>
      <c r="F472" s="168" t="s">
        <v>1970</v>
      </c>
      <c r="G472" s="168" t="s">
        <v>1500</v>
      </c>
      <c r="H472" s="172">
        <v>4.5999999999999996</v>
      </c>
      <c r="I472" s="173">
        <v>4809.7199999999993</v>
      </c>
    </row>
    <row r="473" spans="1:9" x14ac:dyDescent="0.25">
      <c r="A473" s="174"/>
      <c r="B473" s="174"/>
      <c r="C473" s="174"/>
      <c r="D473" s="174"/>
      <c r="E473" s="168" t="s">
        <v>1863</v>
      </c>
      <c r="F473" s="168" t="s">
        <v>1864</v>
      </c>
      <c r="G473" s="168" t="s">
        <v>1504</v>
      </c>
      <c r="H473" s="172">
        <v>50</v>
      </c>
      <c r="I473" s="173">
        <v>6036</v>
      </c>
    </row>
    <row r="474" spans="1:9" x14ac:dyDescent="0.25">
      <c r="A474" s="174"/>
      <c r="B474" s="174"/>
      <c r="C474" s="174"/>
      <c r="D474" s="174"/>
      <c r="E474" s="168" t="s">
        <v>1701</v>
      </c>
      <c r="F474" s="168" t="s">
        <v>1971</v>
      </c>
      <c r="G474" s="168" t="s">
        <v>1497</v>
      </c>
      <c r="H474" s="172">
        <v>1</v>
      </c>
      <c r="I474" s="173">
        <v>233.97</v>
      </c>
    </row>
    <row r="475" spans="1:9" x14ac:dyDescent="0.25">
      <c r="A475" s="174"/>
      <c r="B475" s="174"/>
      <c r="C475" s="174"/>
      <c r="D475" s="174"/>
      <c r="E475" s="168" t="s">
        <v>2460</v>
      </c>
      <c r="F475" s="168" t="s">
        <v>2461</v>
      </c>
      <c r="G475" s="168" t="s">
        <v>1519</v>
      </c>
      <c r="H475" s="172">
        <v>10</v>
      </c>
      <c r="I475" s="173">
        <v>350</v>
      </c>
    </row>
    <row r="476" spans="1:9" x14ac:dyDescent="0.25">
      <c r="A476" s="174"/>
      <c r="B476" s="174"/>
      <c r="C476" s="174"/>
      <c r="D476" s="174"/>
      <c r="E476" s="168" t="s">
        <v>1972</v>
      </c>
      <c r="F476" s="168" t="s">
        <v>1973</v>
      </c>
      <c r="G476" s="168" t="s">
        <v>1497</v>
      </c>
      <c r="H476" s="172">
        <v>2</v>
      </c>
      <c r="I476" s="173">
        <v>806.6</v>
      </c>
    </row>
    <row r="477" spans="1:9" x14ac:dyDescent="0.25">
      <c r="A477" s="174"/>
      <c r="B477" s="174"/>
      <c r="C477" s="174"/>
      <c r="D477" s="174"/>
      <c r="E477" s="168" t="s">
        <v>1974</v>
      </c>
      <c r="F477" s="168" t="s">
        <v>1975</v>
      </c>
      <c r="G477" s="168" t="s">
        <v>1504</v>
      </c>
      <c r="H477" s="172">
        <v>65</v>
      </c>
      <c r="I477" s="173">
        <v>46605</v>
      </c>
    </row>
    <row r="478" spans="1:9" x14ac:dyDescent="0.25">
      <c r="A478" s="174"/>
      <c r="B478" s="174"/>
      <c r="C478" s="174"/>
      <c r="D478" s="174"/>
      <c r="E478" s="168" t="s">
        <v>1995</v>
      </c>
      <c r="F478" s="168" t="s">
        <v>1996</v>
      </c>
      <c r="G478" s="168" t="s">
        <v>1497</v>
      </c>
      <c r="H478" s="172">
        <v>1</v>
      </c>
      <c r="I478" s="173">
        <v>550.12</v>
      </c>
    </row>
    <row r="479" spans="1:9" x14ac:dyDescent="0.25">
      <c r="A479" s="174"/>
      <c r="B479" s="174"/>
      <c r="C479" s="174"/>
      <c r="D479" s="174"/>
      <c r="E479" s="168" t="s">
        <v>2462</v>
      </c>
      <c r="F479" s="168" t="s">
        <v>2463</v>
      </c>
      <c r="G479" s="168" t="s">
        <v>1497</v>
      </c>
      <c r="H479" s="172">
        <v>11</v>
      </c>
      <c r="I479" s="173">
        <v>2485.1</v>
      </c>
    </row>
    <row r="480" spans="1:9" x14ac:dyDescent="0.25">
      <c r="A480" s="174"/>
      <c r="B480" s="174"/>
      <c r="C480" s="174"/>
      <c r="D480" s="174"/>
      <c r="E480" s="168" t="s">
        <v>2464</v>
      </c>
      <c r="F480" s="168" t="s">
        <v>2465</v>
      </c>
      <c r="G480" s="168" t="s">
        <v>1497</v>
      </c>
      <c r="H480" s="172">
        <v>3</v>
      </c>
      <c r="I480" s="173">
        <v>1650.48</v>
      </c>
    </row>
    <row r="481" spans="1:9" x14ac:dyDescent="0.25">
      <c r="A481" s="174"/>
      <c r="B481" s="174"/>
      <c r="C481" s="174"/>
      <c r="D481" s="174"/>
      <c r="E481" s="168" t="s">
        <v>2466</v>
      </c>
      <c r="F481" s="168" t="s">
        <v>2467</v>
      </c>
      <c r="G481" s="168" t="s">
        <v>1497</v>
      </c>
      <c r="H481" s="172">
        <v>8</v>
      </c>
      <c r="I481" s="173">
        <v>2845.6</v>
      </c>
    </row>
    <row r="482" spans="1:9" x14ac:dyDescent="0.25">
      <c r="A482" s="174"/>
      <c r="B482" s="174"/>
      <c r="C482" s="174"/>
      <c r="D482" s="174"/>
      <c r="E482" s="168" t="s">
        <v>1976</v>
      </c>
      <c r="F482" s="168" t="s">
        <v>2468</v>
      </c>
      <c r="G482" s="168" t="s">
        <v>1497</v>
      </c>
      <c r="H482" s="172">
        <v>3</v>
      </c>
      <c r="I482" s="173">
        <v>335.58</v>
      </c>
    </row>
    <row r="483" spans="1:9" x14ac:dyDescent="0.25">
      <c r="A483" s="174"/>
      <c r="B483" s="174"/>
      <c r="C483" s="174"/>
      <c r="D483" s="174"/>
      <c r="E483" s="168" t="s">
        <v>2469</v>
      </c>
      <c r="F483" s="168" t="s">
        <v>2470</v>
      </c>
      <c r="G483" s="168" t="s">
        <v>1497</v>
      </c>
      <c r="H483" s="172">
        <v>4</v>
      </c>
      <c r="I483" s="173">
        <v>428.64</v>
      </c>
    </row>
    <row r="484" spans="1:9" x14ac:dyDescent="0.25">
      <c r="A484" s="174"/>
      <c r="B484" s="174"/>
      <c r="C484" s="174"/>
      <c r="D484" s="174"/>
      <c r="E484" s="168" t="s">
        <v>2471</v>
      </c>
      <c r="F484" s="168" t="s">
        <v>2472</v>
      </c>
      <c r="G484" s="168" t="s">
        <v>1497</v>
      </c>
      <c r="H484" s="172">
        <v>4</v>
      </c>
      <c r="I484" s="173">
        <v>871.72</v>
      </c>
    </row>
    <row r="485" spans="1:9" x14ac:dyDescent="0.25">
      <c r="A485" s="174"/>
      <c r="B485" s="174"/>
      <c r="C485" s="174"/>
      <c r="D485" s="174"/>
      <c r="E485" s="168" t="s">
        <v>2473</v>
      </c>
      <c r="F485" s="168" t="s">
        <v>2474</v>
      </c>
      <c r="G485" s="168" t="s">
        <v>1497</v>
      </c>
      <c r="H485" s="172">
        <v>12</v>
      </c>
      <c r="I485" s="173">
        <v>2626.4700000000003</v>
      </c>
    </row>
    <row r="486" spans="1:9" x14ac:dyDescent="0.25">
      <c r="A486" s="174"/>
      <c r="B486" s="174"/>
      <c r="C486" s="174"/>
      <c r="D486" s="174"/>
      <c r="E486" s="168" t="s">
        <v>2475</v>
      </c>
      <c r="F486" s="168" t="s">
        <v>2476</v>
      </c>
      <c r="G486" s="168" t="s">
        <v>1666</v>
      </c>
      <c r="H486" s="172">
        <v>2</v>
      </c>
      <c r="I486" s="173">
        <v>1150</v>
      </c>
    </row>
    <row r="487" spans="1:9" x14ac:dyDescent="0.25">
      <c r="A487" s="174"/>
      <c r="B487" s="174"/>
      <c r="C487" s="174"/>
      <c r="D487" s="174"/>
      <c r="E487" s="168" t="s">
        <v>1702</v>
      </c>
      <c r="F487" s="168" t="s">
        <v>1921</v>
      </c>
      <c r="G487" s="168" t="s">
        <v>1666</v>
      </c>
      <c r="H487" s="172">
        <v>3.1</v>
      </c>
      <c r="I487" s="173">
        <v>527</v>
      </c>
    </row>
    <row r="488" spans="1:9" x14ac:dyDescent="0.25">
      <c r="A488" s="174"/>
      <c r="B488" s="174"/>
      <c r="C488" s="174"/>
      <c r="D488" s="174"/>
      <c r="E488" s="168" t="s">
        <v>1977</v>
      </c>
      <c r="F488" s="168" t="s">
        <v>1978</v>
      </c>
      <c r="G488" s="168" t="s">
        <v>1497</v>
      </c>
      <c r="H488" s="172">
        <v>1</v>
      </c>
      <c r="I488" s="173">
        <v>92.71</v>
      </c>
    </row>
    <row r="489" spans="1:9" x14ac:dyDescent="0.25">
      <c r="A489" s="174"/>
      <c r="B489" s="174"/>
      <c r="C489" s="174"/>
      <c r="D489" s="174"/>
      <c r="E489" s="168" t="s">
        <v>1979</v>
      </c>
      <c r="F489" s="168" t="s">
        <v>1980</v>
      </c>
      <c r="G489" s="168" t="s">
        <v>1497</v>
      </c>
      <c r="H489" s="172">
        <v>1</v>
      </c>
      <c r="I489" s="173">
        <v>29.93</v>
      </c>
    </row>
    <row r="490" spans="1:9" x14ac:dyDescent="0.25">
      <c r="A490" s="174"/>
      <c r="B490" s="174"/>
      <c r="C490" s="174"/>
      <c r="D490" s="174"/>
      <c r="E490" s="168" t="s">
        <v>2477</v>
      </c>
      <c r="F490" s="168" t="s">
        <v>2478</v>
      </c>
      <c r="G490" s="168" t="s">
        <v>1500</v>
      </c>
      <c r="H490" s="172">
        <v>420</v>
      </c>
      <c r="I490" s="173">
        <v>16573.2</v>
      </c>
    </row>
    <row r="491" spans="1:9" x14ac:dyDescent="0.25">
      <c r="A491" s="174"/>
      <c r="B491" s="174"/>
      <c r="C491" s="168"/>
      <c r="D491" s="168"/>
      <c r="E491" s="168" t="s">
        <v>1677</v>
      </c>
      <c r="F491" s="168" t="s">
        <v>1934</v>
      </c>
      <c r="G491" s="168" t="s">
        <v>1497</v>
      </c>
      <c r="H491" s="172">
        <v>65</v>
      </c>
      <c r="I491" s="173">
        <v>3464.9300000000003</v>
      </c>
    </row>
    <row r="492" spans="1:9" x14ac:dyDescent="0.25">
      <c r="A492" s="174"/>
      <c r="B492" s="174"/>
      <c r="C492" s="174"/>
      <c r="D492" s="174"/>
      <c r="E492" s="168" t="s">
        <v>2479</v>
      </c>
      <c r="F492" s="168" t="s">
        <v>2480</v>
      </c>
      <c r="G492" s="168" t="s">
        <v>1497</v>
      </c>
      <c r="H492" s="172">
        <v>8</v>
      </c>
      <c r="I492" s="173">
        <v>1908.64</v>
      </c>
    </row>
    <row r="493" spans="1:9" x14ac:dyDescent="0.25">
      <c r="A493" s="174"/>
      <c r="B493" s="174"/>
      <c r="C493" s="174"/>
      <c r="D493" s="174"/>
      <c r="E493" s="168" t="s">
        <v>2481</v>
      </c>
      <c r="F493" s="168" t="s">
        <v>2482</v>
      </c>
      <c r="G493" s="168" t="s">
        <v>1497</v>
      </c>
      <c r="H493" s="172">
        <v>2</v>
      </c>
      <c r="I493" s="173">
        <v>742</v>
      </c>
    </row>
    <row r="494" spans="1:9" x14ac:dyDescent="0.25">
      <c r="A494" s="174"/>
      <c r="B494" s="174"/>
      <c r="C494" s="174"/>
      <c r="D494" s="174"/>
      <c r="E494" s="168" t="s">
        <v>1887</v>
      </c>
      <c r="F494" s="168" t="s">
        <v>1888</v>
      </c>
      <c r="G494" s="168" t="s">
        <v>1497</v>
      </c>
      <c r="H494" s="172">
        <v>3</v>
      </c>
      <c r="I494" s="173">
        <v>6208.5</v>
      </c>
    </row>
    <row r="495" spans="1:9" x14ac:dyDescent="0.25">
      <c r="A495" s="174"/>
      <c r="B495" s="174"/>
      <c r="C495" s="174"/>
      <c r="D495" s="174"/>
      <c r="E495" s="168" t="s">
        <v>2483</v>
      </c>
      <c r="F495" s="168" t="s">
        <v>2484</v>
      </c>
      <c r="G495" s="168" t="s">
        <v>1504</v>
      </c>
      <c r="H495" s="172">
        <v>363</v>
      </c>
      <c r="I495" s="173">
        <v>182695.13</v>
      </c>
    </row>
    <row r="496" spans="1:9" x14ac:dyDescent="0.25">
      <c r="A496" s="174"/>
      <c r="B496" s="174"/>
      <c r="C496" s="174"/>
      <c r="D496" s="174"/>
      <c r="E496" s="168" t="s">
        <v>1981</v>
      </c>
      <c r="F496" s="168" t="s">
        <v>2485</v>
      </c>
      <c r="G496" s="168" t="s">
        <v>1519</v>
      </c>
      <c r="H496" s="172">
        <v>10</v>
      </c>
      <c r="I496" s="173">
        <v>1820</v>
      </c>
    </row>
    <row r="497" spans="1:9" x14ac:dyDescent="0.25">
      <c r="A497" s="174"/>
      <c r="B497" s="174"/>
      <c r="C497" s="174"/>
      <c r="D497" s="174"/>
      <c r="E497" s="168" t="s">
        <v>2367</v>
      </c>
      <c r="F497" s="168" t="s">
        <v>2368</v>
      </c>
      <c r="G497" s="168" t="s">
        <v>1500</v>
      </c>
      <c r="H497" s="172">
        <v>35</v>
      </c>
      <c r="I497" s="173">
        <v>6860</v>
      </c>
    </row>
    <row r="498" spans="1:9" x14ac:dyDescent="0.25">
      <c r="A498" s="174"/>
      <c r="B498" s="174"/>
      <c r="C498" s="174"/>
      <c r="D498" s="174"/>
      <c r="E498" s="168" t="s">
        <v>2486</v>
      </c>
      <c r="F498" s="168" t="s">
        <v>2487</v>
      </c>
      <c r="G498" s="168" t="s">
        <v>1500</v>
      </c>
      <c r="H498" s="172">
        <v>20</v>
      </c>
      <c r="I498" s="173">
        <v>7800</v>
      </c>
    </row>
    <row r="499" spans="1:9" x14ac:dyDescent="0.25">
      <c r="A499" s="174"/>
      <c r="B499" s="174"/>
      <c r="C499" s="174" t="s">
        <v>1511</v>
      </c>
      <c r="D499" s="174" t="s">
        <v>1512</v>
      </c>
      <c r="E499" s="168" t="s">
        <v>1703</v>
      </c>
      <c r="F499" s="168" t="s">
        <v>1982</v>
      </c>
      <c r="G499" s="168" t="s">
        <v>1497</v>
      </c>
      <c r="H499" s="172">
        <v>1</v>
      </c>
      <c r="I499" s="173">
        <v>1525.91</v>
      </c>
    </row>
    <row r="500" spans="1:9" x14ac:dyDescent="0.25">
      <c r="A500" s="174"/>
      <c r="B500" s="174"/>
      <c r="C500" s="174"/>
      <c r="D500" s="174"/>
      <c r="E500" s="168" t="s">
        <v>2488</v>
      </c>
      <c r="F500" s="168" t="s">
        <v>2489</v>
      </c>
      <c r="G500" s="168" t="s">
        <v>1497</v>
      </c>
      <c r="H500" s="172">
        <v>8</v>
      </c>
      <c r="I500" s="173">
        <v>3600</v>
      </c>
    </row>
    <row r="501" spans="1:9" x14ac:dyDescent="0.25">
      <c r="A501" s="174"/>
      <c r="B501" s="174"/>
      <c r="C501" s="174"/>
      <c r="D501" s="174"/>
      <c r="E501" s="168" t="s">
        <v>1704</v>
      </c>
      <c r="F501" s="168" t="s">
        <v>2490</v>
      </c>
      <c r="G501" s="168" t="s">
        <v>1497</v>
      </c>
      <c r="H501" s="172">
        <v>4</v>
      </c>
      <c r="I501" s="173">
        <v>806.97</v>
      </c>
    </row>
    <row r="502" spans="1:9" x14ac:dyDescent="0.25">
      <c r="A502" s="174"/>
      <c r="B502" s="174"/>
      <c r="C502" s="174"/>
      <c r="D502" s="174"/>
      <c r="E502" s="168" t="s">
        <v>1705</v>
      </c>
      <c r="F502" s="168" t="s">
        <v>1983</v>
      </c>
      <c r="G502" s="168" t="s">
        <v>1497</v>
      </c>
      <c r="H502" s="172">
        <v>3</v>
      </c>
      <c r="I502" s="173">
        <v>163.63</v>
      </c>
    </row>
    <row r="503" spans="1:9" x14ac:dyDescent="0.25">
      <c r="A503" s="174"/>
      <c r="B503" s="174"/>
      <c r="C503" s="174"/>
      <c r="D503" s="174"/>
      <c r="E503" s="168" t="s">
        <v>1729</v>
      </c>
      <c r="F503" s="168" t="s">
        <v>1984</v>
      </c>
      <c r="G503" s="168" t="s">
        <v>1497</v>
      </c>
      <c r="H503" s="172">
        <v>12</v>
      </c>
      <c r="I503" s="173">
        <v>1923.71</v>
      </c>
    </row>
    <row r="504" spans="1:9" x14ac:dyDescent="0.25">
      <c r="A504" s="174"/>
      <c r="B504" s="174"/>
      <c r="C504" s="174"/>
      <c r="D504" s="174"/>
      <c r="E504" s="168" t="s">
        <v>1706</v>
      </c>
      <c r="F504" s="168" t="s">
        <v>2491</v>
      </c>
      <c r="G504" s="168" t="s">
        <v>1497</v>
      </c>
      <c r="H504" s="172">
        <v>30</v>
      </c>
      <c r="I504" s="173">
        <v>5399.82</v>
      </c>
    </row>
    <row r="505" spans="1:9" x14ac:dyDescent="0.25">
      <c r="A505" s="174"/>
      <c r="B505" s="174"/>
      <c r="C505" s="174"/>
      <c r="D505" s="174"/>
      <c r="E505" s="168" t="s">
        <v>2492</v>
      </c>
      <c r="F505" s="168" t="s">
        <v>2493</v>
      </c>
      <c r="G505" s="168" t="s">
        <v>1500</v>
      </c>
      <c r="H505" s="172">
        <v>38.6</v>
      </c>
      <c r="I505" s="173">
        <v>41039.519999999997</v>
      </c>
    </row>
    <row r="506" spans="1:9" x14ac:dyDescent="0.25">
      <c r="A506" s="174"/>
      <c r="B506" s="174"/>
      <c r="C506" s="174"/>
      <c r="D506" s="174"/>
      <c r="E506" s="168" t="s">
        <v>1998</v>
      </c>
      <c r="F506" s="168" t="s">
        <v>2411</v>
      </c>
      <c r="G506" s="168" t="s">
        <v>1497</v>
      </c>
      <c r="H506" s="172">
        <v>8</v>
      </c>
      <c r="I506" s="173">
        <v>173.33999999999997</v>
      </c>
    </row>
    <row r="507" spans="1:9" x14ac:dyDescent="0.25">
      <c r="A507" s="174"/>
      <c r="B507" s="174"/>
      <c r="C507" s="174"/>
      <c r="D507" s="174"/>
      <c r="E507" s="168" t="s">
        <v>1730</v>
      </c>
      <c r="F507" s="168" t="s">
        <v>1731</v>
      </c>
      <c r="G507" s="168" t="s">
        <v>1497</v>
      </c>
      <c r="H507" s="172">
        <v>2</v>
      </c>
      <c r="I507" s="173">
        <v>53.81</v>
      </c>
    </row>
    <row r="508" spans="1:9" x14ac:dyDescent="0.25">
      <c r="A508" s="174"/>
      <c r="B508" s="174"/>
      <c r="C508" s="174"/>
      <c r="D508" s="174"/>
      <c r="E508" s="168" t="s">
        <v>1707</v>
      </c>
      <c r="F508" s="168" t="s">
        <v>2494</v>
      </c>
      <c r="G508" s="168" t="s">
        <v>1497</v>
      </c>
      <c r="H508" s="172">
        <v>18</v>
      </c>
      <c r="I508" s="173">
        <v>308.12</v>
      </c>
    </row>
    <row r="509" spans="1:9" x14ac:dyDescent="0.25">
      <c r="A509" s="174"/>
      <c r="B509" s="174"/>
      <c r="C509" s="174"/>
      <c r="D509" s="174"/>
      <c r="E509" s="168" t="s">
        <v>2495</v>
      </c>
      <c r="F509" s="168" t="s">
        <v>2496</v>
      </c>
      <c r="G509" s="168" t="s">
        <v>1497</v>
      </c>
      <c r="H509" s="172">
        <v>5</v>
      </c>
      <c r="I509" s="173">
        <v>2347.06</v>
      </c>
    </row>
    <row r="510" spans="1:9" x14ac:dyDescent="0.25">
      <c r="A510" s="174"/>
      <c r="B510" s="174"/>
      <c r="C510" s="174"/>
      <c r="D510" s="174"/>
      <c r="E510" s="168" t="s">
        <v>1642</v>
      </c>
      <c r="F510" s="168" t="s">
        <v>2497</v>
      </c>
      <c r="G510" s="168" t="s">
        <v>1643</v>
      </c>
      <c r="H510" s="172">
        <v>10</v>
      </c>
      <c r="I510" s="173">
        <v>925.32</v>
      </c>
    </row>
    <row r="511" spans="1:9" x14ac:dyDescent="0.25">
      <c r="A511" s="174"/>
      <c r="B511" s="174"/>
      <c r="C511" s="174"/>
      <c r="D511" s="174"/>
      <c r="E511" s="168" t="s">
        <v>2498</v>
      </c>
      <c r="F511" s="168" t="s">
        <v>2499</v>
      </c>
      <c r="G511" s="168" t="s">
        <v>1643</v>
      </c>
      <c r="H511" s="172">
        <v>10</v>
      </c>
      <c r="I511" s="173">
        <v>759.62999999999988</v>
      </c>
    </row>
    <row r="512" spans="1:9" x14ac:dyDescent="0.25">
      <c r="A512" s="174"/>
      <c r="B512" s="174"/>
      <c r="C512" s="174"/>
      <c r="D512" s="174"/>
      <c r="E512" s="168" t="s">
        <v>1732</v>
      </c>
      <c r="F512" s="168" t="s">
        <v>1985</v>
      </c>
      <c r="G512" s="168" t="s">
        <v>1497</v>
      </c>
      <c r="H512" s="172">
        <v>5</v>
      </c>
      <c r="I512" s="173">
        <v>107.7</v>
      </c>
    </row>
    <row r="513" spans="1:9" x14ac:dyDescent="0.25">
      <c r="A513" s="174"/>
      <c r="B513" s="174"/>
      <c r="C513" s="174"/>
      <c r="D513" s="174"/>
      <c r="E513" s="168" t="s">
        <v>1518</v>
      </c>
      <c r="F513" s="168" t="s">
        <v>2500</v>
      </c>
      <c r="G513" s="168" t="s">
        <v>1497</v>
      </c>
      <c r="H513" s="172">
        <v>2</v>
      </c>
      <c r="I513" s="173">
        <v>38.840000000000003</v>
      </c>
    </row>
    <row r="514" spans="1:9" x14ac:dyDescent="0.25">
      <c r="A514" s="174"/>
      <c r="B514" s="174"/>
      <c r="C514" s="174"/>
      <c r="D514" s="174"/>
      <c r="E514" s="168" t="s">
        <v>2501</v>
      </c>
      <c r="F514" s="168" t="s">
        <v>2502</v>
      </c>
      <c r="G514" s="168" t="s">
        <v>1497</v>
      </c>
      <c r="H514" s="172">
        <v>1</v>
      </c>
      <c r="I514" s="173">
        <v>177.59</v>
      </c>
    </row>
    <row r="515" spans="1:9" x14ac:dyDescent="0.25">
      <c r="A515" s="174"/>
      <c r="B515" s="174"/>
      <c r="C515" s="174"/>
      <c r="D515" s="174"/>
      <c r="E515" s="168" t="s">
        <v>2503</v>
      </c>
      <c r="F515" s="168" t="s">
        <v>2504</v>
      </c>
      <c r="G515" s="168" t="s">
        <v>1497</v>
      </c>
      <c r="H515" s="172">
        <v>10</v>
      </c>
      <c r="I515" s="173">
        <v>1737.23</v>
      </c>
    </row>
    <row r="516" spans="1:9" x14ac:dyDescent="0.25">
      <c r="A516" s="174"/>
      <c r="B516" s="174"/>
      <c r="C516" s="174"/>
      <c r="D516" s="174"/>
      <c r="E516" s="168" t="s">
        <v>2505</v>
      </c>
      <c r="F516" s="168" t="s">
        <v>2506</v>
      </c>
      <c r="G516" s="168" t="s">
        <v>1497</v>
      </c>
      <c r="H516" s="172">
        <v>3</v>
      </c>
      <c r="I516" s="173">
        <v>634.36</v>
      </c>
    </row>
    <row r="517" spans="1:9" x14ac:dyDescent="0.25">
      <c r="A517" s="174"/>
      <c r="B517" s="174"/>
      <c r="C517" s="174"/>
      <c r="D517" s="174"/>
      <c r="E517" s="168" t="s">
        <v>2507</v>
      </c>
      <c r="F517" s="168" t="s">
        <v>2508</v>
      </c>
      <c r="G517" s="168" t="s">
        <v>1497</v>
      </c>
      <c r="H517" s="172">
        <v>6</v>
      </c>
      <c r="I517" s="173">
        <v>1309.32</v>
      </c>
    </row>
    <row r="518" spans="1:9" x14ac:dyDescent="0.25">
      <c r="A518" s="174"/>
      <c r="B518" s="174"/>
      <c r="C518" s="174"/>
      <c r="D518" s="174"/>
      <c r="E518" s="168" t="s">
        <v>2509</v>
      </c>
      <c r="F518" s="168" t="s">
        <v>2510</v>
      </c>
      <c r="G518" s="168" t="s">
        <v>1497</v>
      </c>
      <c r="H518" s="172">
        <v>1</v>
      </c>
      <c r="I518" s="173">
        <v>41579</v>
      </c>
    </row>
    <row r="519" spans="1:9" x14ac:dyDescent="0.25">
      <c r="A519" s="174"/>
      <c r="B519" s="174"/>
      <c r="C519" s="174"/>
      <c r="D519" s="174"/>
      <c r="E519" s="168" t="s">
        <v>2511</v>
      </c>
      <c r="F519" s="168" t="s">
        <v>2512</v>
      </c>
      <c r="G519" s="168" t="s">
        <v>1497</v>
      </c>
      <c r="H519" s="172">
        <v>1</v>
      </c>
      <c r="I519" s="173">
        <v>326.17</v>
      </c>
    </row>
    <row r="520" spans="1:9" x14ac:dyDescent="0.25">
      <c r="A520" s="174"/>
      <c r="B520" s="174"/>
      <c r="C520" s="174"/>
      <c r="D520" s="174"/>
      <c r="E520" s="168" t="s">
        <v>2513</v>
      </c>
      <c r="F520" s="168" t="s">
        <v>2514</v>
      </c>
      <c r="G520" s="168" t="s">
        <v>1497</v>
      </c>
      <c r="H520" s="172">
        <v>46</v>
      </c>
      <c r="I520" s="173">
        <v>7082.09</v>
      </c>
    </row>
    <row r="521" spans="1:9" x14ac:dyDescent="0.25">
      <c r="A521" s="174"/>
      <c r="B521" s="174"/>
      <c r="C521" s="174"/>
      <c r="D521" s="174"/>
      <c r="E521" s="168" t="s">
        <v>2515</v>
      </c>
      <c r="F521" s="168" t="s">
        <v>2516</v>
      </c>
      <c r="G521" s="168" t="s">
        <v>1497</v>
      </c>
      <c r="H521" s="172">
        <v>10</v>
      </c>
      <c r="I521" s="173">
        <v>24.86</v>
      </c>
    </row>
    <row r="522" spans="1:9" x14ac:dyDescent="0.25">
      <c r="A522" s="174"/>
      <c r="B522" s="174"/>
      <c r="C522" s="174"/>
      <c r="D522" s="174"/>
      <c r="E522" s="168" t="s">
        <v>2000</v>
      </c>
      <c r="F522" s="168" t="s">
        <v>2001</v>
      </c>
      <c r="G522" s="168" t="s">
        <v>1497</v>
      </c>
      <c r="H522" s="172">
        <v>21</v>
      </c>
      <c r="I522" s="173">
        <v>3549</v>
      </c>
    </row>
    <row r="523" spans="1:9" x14ac:dyDescent="0.25">
      <c r="A523" s="174"/>
      <c r="B523" s="174"/>
      <c r="C523" s="174"/>
      <c r="D523" s="174"/>
      <c r="E523" s="168" t="s">
        <v>2517</v>
      </c>
      <c r="F523" s="168" t="s">
        <v>2518</v>
      </c>
      <c r="G523" s="168" t="s">
        <v>1497</v>
      </c>
      <c r="H523" s="172">
        <v>6</v>
      </c>
      <c r="I523" s="173">
        <v>487.67</v>
      </c>
    </row>
    <row r="524" spans="1:9" x14ac:dyDescent="0.25">
      <c r="A524" s="174"/>
      <c r="B524" s="174"/>
      <c r="C524" s="174"/>
      <c r="D524" s="174"/>
      <c r="E524" s="168" t="s">
        <v>2519</v>
      </c>
      <c r="F524" s="168" t="s">
        <v>2520</v>
      </c>
      <c r="G524" s="168" t="s">
        <v>1497</v>
      </c>
      <c r="H524" s="172">
        <v>2</v>
      </c>
      <c r="I524" s="173">
        <v>565.26</v>
      </c>
    </row>
    <row r="525" spans="1:9" x14ac:dyDescent="0.25">
      <c r="A525" s="174"/>
      <c r="B525" s="174"/>
      <c r="C525" s="174"/>
      <c r="D525" s="174"/>
      <c r="E525" s="168" t="s">
        <v>1735</v>
      </c>
      <c r="F525" s="168" t="s">
        <v>2002</v>
      </c>
      <c r="G525" s="168" t="s">
        <v>1497</v>
      </c>
      <c r="H525" s="172">
        <v>3</v>
      </c>
      <c r="I525" s="173">
        <v>5493.27</v>
      </c>
    </row>
    <row r="526" spans="1:9" x14ac:dyDescent="0.25">
      <c r="A526" s="174"/>
      <c r="B526" s="174"/>
      <c r="C526" s="174"/>
      <c r="D526" s="174"/>
      <c r="E526" s="168" t="s">
        <v>2521</v>
      </c>
      <c r="F526" s="168" t="s">
        <v>2522</v>
      </c>
      <c r="G526" s="168" t="s">
        <v>1497</v>
      </c>
      <c r="H526" s="172">
        <v>2</v>
      </c>
      <c r="I526" s="173">
        <v>246.68</v>
      </c>
    </row>
    <row r="527" spans="1:9" x14ac:dyDescent="0.25">
      <c r="A527" s="174"/>
      <c r="B527" s="174"/>
      <c r="C527" s="174"/>
      <c r="D527" s="174"/>
      <c r="E527" s="168" t="s">
        <v>2523</v>
      </c>
      <c r="F527" s="168" t="s">
        <v>2524</v>
      </c>
      <c r="G527" s="168" t="s">
        <v>1497</v>
      </c>
      <c r="H527" s="172">
        <v>26</v>
      </c>
      <c r="I527" s="173">
        <v>537.24</v>
      </c>
    </row>
    <row r="528" spans="1:9" x14ac:dyDescent="0.25">
      <c r="A528" s="174"/>
      <c r="B528" s="174"/>
      <c r="C528" s="174"/>
      <c r="D528" s="174"/>
      <c r="E528" s="168" t="s">
        <v>2525</v>
      </c>
      <c r="F528" s="168" t="s">
        <v>2526</v>
      </c>
      <c r="G528" s="168" t="s">
        <v>1497</v>
      </c>
      <c r="H528" s="172">
        <v>1</v>
      </c>
      <c r="I528" s="173">
        <v>340</v>
      </c>
    </row>
    <row r="529" spans="1:9" x14ac:dyDescent="0.25">
      <c r="A529" s="174"/>
      <c r="B529" s="174"/>
      <c r="C529" s="174"/>
      <c r="D529" s="174"/>
      <c r="E529" s="168" t="s">
        <v>2005</v>
      </c>
      <c r="F529" s="168" t="s">
        <v>2006</v>
      </c>
      <c r="G529" s="168" t="s">
        <v>1500</v>
      </c>
      <c r="H529" s="172">
        <v>7.18</v>
      </c>
      <c r="I529" s="173">
        <v>7504.2000000000007</v>
      </c>
    </row>
    <row r="530" spans="1:9" x14ac:dyDescent="0.25">
      <c r="A530" s="174"/>
      <c r="B530" s="174"/>
      <c r="C530" s="174"/>
      <c r="D530" s="174"/>
      <c r="E530" s="168" t="s">
        <v>2527</v>
      </c>
      <c r="F530" s="168" t="s">
        <v>2528</v>
      </c>
      <c r="G530" s="168" t="s">
        <v>1497</v>
      </c>
      <c r="H530" s="172">
        <v>10</v>
      </c>
      <c r="I530" s="173">
        <v>658.84</v>
      </c>
    </row>
    <row r="531" spans="1:9" x14ac:dyDescent="0.25">
      <c r="A531" s="174"/>
      <c r="B531" s="174"/>
      <c r="C531" s="174"/>
      <c r="D531" s="174"/>
      <c r="E531" s="168" t="s">
        <v>2529</v>
      </c>
      <c r="F531" s="168" t="s">
        <v>2530</v>
      </c>
      <c r="G531" s="168" t="s">
        <v>1497</v>
      </c>
      <c r="H531" s="172">
        <v>2</v>
      </c>
      <c r="I531" s="173">
        <v>352.61</v>
      </c>
    </row>
    <row r="532" spans="1:9" x14ac:dyDescent="0.25">
      <c r="A532" s="174"/>
      <c r="B532" s="174"/>
      <c r="C532" s="174"/>
      <c r="D532" s="174"/>
      <c r="E532" s="168" t="s">
        <v>1986</v>
      </c>
      <c r="F532" s="168" t="s">
        <v>2531</v>
      </c>
      <c r="G532" s="168" t="s">
        <v>1497</v>
      </c>
      <c r="H532" s="172">
        <v>1</v>
      </c>
      <c r="I532" s="173">
        <v>964.9</v>
      </c>
    </row>
    <row r="533" spans="1:9" x14ac:dyDescent="0.25">
      <c r="A533" s="174"/>
      <c r="B533" s="174"/>
      <c r="C533" s="174"/>
      <c r="D533" s="174"/>
      <c r="E533" s="168" t="s">
        <v>2532</v>
      </c>
      <c r="F533" s="168" t="s">
        <v>2533</v>
      </c>
      <c r="G533" s="168" t="s">
        <v>1497</v>
      </c>
      <c r="H533" s="172">
        <v>10</v>
      </c>
      <c r="I533" s="173">
        <v>1085.56</v>
      </c>
    </row>
    <row r="534" spans="1:9" x14ac:dyDescent="0.25">
      <c r="A534" s="174"/>
      <c r="B534" s="174"/>
      <c r="C534" s="174"/>
      <c r="D534" s="174"/>
      <c r="E534" s="168" t="s">
        <v>2534</v>
      </c>
      <c r="F534" s="168" t="s">
        <v>2535</v>
      </c>
      <c r="G534" s="168" t="s">
        <v>1497</v>
      </c>
      <c r="H534" s="172">
        <v>24</v>
      </c>
      <c r="I534" s="173">
        <v>1528.08</v>
      </c>
    </row>
    <row r="535" spans="1:9" x14ac:dyDescent="0.25">
      <c r="A535" s="174"/>
      <c r="B535" s="174"/>
      <c r="C535" s="174"/>
      <c r="D535" s="174"/>
      <c r="E535" s="168" t="s">
        <v>2536</v>
      </c>
      <c r="F535" s="168" t="s">
        <v>2537</v>
      </c>
      <c r="G535" s="168" t="s">
        <v>1497</v>
      </c>
      <c r="H535" s="172">
        <v>1</v>
      </c>
      <c r="I535" s="173">
        <v>13173.71</v>
      </c>
    </row>
    <row r="536" spans="1:9" x14ac:dyDescent="0.25">
      <c r="A536" s="174"/>
      <c r="B536" s="174"/>
      <c r="C536" s="174"/>
      <c r="D536" s="174"/>
      <c r="E536" s="168" t="s">
        <v>2538</v>
      </c>
      <c r="F536" s="168" t="s">
        <v>2539</v>
      </c>
      <c r="G536" s="168" t="s">
        <v>1497</v>
      </c>
      <c r="H536" s="172">
        <v>2</v>
      </c>
      <c r="I536" s="173">
        <v>25362.97</v>
      </c>
    </row>
    <row r="537" spans="1:9" x14ac:dyDescent="0.25">
      <c r="A537" s="174"/>
      <c r="B537" s="174"/>
      <c r="C537" s="174"/>
      <c r="D537" s="174"/>
      <c r="E537" s="168" t="s">
        <v>2540</v>
      </c>
      <c r="F537" s="168" t="s">
        <v>2541</v>
      </c>
      <c r="G537" s="168" t="s">
        <v>1497</v>
      </c>
      <c r="H537" s="172">
        <v>7</v>
      </c>
      <c r="I537" s="173">
        <v>352.19</v>
      </c>
    </row>
    <row r="538" spans="1:9" x14ac:dyDescent="0.25">
      <c r="A538" s="174"/>
      <c r="B538" s="174"/>
      <c r="C538" s="168"/>
      <c r="D538" s="168"/>
      <c r="E538" s="168" t="s">
        <v>2542</v>
      </c>
      <c r="F538" s="168" t="s">
        <v>2543</v>
      </c>
      <c r="G538" s="168" t="s">
        <v>1497</v>
      </c>
      <c r="H538" s="172">
        <v>15</v>
      </c>
      <c r="I538" s="173">
        <v>2568.7199999999998</v>
      </c>
    </row>
    <row r="539" spans="1:9" x14ac:dyDescent="0.25">
      <c r="A539" s="174"/>
      <c r="B539" s="174"/>
      <c r="C539" s="174"/>
      <c r="D539" s="174"/>
      <c r="E539" s="168" t="s">
        <v>2544</v>
      </c>
      <c r="F539" s="168" t="s">
        <v>2545</v>
      </c>
      <c r="G539" s="168" t="s">
        <v>1497</v>
      </c>
      <c r="H539" s="172">
        <v>1</v>
      </c>
      <c r="I539" s="173">
        <v>44.92</v>
      </c>
    </row>
    <row r="540" spans="1:9" x14ac:dyDescent="0.25">
      <c r="A540" s="174"/>
      <c r="B540" s="174"/>
      <c r="C540" s="174"/>
      <c r="D540" s="174"/>
      <c r="E540" s="168" t="s">
        <v>2546</v>
      </c>
      <c r="F540" s="168" t="s">
        <v>2547</v>
      </c>
      <c r="G540" s="168" t="s">
        <v>1497</v>
      </c>
      <c r="H540" s="172">
        <v>1</v>
      </c>
      <c r="I540" s="173">
        <v>10800.6</v>
      </c>
    </row>
    <row r="541" spans="1:9" x14ac:dyDescent="0.25">
      <c r="A541" s="174"/>
      <c r="B541" s="174"/>
      <c r="C541" s="174"/>
      <c r="D541" s="174"/>
      <c r="E541" s="168" t="s">
        <v>2548</v>
      </c>
      <c r="F541" s="168" t="s">
        <v>2549</v>
      </c>
      <c r="G541" s="168" t="s">
        <v>1497</v>
      </c>
      <c r="H541" s="172">
        <v>1</v>
      </c>
      <c r="I541" s="173">
        <v>1411.96</v>
      </c>
    </row>
    <row r="542" spans="1:9" x14ac:dyDescent="0.25">
      <c r="A542" s="174"/>
      <c r="B542" s="174"/>
      <c r="C542" s="174"/>
      <c r="D542" s="174"/>
      <c r="E542" s="168" t="s">
        <v>2550</v>
      </c>
      <c r="F542" s="168" t="s">
        <v>2551</v>
      </c>
      <c r="G542" s="168" t="s">
        <v>1497</v>
      </c>
      <c r="H542" s="172">
        <v>1</v>
      </c>
      <c r="I542" s="173">
        <v>30619.7</v>
      </c>
    </row>
    <row r="543" spans="1:9" x14ac:dyDescent="0.25">
      <c r="A543" s="174"/>
      <c r="B543" s="174"/>
      <c r="C543" s="174"/>
      <c r="D543" s="174"/>
      <c r="E543" s="168" t="s">
        <v>2552</v>
      </c>
      <c r="F543" s="168" t="s">
        <v>2553</v>
      </c>
      <c r="G543" s="168" t="s">
        <v>1497</v>
      </c>
      <c r="H543" s="172">
        <v>2</v>
      </c>
      <c r="I543" s="173">
        <v>1487.66</v>
      </c>
    </row>
    <row r="544" spans="1:9" x14ac:dyDescent="0.25">
      <c r="A544" s="174"/>
      <c r="B544" s="174"/>
      <c r="C544" s="174"/>
      <c r="D544" s="174"/>
      <c r="E544" s="168" t="s">
        <v>2554</v>
      </c>
      <c r="F544" s="168" t="s">
        <v>2555</v>
      </c>
      <c r="G544" s="168" t="s">
        <v>1497</v>
      </c>
      <c r="H544" s="172">
        <v>1</v>
      </c>
      <c r="I544" s="173">
        <v>6027.35</v>
      </c>
    </row>
    <row r="545" spans="1:9" x14ac:dyDescent="0.25">
      <c r="A545" s="174"/>
      <c r="B545" s="174"/>
      <c r="C545" s="174"/>
      <c r="D545" s="174"/>
      <c r="E545" s="168" t="s">
        <v>2556</v>
      </c>
      <c r="F545" s="168" t="s">
        <v>2557</v>
      </c>
      <c r="G545" s="168" t="s">
        <v>1497</v>
      </c>
      <c r="H545" s="172">
        <v>1</v>
      </c>
      <c r="I545" s="173">
        <v>8773.73</v>
      </c>
    </row>
    <row r="546" spans="1:9" x14ac:dyDescent="0.25">
      <c r="A546" s="174"/>
      <c r="B546" s="174"/>
      <c r="C546" s="174"/>
      <c r="D546" s="174"/>
      <c r="E546" s="168" t="s">
        <v>2558</v>
      </c>
      <c r="F546" s="168" t="s">
        <v>2559</v>
      </c>
      <c r="G546" s="168" t="s">
        <v>1497</v>
      </c>
      <c r="H546" s="172">
        <v>3</v>
      </c>
      <c r="I546" s="173">
        <v>775.42</v>
      </c>
    </row>
    <row r="547" spans="1:9" x14ac:dyDescent="0.25">
      <c r="A547" s="174"/>
      <c r="B547" s="174"/>
      <c r="C547" s="174"/>
      <c r="D547" s="174"/>
      <c r="E547" s="168" t="s">
        <v>2560</v>
      </c>
      <c r="F547" s="168" t="s">
        <v>2561</v>
      </c>
      <c r="G547" s="168" t="s">
        <v>1497</v>
      </c>
      <c r="H547" s="172">
        <v>3</v>
      </c>
      <c r="I547" s="173">
        <v>1130.01</v>
      </c>
    </row>
    <row r="548" spans="1:9" x14ac:dyDescent="0.25">
      <c r="A548" s="174"/>
      <c r="B548" s="174"/>
      <c r="C548" s="174"/>
      <c r="D548" s="174"/>
      <c r="E548" s="168" t="s">
        <v>2562</v>
      </c>
      <c r="F548" s="168" t="s">
        <v>2563</v>
      </c>
      <c r="G548" s="168" t="s">
        <v>1497</v>
      </c>
      <c r="H548" s="172">
        <v>2</v>
      </c>
      <c r="I548" s="173">
        <v>1695.84</v>
      </c>
    </row>
    <row r="549" spans="1:9" x14ac:dyDescent="0.25">
      <c r="A549" s="174"/>
      <c r="B549" s="174"/>
      <c r="C549" s="174"/>
      <c r="D549" s="174"/>
      <c r="E549" s="168" t="s">
        <v>2564</v>
      </c>
      <c r="F549" s="168" t="s">
        <v>2565</v>
      </c>
      <c r="G549" s="168" t="s">
        <v>1497</v>
      </c>
      <c r="H549" s="172">
        <v>1</v>
      </c>
      <c r="I549" s="173">
        <v>634.16999999999996</v>
      </c>
    </row>
    <row r="550" spans="1:9" x14ac:dyDescent="0.25">
      <c r="A550" s="174"/>
      <c r="B550" s="174"/>
      <c r="C550" s="174"/>
      <c r="D550" s="174"/>
      <c r="E550" s="168" t="s">
        <v>2011</v>
      </c>
      <c r="F550" s="168" t="s">
        <v>2566</v>
      </c>
      <c r="G550" s="168" t="s">
        <v>1497</v>
      </c>
      <c r="H550" s="172">
        <v>15</v>
      </c>
      <c r="I550" s="173">
        <v>4680</v>
      </c>
    </row>
    <row r="551" spans="1:9" x14ac:dyDescent="0.25">
      <c r="A551" s="174"/>
      <c r="B551" s="174"/>
      <c r="C551" s="174"/>
      <c r="D551" s="174"/>
      <c r="E551" s="168" t="s">
        <v>2567</v>
      </c>
      <c r="F551" s="168" t="s">
        <v>2568</v>
      </c>
      <c r="G551" s="168" t="s">
        <v>1497</v>
      </c>
      <c r="H551" s="172">
        <v>1</v>
      </c>
      <c r="I551" s="173">
        <v>581.66999999999996</v>
      </c>
    </row>
    <row r="552" spans="1:9" x14ac:dyDescent="0.25">
      <c r="A552" s="174"/>
      <c r="B552" s="174"/>
      <c r="C552" s="174"/>
      <c r="D552" s="174"/>
      <c r="E552" s="168" t="s">
        <v>2569</v>
      </c>
      <c r="F552" s="168" t="s">
        <v>2570</v>
      </c>
      <c r="G552" s="168" t="s">
        <v>1497</v>
      </c>
      <c r="H552" s="172">
        <v>1</v>
      </c>
      <c r="I552" s="173">
        <v>404.17</v>
      </c>
    </row>
    <row r="553" spans="1:9" x14ac:dyDescent="0.25">
      <c r="A553" s="174"/>
      <c r="B553" s="174"/>
      <c r="C553" s="174"/>
      <c r="D553" s="174"/>
      <c r="E553" s="168" t="s">
        <v>2571</v>
      </c>
      <c r="F553" s="168" t="s">
        <v>2572</v>
      </c>
      <c r="G553" s="168" t="s">
        <v>1497</v>
      </c>
      <c r="H553" s="172">
        <v>2</v>
      </c>
      <c r="I553" s="173">
        <v>350</v>
      </c>
    </row>
    <row r="554" spans="1:9" x14ac:dyDescent="0.25">
      <c r="A554" s="174"/>
      <c r="B554" s="174"/>
      <c r="C554" s="174"/>
      <c r="D554" s="174"/>
      <c r="E554" s="168" t="s">
        <v>2573</v>
      </c>
      <c r="F554" s="168" t="s">
        <v>2574</v>
      </c>
      <c r="G554" s="168" t="s">
        <v>1504</v>
      </c>
      <c r="H554" s="172">
        <v>6</v>
      </c>
      <c r="I554" s="173">
        <v>3316.67</v>
      </c>
    </row>
    <row r="555" spans="1:9" x14ac:dyDescent="0.25">
      <c r="A555" s="174"/>
      <c r="B555" s="174"/>
      <c r="C555" s="174"/>
      <c r="D555" s="174"/>
      <c r="E555" s="168" t="s">
        <v>2575</v>
      </c>
      <c r="F555" s="168" t="s">
        <v>2576</v>
      </c>
      <c r="G555" s="168" t="s">
        <v>1504</v>
      </c>
      <c r="H555" s="172">
        <v>6</v>
      </c>
      <c r="I555" s="173">
        <v>2490</v>
      </c>
    </row>
    <row r="556" spans="1:9" x14ac:dyDescent="0.25">
      <c r="A556" s="174"/>
      <c r="B556" s="174"/>
      <c r="C556" s="174"/>
      <c r="D556" s="174"/>
      <c r="E556" s="168" t="s">
        <v>2577</v>
      </c>
      <c r="F556" s="168" t="s">
        <v>2578</v>
      </c>
      <c r="G556" s="168" t="s">
        <v>1497</v>
      </c>
      <c r="H556" s="172">
        <v>2</v>
      </c>
      <c r="I556" s="173">
        <v>3160.84</v>
      </c>
    </row>
    <row r="557" spans="1:9" x14ac:dyDescent="0.25">
      <c r="A557" s="174"/>
      <c r="B557" s="174"/>
      <c r="C557" s="174"/>
      <c r="D557" s="174"/>
      <c r="E557" s="168" t="s">
        <v>2579</v>
      </c>
      <c r="F557" s="168" t="s">
        <v>2580</v>
      </c>
      <c r="G557" s="168" t="s">
        <v>1497</v>
      </c>
      <c r="H557" s="172">
        <v>2</v>
      </c>
      <c r="I557" s="173">
        <v>819.16</v>
      </c>
    </row>
    <row r="558" spans="1:9" x14ac:dyDescent="0.25">
      <c r="A558" s="174"/>
      <c r="B558" s="174"/>
      <c r="C558" s="174"/>
      <c r="D558" s="174"/>
      <c r="E558" s="168" t="s">
        <v>2581</v>
      </c>
      <c r="F558" s="168" t="s">
        <v>2582</v>
      </c>
      <c r="G558" s="168" t="s">
        <v>1497</v>
      </c>
      <c r="H558" s="172">
        <v>2</v>
      </c>
      <c r="I558" s="173">
        <v>708.33</v>
      </c>
    </row>
    <row r="559" spans="1:9" x14ac:dyDescent="0.25">
      <c r="A559" s="174"/>
      <c r="B559" s="174"/>
      <c r="C559" s="174"/>
      <c r="D559" s="174"/>
      <c r="E559" s="168" t="s">
        <v>2583</v>
      </c>
      <c r="F559" s="168" t="s">
        <v>2584</v>
      </c>
      <c r="G559" s="168" t="s">
        <v>1497</v>
      </c>
      <c r="H559" s="172">
        <v>2</v>
      </c>
      <c r="I559" s="173">
        <v>10490.62</v>
      </c>
    </row>
    <row r="560" spans="1:9" x14ac:dyDescent="0.25">
      <c r="A560" s="174"/>
      <c r="B560" s="174"/>
      <c r="C560" s="174"/>
      <c r="D560" s="174"/>
      <c r="E560" s="168" t="s">
        <v>2585</v>
      </c>
      <c r="F560" s="168" t="s">
        <v>2586</v>
      </c>
      <c r="G560" s="168" t="s">
        <v>1497</v>
      </c>
      <c r="H560" s="172">
        <v>1</v>
      </c>
      <c r="I560" s="173">
        <v>225.83</v>
      </c>
    </row>
    <row r="561" spans="1:9" x14ac:dyDescent="0.25">
      <c r="A561" s="174"/>
      <c r="B561" s="174"/>
      <c r="C561" s="174"/>
      <c r="D561" s="174"/>
      <c r="E561" s="168" t="s">
        <v>1987</v>
      </c>
      <c r="F561" s="168" t="s">
        <v>2587</v>
      </c>
      <c r="G561" s="168" t="s">
        <v>1497</v>
      </c>
      <c r="H561" s="172">
        <v>25</v>
      </c>
      <c r="I561" s="173">
        <v>41.25</v>
      </c>
    </row>
    <row r="562" spans="1:9" x14ac:dyDescent="0.25">
      <c r="A562" s="174"/>
      <c r="B562" s="174"/>
      <c r="C562" s="174"/>
      <c r="D562" s="174"/>
      <c r="E562" s="168" t="s">
        <v>2588</v>
      </c>
      <c r="F562" s="168" t="s">
        <v>2589</v>
      </c>
      <c r="G562" s="168" t="s">
        <v>1497</v>
      </c>
      <c r="H562" s="172">
        <v>4</v>
      </c>
      <c r="I562" s="173">
        <v>19798</v>
      </c>
    </row>
    <row r="563" spans="1:9" x14ac:dyDescent="0.25">
      <c r="A563" s="174"/>
      <c r="B563" s="174"/>
      <c r="C563" s="174"/>
      <c r="D563" s="174"/>
      <c r="E563" s="168" t="s">
        <v>2590</v>
      </c>
      <c r="F563" s="168" t="s">
        <v>2591</v>
      </c>
      <c r="G563" s="168" t="s">
        <v>1497</v>
      </c>
      <c r="H563" s="172">
        <v>2</v>
      </c>
      <c r="I563" s="173">
        <v>437.1</v>
      </c>
    </row>
    <row r="564" spans="1:9" x14ac:dyDescent="0.25">
      <c r="A564" s="174"/>
      <c r="B564" s="174"/>
      <c r="C564" s="174"/>
      <c r="D564" s="174"/>
      <c r="E564" s="168" t="s">
        <v>2592</v>
      </c>
      <c r="F564" s="168" t="s">
        <v>2593</v>
      </c>
      <c r="G564" s="168" t="s">
        <v>1497</v>
      </c>
      <c r="H564" s="172">
        <v>1</v>
      </c>
      <c r="I564" s="173">
        <v>113.85</v>
      </c>
    </row>
    <row r="565" spans="1:9" x14ac:dyDescent="0.25">
      <c r="A565" s="174"/>
      <c r="B565" s="174"/>
      <c r="C565" s="174"/>
      <c r="D565" s="174"/>
      <c r="E565" s="168" t="s">
        <v>2594</v>
      </c>
      <c r="F565" s="168" t="s">
        <v>2595</v>
      </c>
      <c r="G565" s="168" t="s">
        <v>1497</v>
      </c>
      <c r="H565" s="172">
        <v>4</v>
      </c>
      <c r="I565" s="173">
        <v>1493.24</v>
      </c>
    </row>
    <row r="566" spans="1:9" x14ac:dyDescent="0.25">
      <c r="A566" s="174"/>
      <c r="B566" s="174"/>
      <c r="C566" s="174"/>
      <c r="D566" s="174"/>
      <c r="E566" s="168" t="s">
        <v>2596</v>
      </c>
      <c r="F566" s="168" t="s">
        <v>2597</v>
      </c>
      <c r="G566" s="168" t="s">
        <v>1497</v>
      </c>
      <c r="H566" s="172">
        <v>3</v>
      </c>
      <c r="I566" s="173">
        <v>368</v>
      </c>
    </row>
    <row r="567" spans="1:9" x14ac:dyDescent="0.25">
      <c r="A567" s="174"/>
      <c r="B567" s="174"/>
      <c r="C567" s="174"/>
      <c r="D567" s="174"/>
      <c r="E567" s="168" t="s">
        <v>2598</v>
      </c>
      <c r="F567" s="168" t="s">
        <v>2599</v>
      </c>
      <c r="G567" s="168" t="s">
        <v>1497</v>
      </c>
      <c r="H567" s="172">
        <v>4</v>
      </c>
      <c r="I567" s="173">
        <v>902.84</v>
      </c>
    </row>
    <row r="568" spans="1:9" x14ac:dyDescent="0.25">
      <c r="A568" s="174"/>
      <c r="B568" s="174"/>
      <c r="C568" s="174"/>
      <c r="D568" s="174"/>
      <c r="E568" s="168" t="s">
        <v>2600</v>
      </c>
      <c r="F568" s="168" t="s">
        <v>2504</v>
      </c>
      <c r="G568" s="168" t="s">
        <v>1497</v>
      </c>
      <c r="H568" s="172">
        <v>1</v>
      </c>
      <c r="I568" s="173">
        <v>287.27</v>
      </c>
    </row>
    <row r="569" spans="1:9" x14ac:dyDescent="0.25">
      <c r="A569" s="174"/>
      <c r="B569" s="174"/>
      <c r="C569" s="174" t="s">
        <v>1526</v>
      </c>
      <c r="D569" s="174" t="s">
        <v>1527</v>
      </c>
      <c r="E569" s="168" t="s">
        <v>1650</v>
      </c>
      <c r="F569" s="168" t="s">
        <v>1651</v>
      </c>
      <c r="G569" s="168" t="s">
        <v>1497</v>
      </c>
      <c r="H569" s="172">
        <v>5</v>
      </c>
      <c r="I569" s="173">
        <v>249.07</v>
      </c>
    </row>
    <row r="570" spans="1:9" x14ac:dyDescent="0.25">
      <c r="A570" s="174"/>
      <c r="B570" s="174"/>
      <c r="C570" s="168" t="s">
        <v>1590</v>
      </c>
      <c r="D570" s="168" t="s">
        <v>1591</v>
      </c>
      <c r="E570" s="168" t="s">
        <v>2601</v>
      </c>
      <c r="F570" s="168" t="s">
        <v>2602</v>
      </c>
      <c r="G570" s="168" t="s">
        <v>1497</v>
      </c>
      <c r="H570" s="172">
        <v>2</v>
      </c>
      <c r="I570" s="173">
        <v>2594.7199999999998</v>
      </c>
    </row>
    <row r="571" spans="1:9" x14ac:dyDescent="0.25">
      <c r="A571" s="174"/>
      <c r="B571" s="174"/>
      <c r="C571" s="168" t="s">
        <v>1672</v>
      </c>
      <c r="D571" s="168" t="s">
        <v>1673</v>
      </c>
      <c r="E571" s="168" t="s">
        <v>1679</v>
      </c>
      <c r="F571" s="168" t="s">
        <v>2377</v>
      </c>
      <c r="G571" s="168" t="s">
        <v>1666</v>
      </c>
      <c r="H571" s="172">
        <v>-2.6999999999999997</v>
      </c>
      <c r="I571" s="173">
        <v>-73803.600000000006</v>
      </c>
    </row>
    <row r="572" spans="1:9" x14ac:dyDescent="0.25">
      <c r="A572" s="174"/>
      <c r="B572" s="174"/>
      <c r="C572" s="168" t="s">
        <v>2342</v>
      </c>
      <c r="D572" s="168" t="s">
        <v>2343</v>
      </c>
      <c r="E572" s="168" t="s">
        <v>1990</v>
      </c>
      <c r="F572" s="168" t="s">
        <v>1990</v>
      </c>
      <c r="G572" s="168" t="s">
        <v>2165</v>
      </c>
      <c r="H572" s="172">
        <v>17</v>
      </c>
      <c r="I572" s="173">
        <v>854718.09999999986</v>
      </c>
    </row>
    <row r="573" spans="1:9" x14ac:dyDescent="0.25">
      <c r="A573" s="174"/>
      <c r="B573" s="174"/>
      <c r="C573" s="174" t="s">
        <v>2403</v>
      </c>
      <c r="D573" s="174" t="s">
        <v>2404</v>
      </c>
      <c r="E573" s="168" t="s">
        <v>1990</v>
      </c>
      <c r="F573" s="168" t="s">
        <v>1990</v>
      </c>
      <c r="G573" s="168"/>
      <c r="H573" s="172">
        <v>0</v>
      </c>
      <c r="I573" s="173">
        <v>0.01</v>
      </c>
    </row>
    <row r="574" spans="1:9" x14ac:dyDescent="0.25">
      <c r="A574" s="174"/>
      <c r="B574" s="174"/>
      <c r="C574" s="168" t="s">
        <v>2166</v>
      </c>
      <c r="D574" s="168" t="s">
        <v>2167</v>
      </c>
      <c r="E574" s="168" t="s">
        <v>1990</v>
      </c>
      <c r="F574" s="168" t="s">
        <v>1990</v>
      </c>
      <c r="G574" s="168"/>
      <c r="H574" s="172">
        <v>0</v>
      </c>
      <c r="I574" s="173">
        <v>638.96</v>
      </c>
    </row>
    <row r="575" spans="1:9" x14ac:dyDescent="0.25">
      <c r="A575" s="168"/>
      <c r="B575" s="169"/>
      <c r="C575" s="169" t="s">
        <v>2168</v>
      </c>
      <c r="D575" s="169" t="s">
        <v>2169</v>
      </c>
      <c r="E575" s="169" t="s">
        <v>1990</v>
      </c>
      <c r="F575" s="169" t="s">
        <v>1990</v>
      </c>
      <c r="G575" s="169"/>
      <c r="H575" s="172">
        <v>0</v>
      </c>
      <c r="I575" s="173">
        <v>-19.309999999999999</v>
      </c>
    </row>
    <row r="576" spans="1:9" x14ac:dyDescent="0.25">
      <c r="A576" s="168"/>
      <c r="B576" s="168"/>
      <c r="C576" s="168" t="s">
        <v>2382</v>
      </c>
      <c r="D576" s="168" t="s">
        <v>2383</v>
      </c>
      <c r="E576" s="168" t="s">
        <v>1990</v>
      </c>
      <c r="F576" s="168" t="s">
        <v>1990</v>
      </c>
      <c r="G576" s="168" t="s">
        <v>2384</v>
      </c>
      <c r="H576" s="172">
        <v>24</v>
      </c>
      <c r="I576" s="173">
        <v>10456.439999999999</v>
      </c>
    </row>
    <row r="577" spans="1:9" x14ac:dyDescent="0.25">
      <c r="A577" s="174"/>
      <c r="B577" s="174"/>
      <c r="C577" s="168" t="s">
        <v>2385</v>
      </c>
      <c r="D577" s="168" t="s">
        <v>2386</v>
      </c>
      <c r="E577" s="168" t="s">
        <v>1990</v>
      </c>
      <c r="F577" s="168" t="s">
        <v>1990</v>
      </c>
      <c r="G577" s="168" t="s">
        <v>2384</v>
      </c>
      <c r="H577" s="172">
        <v>24</v>
      </c>
      <c r="I577" s="173">
        <v>72431.64</v>
      </c>
    </row>
    <row r="578" spans="1:9" x14ac:dyDescent="0.25">
      <c r="A578" s="174"/>
      <c r="B578" s="174"/>
      <c r="C578" s="174" t="s">
        <v>2181</v>
      </c>
      <c r="D578" s="174" t="s">
        <v>2182</v>
      </c>
      <c r="E578" s="174" t="s">
        <v>1990</v>
      </c>
      <c r="F578" s="174" t="s">
        <v>1990</v>
      </c>
      <c r="G578" s="175" t="s">
        <v>2183</v>
      </c>
      <c r="H578" s="176">
        <v>1241</v>
      </c>
      <c r="I578" s="177">
        <v>1188517.25</v>
      </c>
    </row>
    <row r="579" spans="1:9" x14ac:dyDescent="0.25">
      <c r="A579" s="168" t="s">
        <v>1708</v>
      </c>
      <c r="B579" s="169"/>
      <c r="C579" s="169"/>
      <c r="D579" s="169"/>
      <c r="E579" s="169"/>
      <c r="F579" s="169"/>
      <c r="G579" s="169"/>
      <c r="H579" s="172">
        <v>6262.6160000000009</v>
      </c>
      <c r="I579" s="173">
        <v>2837903.3199999994</v>
      </c>
    </row>
    <row r="580" spans="1:9" x14ac:dyDescent="0.25">
      <c r="A580" s="168" t="s">
        <v>1988</v>
      </c>
      <c r="B580" s="168" t="s">
        <v>1989</v>
      </c>
      <c r="C580" s="168" t="s">
        <v>1511</v>
      </c>
      <c r="D580" s="168" t="s">
        <v>1512</v>
      </c>
      <c r="E580" s="168" t="s">
        <v>1990</v>
      </c>
      <c r="F580" s="168" t="s">
        <v>1990</v>
      </c>
      <c r="G580" s="168" t="s">
        <v>1497</v>
      </c>
      <c r="H580" s="172">
        <v>27</v>
      </c>
      <c r="I580" s="173">
        <v>136737.85</v>
      </c>
    </row>
    <row r="581" spans="1:9" x14ac:dyDescent="0.25">
      <c r="A581" s="174"/>
      <c r="B581" s="174"/>
      <c r="C581" s="174" t="s">
        <v>2168</v>
      </c>
      <c r="D581" s="174" t="s">
        <v>2169</v>
      </c>
      <c r="E581" s="168" t="s">
        <v>1990</v>
      </c>
      <c r="F581" s="168" t="s">
        <v>1990</v>
      </c>
      <c r="G581" s="168"/>
      <c r="H581" s="172">
        <v>0</v>
      </c>
      <c r="I581" s="173">
        <v>-6.84</v>
      </c>
    </row>
    <row r="582" spans="1:9" x14ac:dyDescent="0.25">
      <c r="A582" s="174" t="s">
        <v>1991</v>
      </c>
      <c r="B582" s="174"/>
      <c r="C582" s="174"/>
      <c r="D582" s="174"/>
      <c r="E582" s="168"/>
      <c r="F582" s="168"/>
      <c r="G582" s="168"/>
      <c r="H582" s="172">
        <v>27</v>
      </c>
      <c r="I582" s="173">
        <v>136731.01</v>
      </c>
    </row>
    <row r="583" spans="1:9" x14ac:dyDescent="0.25">
      <c r="A583" s="174" t="s">
        <v>1709</v>
      </c>
      <c r="B583" s="174" t="s">
        <v>1710</v>
      </c>
      <c r="C583" s="174" t="s">
        <v>1495</v>
      </c>
      <c r="D583" s="174" t="s">
        <v>1496</v>
      </c>
      <c r="E583" s="168" t="s">
        <v>1947</v>
      </c>
      <c r="F583" s="168" t="s">
        <v>2603</v>
      </c>
      <c r="G583" s="168" t="s">
        <v>1497</v>
      </c>
      <c r="H583" s="172">
        <v>100</v>
      </c>
      <c r="I583" s="173">
        <v>26.06</v>
      </c>
    </row>
    <row r="584" spans="1:9" x14ac:dyDescent="0.25">
      <c r="A584" s="174"/>
      <c r="B584" s="174"/>
      <c r="C584" s="168"/>
      <c r="D584" s="168"/>
      <c r="E584" s="168" t="s">
        <v>2604</v>
      </c>
      <c r="F584" s="168" t="s">
        <v>2605</v>
      </c>
      <c r="G584" s="168" t="s">
        <v>1497</v>
      </c>
      <c r="H584" s="172">
        <v>100</v>
      </c>
      <c r="I584" s="173">
        <v>29.21</v>
      </c>
    </row>
    <row r="585" spans="1:9" x14ac:dyDescent="0.25">
      <c r="A585" s="174"/>
      <c r="B585" s="174"/>
      <c r="C585" s="174" t="s">
        <v>1498</v>
      </c>
      <c r="D585" s="174" t="s">
        <v>1499</v>
      </c>
      <c r="E585" s="168" t="s">
        <v>1712</v>
      </c>
      <c r="F585" s="168" t="s">
        <v>1713</v>
      </c>
      <c r="G585" s="168" t="s">
        <v>1497</v>
      </c>
      <c r="H585" s="172">
        <v>3</v>
      </c>
      <c r="I585" s="173">
        <v>95.35</v>
      </c>
    </row>
    <row r="586" spans="1:9" x14ac:dyDescent="0.25">
      <c r="A586" s="174"/>
      <c r="B586" s="174"/>
      <c r="C586" s="174"/>
      <c r="D586" s="174"/>
      <c r="E586" s="168" t="s">
        <v>1714</v>
      </c>
      <c r="F586" s="168" t="s">
        <v>1958</v>
      </c>
      <c r="G586" s="168" t="s">
        <v>1504</v>
      </c>
      <c r="H586" s="172">
        <v>130</v>
      </c>
      <c r="I586" s="173">
        <v>3769.37</v>
      </c>
    </row>
    <row r="587" spans="1:9" x14ac:dyDescent="0.25">
      <c r="A587" s="174"/>
      <c r="B587" s="174"/>
      <c r="C587" s="174"/>
      <c r="D587" s="174"/>
      <c r="E587" s="168" t="s">
        <v>2606</v>
      </c>
      <c r="F587" s="168" t="s">
        <v>2607</v>
      </c>
      <c r="G587" s="168" t="s">
        <v>1504</v>
      </c>
      <c r="H587" s="172">
        <v>900</v>
      </c>
      <c r="I587" s="173">
        <v>118952.95</v>
      </c>
    </row>
    <row r="588" spans="1:9" x14ac:dyDescent="0.25">
      <c r="A588" s="174"/>
      <c r="B588" s="174"/>
      <c r="C588" s="174"/>
      <c r="D588" s="174"/>
      <c r="E588" s="168" t="s">
        <v>1663</v>
      </c>
      <c r="F588" s="168" t="s">
        <v>1959</v>
      </c>
      <c r="G588" s="168" t="s">
        <v>1500</v>
      </c>
      <c r="H588" s="172">
        <v>20</v>
      </c>
      <c r="I588" s="173">
        <v>1245.6600000000001</v>
      </c>
    </row>
    <row r="589" spans="1:9" x14ac:dyDescent="0.25">
      <c r="A589" s="174"/>
      <c r="B589" s="174"/>
      <c r="C589" s="174"/>
      <c r="D589" s="174"/>
      <c r="E589" s="168" t="s">
        <v>1960</v>
      </c>
      <c r="F589" s="168" t="s">
        <v>1961</v>
      </c>
      <c r="G589" s="168" t="s">
        <v>1497</v>
      </c>
      <c r="H589" s="172">
        <v>2</v>
      </c>
      <c r="I589" s="173">
        <v>386.77</v>
      </c>
    </row>
    <row r="590" spans="1:9" x14ac:dyDescent="0.25">
      <c r="A590" s="174"/>
      <c r="B590" s="174"/>
      <c r="C590" s="174"/>
      <c r="D590" s="174"/>
      <c r="E590" s="168" t="s">
        <v>1695</v>
      </c>
      <c r="F590" s="168" t="s">
        <v>2441</v>
      </c>
      <c r="G590" s="168" t="s">
        <v>1504</v>
      </c>
      <c r="H590" s="172">
        <v>20</v>
      </c>
      <c r="I590" s="173">
        <v>780</v>
      </c>
    </row>
    <row r="591" spans="1:9" x14ac:dyDescent="0.25">
      <c r="A591" s="174"/>
      <c r="B591" s="174"/>
      <c r="C591" s="174"/>
      <c r="D591" s="174"/>
      <c r="E591" s="168" t="s">
        <v>1696</v>
      </c>
      <c r="F591" s="168" t="s">
        <v>1992</v>
      </c>
      <c r="G591" s="168" t="s">
        <v>1504</v>
      </c>
      <c r="H591" s="172">
        <v>100</v>
      </c>
      <c r="I591" s="173">
        <v>966</v>
      </c>
    </row>
    <row r="592" spans="1:9" x14ac:dyDescent="0.25">
      <c r="A592" s="174"/>
      <c r="B592" s="174"/>
      <c r="C592" s="174"/>
      <c r="D592" s="174"/>
      <c r="E592" s="168" t="s">
        <v>1697</v>
      </c>
      <c r="F592" s="168" t="s">
        <v>1963</v>
      </c>
      <c r="G592" s="168" t="s">
        <v>1504</v>
      </c>
      <c r="H592" s="172">
        <v>540</v>
      </c>
      <c r="I592" s="173">
        <v>22988.490000000005</v>
      </c>
    </row>
    <row r="593" spans="1:9" x14ac:dyDescent="0.25">
      <c r="A593" s="174"/>
      <c r="B593" s="174"/>
      <c r="C593" s="174"/>
      <c r="D593" s="174"/>
      <c r="E593" s="168" t="s">
        <v>2608</v>
      </c>
      <c r="F593" s="168" t="s">
        <v>2609</v>
      </c>
      <c r="G593" s="168" t="s">
        <v>1504</v>
      </c>
      <c r="H593" s="172">
        <v>30</v>
      </c>
      <c r="I593" s="173">
        <v>1585.29</v>
      </c>
    </row>
    <row r="594" spans="1:9" x14ac:dyDescent="0.25">
      <c r="A594" s="174"/>
      <c r="B594" s="174"/>
      <c r="C594" s="174"/>
      <c r="D594" s="174"/>
      <c r="E594" s="168" t="s">
        <v>1699</v>
      </c>
      <c r="F594" s="168" t="s">
        <v>2448</v>
      </c>
      <c r="G594" s="168" t="s">
        <v>1497</v>
      </c>
      <c r="H594" s="172">
        <v>10</v>
      </c>
      <c r="I594" s="173">
        <v>1083.5999999999999</v>
      </c>
    </row>
    <row r="595" spans="1:9" x14ac:dyDescent="0.25">
      <c r="A595" s="174"/>
      <c r="B595" s="174"/>
      <c r="C595" s="174"/>
      <c r="D595" s="174"/>
      <c r="E595" s="168" t="s">
        <v>1718</v>
      </c>
      <c r="F595" s="168" t="s">
        <v>2191</v>
      </c>
      <c r="G595" s="168" t="s">
        <v>1504</v>
      </c>
      <c r="H595" s="172">
        <v>300</v>
      </c>
      <c r="I595" s="173">
        <v>3462.11</v>
      </c>
    </row>
    <row r="596" spans="1:9" x14ac:dyDescent="0.25">
      <c r="A596" s="174"/>
      <c r="B596" s="174"/>
      <c r="C596" s="174"/>
      <c r="D596" s="174"/>
      <c r="E596" s="168" t="s">
        <v>2610</v>
      </c>
      <c r="F596" s="168" t="s">
        <v>2611</v>
      </c>
      <c r="G596" s="168" t="s">
        <v>1500</v>
      </c>
      <c r="H596" s="172">
        <v>13</v>
      </c>
      <c r="I596" s="173">
        <v>2985.09</v>
      </c>
    </row>
    <row r="597" spans="1:9" x14ac:dyDescent="0.25">
      <c r="A597" s="174"/>
      <c r="B597" s="174"/>
      <c r="C597" s="174"/>
      <c r="D597" s="174"/>
      <c r="E597" s="168" t="s">
        <v>1700</v>
      </c>
      <c r="F597" s="168" t="s">
        <v>2192</v>
      </c>
      <c r="G597" s="168" t="s">
        <v>1504</v>
      </c>
      <c r="H597" s="172">
        <v>160</v>
      </c>
      <c r="I597" s="173">
        <v>8492.52</v>
      </c>
    </row>
    <row r="598" spans="1:9" x14ac:dyDescent="0.25">
      <c r="A598" s="174"/>
      <c r="B598" s="174"/>
      <c r="C598" s="174"/>
      <c r="D598" s="174"/>
      <c r="E598" s="168" t="s">
        <v>2612</v>
      </c>
      <c r="F598" s="168" t="s">
        <v>2613</v>
      </c>
      <c r="G598" s="168" t="s">
        <v>1497</v>
      </c>
      <c r="H598" s="172">
        <v>30</v>
      </c>
      <c r="I598" s="173">
        <v>758.81000000000006</v>
      </c>
    </row>
    <row r="599" spans="1:9" x14ac:dyDescent="0.25">
      <c r="A599" s="174"/>
      <c r="B599" s="174"/>
      <c r="C599" s="174"/>
      <c r="D599" s="174"/>
      <c r="E599" s="168" t="s">
        <v>1719</v>
      </c>
      <c r="F599" s="168" t="s">
        <v>1993</v>
      </c>
      <c r="G599" s="168" t="s">
        <v>1525</v>
      </c>
      <c r="H599" s="172">
        <v>16</v>
      </c>
      <c r="I599" s="173">
        <v>13718.189999999999</v>
      </c>
    </row>
    <row r="600" spans="1:9" x14ac:dyDescent="0.25">
      <c r="A600" s="174"/>
      <c r="B600" s="174"/>
      <c r="C600" s="174"/>
      <c r="D600" s="174"/>
      <c r="E600" s="168" t="s">
        <v>1966</v>
      </c>
      <c r="F600" s="168" t="s">
        <v>2614</v>
      </c>
      <c r="G600" s="168" t="s">
        <v>1497</v>
      </c>
      <c r="H600" s="172">
        <v>50</v>
      </c>
      <c r="I600" s="173">
        <v>1147.8499999999999</v>
      </c>
    </row>
    <row r="601" spans="1:9" x14ac:dyDescent="0.25">
      <c r="A601" s="174"/>
      <c r="B601" s="174"/>
      <c r="C601" s="174"/>
      <c r="D601" s="174"/>
      <c r="E601" s="168" t="s">
        <v>1967</v>
      </c>
      <c r="F601" s="168" t="s">
        <v>2615</v>
      </c>
      <c r="G601" s="168" t="s">
        <v>1497</v>
      </c>
      <c r="H601" s="172">
        <v>53</v>
      </c>
      <c r="I601" s="173">
        <v>556.11</v>
      </c>
    </row>
    <row r="602" spans="1:9" x14ac:dyDescent="0.25">
      <c r="A602" s="174"/>
      <c r="B602" s="174"/>
      <c r="C602" s="174"/>
      <c r="D602" s="174"/>
      <c r="E602" s="168" t="s">
        <v>2616</v>
      </c>
      <c r="F602" s="168" t="s">
        <v>2617</v>
      </c>
      <c r="G602" s="168" t="s">
        <v>1504</v>
      </c>
      <c r="H602" s="172">
        <v>150</v>
      </c>
      <c r="I602" s="173">
        <v>810</v>
      </c>
    </row>
    <row r="603" spans="1:9" x14ac:dyDescent="0.25">
      <c r="A603" s="174"/>
      <c r="B603" s="174"/>
      <c r="C603" s="174"/>
      <c r="D603" s="174"/>
      <c r="E603" s="168" t="s">
        <v>1620</v>
      </c>
      <c r="F603" s="168" t="s">
        <v>1849</v>
      </c>
      <c r="G603" s="168" t="s">
        <v>1504</v>
      </c>
      <c r="H603" s="172">
        <v>500</v>
      </c>
      <c r="I603" s="173">
        <v>5047.1099999999997</v>
      </c>
    </row>
    <row r="604" spans="1:9" x14ac:dyDescent="0.25">
      <c r="A604" s="174"/>
      <c r="B604" s="174"/>
      <c r="C604" s="174"/>
      <c r="D604" s="174"/>
      <c r="E604" s="168" t="s">
        <v>1623</v>
      </c>
      <c r="F604" s="168" t="s">
        <v>1778</v>
      </c>
      <c r="G604" s="168" t="s">
        <v>1497</v>
      </c>
      <c r="H604" s="172">
        <v>12</v>
      </c>
      <c r="I604" s="173">
        <v>123.11</v>
      </c>
    </row>
    <row r="605" spans="1:9" x14ac:dyDescent="0.25">
      <c r="A605" s="174"/>
      <c r="B605" s="174"/>
      <c r="C605" s="174"/>
      <c r="D605" s="174"/>
      <c r="E605" s="168" t="s">
        <v>1624</v>
      </c>
      <c r="F605" s="168" t="s">
        <v>1779</v>
      </c>
      <c r="G605" s="168" t="s">
        <v>1497</v>
      </c>
      <c r="H605" s="172">
        <v>5</v>
      </c>
      <c r="I605" s="173">
        <v>422.62</v>
      </c>
    </row>
    <row r="606" spans="1:9" x14ac:dyDescent="0.25">
      <c r="A606" s="174"/>
      <c r="B606" s="174"/>
      <c r="C606" s="174"/>
      <c r="D606" s="174"/>
      <c r="E606" s="168" t="s">
        <v>2618</v>
      </c>
      <c r="F606" s="168" t="s">
        <v>2619</v>
      </c>
      <c r="G606" s="168" t="s">
        <v>1504</v>
      </c>
      <c r="H606" s="172">
        <v>200</v>
      </c>
      <c r="I606" s="173">
        <v>6417.08</v>
      </c>
    </row>
    <row r="607" spans="1:9" x14ac:dyDescent="0.25">
      <c r="A607" s="174"/>
      <c r="B607" s="174"/>
      <c r="C607" s="174"/>
      <c r="D607" s="174"/>
      <c r="E607" s="168" t="s">
        <v>2620</v>
      </c>
      <c r="F607" s="168" t="s">
        <v>2621</v>
      </c>
      <c r="G607" s="168" t="s">
        <v>1504</v>
      </c>
      <c r="H607" s="172">
        <v>100</v>
      </c>
      <c r="I607" s="173">
        <v>5590.36</v>
      </c>
    </row>
    <row r="608" spans="1:9" x14ac:dyDescent="0.25">
      <c r="A608" s="174"/>
      <c r="B608" s="174"/>
      <c r="C608" s="174"/>
      <c r="D608" s="174"/>
      <c r="E608" s="168" t="s">
        <v>2622</v>
      </c>
      <c r="F608" s="168" t="s">
        <v>2623</v>
      </c>
      <c r="G608" s="168" t="s">
        <v>1504</v>
      </c>
      <c r="H608" s="172">
        <v>200</v>
      </c>
      <c r="I608" s="173">
        <v>3526</v>
      </c>
    </row>
    <row r="609" spans="1:9" x14ac:dyDescent="0.25">
      <c r="A609" s="174"/>
      <c r="B609" s="174"/>
      <c r="C609" s="174"/>
      <c r="D609" s="174"/>
      <c r="E609" s="168" t="s">
        <v>1724</v>
      </c>
      <c r="F609" s="168" t="s">
        <v>1970</v>
      </c>
      <c r="G609" s="168" t="s">
        <v>1500</v>
      </c>
      <c r="H609" s="172">
        <v>1.2</v>
      </c>
      <c r="I609" s="173">
        <v>1204.25</v>
      </c>
    </row>
    <row r="610" spans="1:9" x14ac:dyDescent="0.25">
      <c r="A610" s="174"/>
      <c r="B610" s="174"/>
      <c r="C610" s="174"/>
      <c r="D610" s="174"/>
      <c r="E610" s="168" t="s">
        <v>2624</v>
      </c>
      <c r="F610" s="168" t="s">
        <v>2625</v>
      </c>
      <c r="G610" s="168" t="s">
        <v>1497</v>
      </c>
      <c r="H610" s="172">
        <v>1</v>
      </c>
      <c r="I610" s="173">
        <v>198.5</v>
      </c>
    </row>
    <row r="611" spans="1:9" x14ac:dyDescent="0.25">
      <c r="A611" s="174"/>
      <c r="B611" s="174"/>
      <c r="C611" s="174"/>
      <c r="D611" s="174"/>
      <c r="E611" s="168" t="s">
        <v>2626</v>
      </c>
      <c r="F611" s="168" t="s">
        <v>2627</v>
      </c>
      <c r="G611" s="168" t="s">
        <v>1504</v>
      </c>
      <c r="H611" s="172">
        <v>100</v>
      </c>
      <c r="I611" s="173">
        <v>8060.91</v>
      </c>
    </row>
    <row r="612" spans="1:9" x14ac:dyDescent="0.25">
      <c r="A612" s="174"/>
      <c r="B612" s="174"/>
      <c r="C612" s="174"/>
      <c r="D612" s="174"/>
      <c r="E612" s="168" t="s">
        <v>1725</v>
      </c>
      <c r="F612" s="168" t="s">
        <v>1726</v>
      </c>
      <c r="G612" s="168" t="s">
        <v>1497</v>
      </c>
      <c r="H612" s="172">
        <v>150</v>
      </c>
      <c r="I612" s="173">
        <v>8125.5</v>
      </c>
    </row>
    <row r="613" spans="1:9" x14ac:dyDescent="0.25">
      <c r="A613" s="174"/>
      <c r="B613" s="174"/>
      <c r="C613" s="174"/>
      <c r="D613" s="174"/>
      <c r="E613" s="168" t="s">
        <v>1727</v>
      </c>
      <c r="F613" s="168" t="s">
        <v>1994</v>
      </c>
      <c r="G613" s="168" t="s">
        <v>1497</v>
      </c>
      <c r="H613" s="172">
        <v>6</v>
      </c>
      <c r="I613" s="173">
        <v>1673.59</v>
      </c>
    </row>
    <row r="614" spans="1:9" x14ac:dyDescent="0.25">
      <c r="A614" s="174"/>
      <c r="B614" s="174"/>
      <c r="C614" s="174"/>
      <c r="D614" s="174"/>
      <c r="E614" s="168" t="s">
        <v>1974</v>
      </c>
      <c r="F614" s="168" t="s">
        <v>1975</v>
      </c>
      <c r="G614" s="168" t="s">
        <v>1504</v>
      </c>
      <c r="H614" s="172">
        <v>5</v>
      </c>
      <c r="I614" s="173">
        <v>3585</v>
      </c>
    </row>
    <row r="615" spans="1:9" x14ac:dyDescent="0.25">
      <c r="A615" s="174"/>
      <c r="B615" s="174"/>
      <c r="C615" s="174"/>
      <c r="D615" s="174"/>
      <c r="E615" s="168" t="s">
        <v>2628</v>
      </c>
      <c r="F615" s="168" t="s">
        <v>2629</v>
      </c>
      <c r="G615" s="168" t="s">
        <v>1504</v>
      </c>
      <c r="H615" s="172">
        <v>10</v>
      </c>
      <c r="I615" s="173">
        <v>885.61</v>
      </c>
    </row>
    <row r="616" spans="1:9" x14ac:dyDescent="0.25">
      <c r="A616" s="174"/>
      <c r="B616" s="174"/>
      <c r="C616" s="174"/>
      <c r="D616" s="174"/>
      <c r="E616" s="168" t="s">
        <v>1977</v>
      </c>
      <c r="F616" s="168" t="s">
        <v>1978</v>
      </c>
      <c r="G616" s="168" t="s">
        <v>1497</v>
      </c>
      <c r="H616" s="172">
        <v>1</v>
      </c>
      <c r="I616" s="173">
        <v>92.71</v>
      </c>
    </row>
    <row r="617" spans="1:9" x14ac:dyDescent="0.25">
      <c r="A617" s="174"/>
      <c r="B617" s="174"/>
      <c r="C617" s="174"/>
      <c r="D617" s="174"/>
      <c r="E617" s="168" t="s">
        <v>1979</v>
      </c>
      <c r="F617" s="168" t="s">
        <v>1980</v>
      </c>
      <c r="G617" s="168" t="s">
        <v>1497</v>
      </c>
      <c r="H617" s="172">
        <v>1</v>
      </c>
      <c r="I617" s="173">
        <v>29.93</v>
      </c>
    </row>
    <row r="618" spans="1:9" x14ac:dyDescent="0.25">
      <c r="A618" s="174"/>
      <c r="B618" s="174"/>
      <c r="C618" s="174"/>
      <c r="D618" s="174"/>
      <c r="E618" s="168" t="s">
        <v>1677</v>
      </c>
      <c r="F618" s="168" t="s">
        <v>1934</v>
      </c>
      <c r="G618" s="168" t="s">
        <v>1497</v>
      </c>
      <c r="H618" s="172">
        <v>176</v>
      </c>
      <c r="I618" s="173">
        <v>8961.5300000000007</v>
      </c>
    </row>
    <row r="619" spans="1:9" x14ac:dyDescent="0.25">
      <c r="A619" s="174"/>
      <c r="B619" s="174"/>
      <c r="C619" s="174"/>
      <c r="D619" s="174"/>
      <c r="E619" s="168" t="s">
        <v>2630</v>
      </c>
      <c r="F619" s="168" t="s">
        <v>2631</v>
      </c>
      <c r="G619" s="168" t="s">
        <v>1497</v>
      </c>
      <c r="H619" s="172">
        <v>2</v>
      </c>
      <c r="I619" s="173">
        <v>250.21</v>
      </c>
    </row>
    <row r="620" spans="1:9" x14ac:dyDescent="0.25">
      <c r="A620" s="174"/>
      <c r="B620" s="174"/>
      <c r="C620" s="174"/>
      <c r="D620" s="174"/>
      <c r="E620" s="168" t="s">
        <v>2632</v>
      </c>
      <c r="F620" s="168" t="s">
        <v>2633</v>
      </c>
      <c r="G620" s="168" t="s">
        <v>1504</v>
      </c>
      <c r="H620" s="172">
        <v>200</v>
      </c>
      <c r="I620" s="173">
        <v>40170</v>
      </c>
    </row>
    <row r="621" spans="1:9" x14ac:dyDescent="0.25">
      <c r="A621" s="174"/>
      <c r="B621" s="174"/>
      <c r="C621" s="174"/>
      <c r="D621" s="174"/>
      <c r="E621" s="168" t="s">
        <v>2367</v>
      </c>
      <c r="F621" s="168" t="s">
        <v>2368</v>
      </c>
      <c r="G621" s="168" t="s">
        <v>1500</v>
      </c>
      <c r="H621" s="172">
        <v>15</v>
      </c>
      <c r="I621" s="173">
        <v>2940</v>
      </c>
    </row>
    <row r="622" spans="1:9" x14ac:dyDescent="0.25">
      <c r="A622" s="174"/>
      <c r="B622" s="174"/>
      <c r="C622" s="168" t="s">
        <v>1511</v>
      </c>
      <c r="D622" s="168" t="s">
        <v>1512</v>
      </c>
      <c r="E622" s="168" t="s">
        <v>2634</v>
      </c>
      <c r="F622" s="168" t="s">
        <v>2635</v>
      </c>
      <c r="G622" s="168" t="s">
        <v>1497</v>
      </c>
      <c r="H622" s="172">
        <v>10</v>
      </c>
      <c r="I622" s="173">
        <v>1771.5</v>
      </c>
    </row>
    <row r="623" spans="1:9" x14ac:dyDescent="0.25">
      <c r="A623" s="174"/>
      <c r="B623" s="174"/>
      <c r="C623" s="174"/>
      <c r="D623" s="174"/>
      <c r="E623" s="168" t="s">
        <v>2636</v>
      </c>
      <c r="F623" s="168" t="s">
        <v>2637</v>
      </c>
      <c r="G623" s="168" t="s">
        <v>1497</v>
      </c>
      <c r="H623" s="172">
        <v>3</v>
      </c>
      <c r="I623" s="173">
        <v>656.05</v>
      </c>
    </row>
    <row r="624" spans="1:9" x14ac:dyDescent="0.25">
      <c r="A624" s="174"/>
      <c r="B624" s="174"/>
      <c r="C624" s="174"/>
      <c r="D624" s="174"/>
      <c r="E624" s="168" t="s">
        <v>2638</v>
      </c>
      <c r="F624" s="168" t="s">
        <v>2639</v>
      </c>
      <c r="G624" s="168" t="s">
        <v>1497</v>
      </c>
      <c r="H624" s="172">
        <v>3</v>
      </c>
      <c r="I624" s="173">
        <v>3374.16</v>
      </c>
    </row>
    <row r="625" spans="1:9" x14ac:dyDescent="0.25">
      <c r="A625" s="174"/>
      <c r="B625" s="174"/>
      <c r="C625" s="174"/>
      <c r="D625" s="174"/>
      <c r="E625" s="168" t="s">
        <v>1728</v>
      </c>
      <c r="F625" s="168" t="s">
        <v>1997</v>
      </c>
      <c r="G625" s="168" t="s">
        <v>1497</v>
      </c>
      <c r="H625" s="172">
        <v>33</v>
      </c>
      <c r="I625" s="173">
        <v>37204.839999999997</v>
      </c>
    </row>
    <row r="626" spans="1:9" x14ac:dyDescent="0.25">
      <c r="A626" s="174"/>
      <c r="B626" s="174"/>
      <c r="C626" s="174"/>
      <c r="D626" s="174"/>
      <c r="E626" s="168" t="s">
        <v>2640</v>
      </c>
      <c r="F626" s="168" t="s">
        <v>2641</v>
      </c>
      <c r="G626" s="168" t="s">
        <v>1497</v>
      </c>
      <c r="H626" s="172">
        <v>3</v>
      </c>
      <c r="I626" s="173">
        <v>5298.8</v>
      </c>
    </row>
    <row r="627" spans="1:9" x14ac:dyDescent="0.25">
      <c r="A627" s="174"/>
      <c r="B627" s="174"/>
      <c r="C627" s="174"/>
      <c r="D627" s="174"/>
      <c r="E627" s="168" t="s">
        <v>1703</v>
      </c>
      <c r="F627" s="168" t="s">
        <v>1982</v>
      </c>
      <c r="G627" s="168" t="s">
        <v>1497</v>
      </c>
      <c r="H627" s="172">
        <v>2</v>
      </c>
      <c r="I627" s="173">
        <v>3051.81</v>
      </c>
    </row>
    <row r="628" spans="1:9" x14ac:dyDescent="0.25">
      <c r="A628" s="174"/>
      <c r="B628" s="174"/>
      <c r="C628" s="174"/>
      <c r="D628" s="174"/>
      <c r="E628" s="168" t="s">
        <v>2488</v>
      </c>
      <c r="F628" s="168" t="s">
        <v>2489</v>
      </c>
      <c r="G628" s="168" t="s">
        <v>1497</v>
      </c>
      <c r="H628" s="172">
        <v>7</v>
      </c>
      <c r="I628" s="173">
        <v>3150</v>
      </c>
    </row>
    <row r="629" spans="1:9" x14ac:dyDescent="0.25">
      <c r="A629" s="174"/>
      <c r="B629" s="174"/>
      <c r="C629" s="174"/>
      <c r="D629" s="174"/>
      <c r="E629" s="168" t="s">
        <v>1705</v>
      </c>
      <c r="F629" s="168" t="s">
        <v>1983</v>
      </c>
      <c r="G629" s="168" t="s">
        <v>1497</v>
      </c>
      <c r="H629" s="172">
        <v>3</v>
      </c>
      <c r="I629" s="173">
        <v>175.38</v>
      </c>
    </row>
    <row r="630" spans="1:9" x14ac:dyDescent="0.25">
      <c r="A630" s="174"/>
      <c r="B630" s="174"/>
      <c r="C630" s="174"/>
      <c r="D630" s="174"/>
      <c r="E630" s="168" t="s">
        <v>1729</v>
      </c>
      <c r="F630" s="168" t="s">
        <v>1984</v>
      </c>
      <c r="G630" s="168" t="s">
        <v>1497</v>
      </c>
      <c r="H630" s="172">
        <v>5</v>
      </c>
      <c r="I630" s="173">
        <v>765.92</v>
      </c>
    </row>
    <row r="631" spans="1:9" x14ac:dyDescent="0.25">
      <c r="A631" s="174"/>
      <c r="B631" s="174"/>
      <c r="C631" s="174"/>
      <c r="D631" s="174"/>
      <c r="E631" s="168" t="s">
        <v>2642</v>
      </c>
      <c r="F631" s="168" t="s">
        <v>2643</v>
      </c>
      <c r="G631" s="168" t="s">
        <v>1497</v>
      </c>
      <c r="H631" s="172">
        <v>3</v>
      </c>
      <c r="I631" s="173">
        <v>6300</v>
      </c>
    </row>
    <row r="632" spans="1:9" x14ac:dyDescent="0.25">
      <c r="A632" s="174"/>
      <c r="B632" s="174"/>
      <c r="C632" s="174"/>
      <c r="D632" s="174"/>
      <c r="E632" s="168" t="s">
        <v>1895</v>
      </c>
      <c r="F632" s="168" t="s">
        <v>1896</v>
      </c>
      <c r="G632" s="168" t="s">
        <v>1497</v>
      </c>
      <c r="H632" s="172">
        <v>40</v>
      </c>
      <c r="I632" s="173">
        <v>365.33</v>
      </c>
    </row>
    <row r="633" spans="1:9" x14ac:dyDescent="0.25">
      <c r="A633" s="174"/>
      <c r="B633" s="174"/>
      <c r="C633" s="174"/>
      <c r="D633" s="174"/>
      <c r="E633" s="168" t="s">
        <v>1513</v>
      </c>
      <c r="F633" s="168" t="s">
        <v>1897</v>
      </c>
      <c r="G633" s="168" t="s">
        <v>1497</v>
      </c>
      <c r="H633" s="172">
        <v>80</v>
      </c>
      <c r="I633" s="173">
        <v>350.68</v>
      </c>
    </row>
    <row r="634" spans="1:9" x14ac:dyDescent="0.25">
      <c r="A634" s="174"/>
      <c r="B634" s="174"/>
      <c r="C634" s="174"/>
      <c r="D634" s="174"/>
      <c r="E634" s="168" t="s">
        <v>1730</v>
      </c>
      <c r="F634" s="168" t="s">
        <v>1731</v>
      </c>
      <c r="G634" s="168" t="s">
        <v>1497</v>
      </c>
      <c r="H634" s="172">
        <v>10</v>
      </c>
      <c r="I634" s="173">
        <v>265.22000000000003</v>
      </c>
    </row>
    <row r="635" spans="1:9" x14ac:dyDescent="0.25">
      <c r="A635" s="174"/>
      <c r="B635" s="174"/>
      <c r="C635" s="174"/>
      <c r="D635" s="174"/>
      <c r="E635" s="168" t="s">
        <v>1514</v>
      </c>
      <c r="F635" s="168" t="s">
        <v>1784</v>
      </c>
      <c r="G635" s="168" t="s">
        <v>1497</v>
      </c>
      <c r="H635" s="172">
        <v>100</v>
      </c>
      <c r="I635" s="173">
        <v>958.34</v>
      </c>
    </row>
    <row r="636" spans="1:9" x14ac:dyDescent="0.25">
      <c r="A636" s="174"/>
      <c r="B636" s="174"/>
      <c r="C636" s="174"/>
      <c r="D636" s="174"/>
      <c r="E636" s="168" t="s">
        <v>1515</v>
      </c>
      <c r="F636" s="168" t="s">
        <v>1516</v>
      </c>
      <c r="G636" s="168" t="s">
        <v>1497</v>
      </c>
      <c r="H636" s="172">
        <v>30</v>
      </c>
      <c r="I636" s="173">
        <v>711.18000000000006</v>
      </c>
    </row>
    <row r="637" spans="1:9" x14ac:dyDescent="0.25">
      <c r="A637" s="174"/>
      <c r="B637" s="174"/>
      <c r="C637" s="174"/>
      <c r="D637" s="174"/>
      <c r="E637" s="168" t="s">
        <v>1642</v>
      </c>
      <c r="F637" s="168" t="s">
        <v>2497</v>
      </c>
      <c r="G637" s="168" t="s">
        <v>1643</v>
      </c>
      <c r="H637" s="172">
        <v>20</v>
      </c>
      <c r="I637" s="173">
        <v>1816.08</v>
      </c>
    </row>
    <row r="638" spans="1:9" x14ac:dyDescent="0.25">
      <c r="A638" s="174"/>
      <c r="B638" s="174"/>
      <c r="C638" s="174"/>
      <c r="D638" s="174"/>
      <c r="E638" s="168" t="s">
        <v>1732</v>
      </c>
      <c r="F638" s="168" t="s">
        <v>1985</v>
      </c>
      <c r="G638" s="168" t="s">
        <v>1497</v>
      </c>
      <c r="H638" s="172">
        <v>2</v>
      </c>
      <c r="I638" s="173">
        <v>43.02</v>
      </c>
    </row>
    <row r="639" spans="1:9" x14ac:dyDescent="0.25">
      <c r="A639" s="174"/>
      <c r="B639" s="174"/>
      <c r="C639" s="174"/>
      <c r="D639" s="174"/>
      <c r="E639" s="168" t="s">
        <v>1733</v>
      </c>
      <c r="F639" s="168" t="s">
        <v>1999</v>
      </c>
      <c r="G639" s="168" t="s">
        <v>1497</v>
      </c>
      <c r="H639" s="172">
        <v>6</v>
      </c>
      <c r="I639" s="173">
        <v>5475</v>
      </c>
    </row>
    <row r="640" spans="1:9" x14ac:dyDescent="0.25">
      <c r="A640" s="174"/>
      <c r="B640" s="174"/>
      <c r="C640" s="174"/>
      <c r="D640" s="174"/>
      <c r="E640" s="168" t="s">
        <v>2344</v>
      </c>
      <c r="F640" s="168" t="s">
        <v>2345</v>
      </c>
      <c r="G640" s="168" t="s">
        <v>1497</v>
      </c>
      <c r="H640" s="172">
        <v>10</v>
      </c>
      <c r="I640" s="173">
        <v>67308.350000000006</v>
      </c>
    </row>
    <row r="641" spans="1:9" x14ac:dyDescent="0.25">
      <c r="A641" s="174"/>
      <c r="B641" s="174"/>
      <c r="C641" s="174"/>
      <c r="D641" s="174"/>
      <c r="E641" s="168" t="s">
        <v>2644</v>
      </c>
      <c r="F641" s="168" t="s">
        <v>2645</v>
      </c>
      <c r="G641" s="168" t="s">
        <v>1497</v>
      </c>
      <c r="H641" s="172">
        <v>25</v>
      </c>
      <c r="I641" s="173">
        <v>11500</v>
      </c>
    </row>
    <row r="642" spans="1:9" x14ac:dyDescent="0.25">
      <c r="A642" s="174"/>
      <c r="B642" s="174"/>
      <c r="C642" s="174"/>
      <c r="D642" s="174"/>
      <c r="E642" s="168" t="s">
        <v>2646</v>
      </c>
      <c r="F642" s="168" t="s">
        <v>2647</v>
      </c>
      <c r="G642" s="168" t="s">
        <v>1497</v>
      </c>
      <c r="H642" s="172">
        <v>1</v>
      </c>
      <c r="I642" s="173">
        <v>8380.9</v>
      </c>
    </row>
    <row r="643" spans="1:9" x14ac:dyDescent="0.25">
      <c r="A643" s="174"/>
      <c r="B643" s="174"/>
      <c r="C643" s="174"/>
      <c r="D643" s="174"/>
      <c r="E643" s="168" t="s">
        <v>2509</v>
      </c>
      <c r="F643" s="168" t="s">
        <v>2510</v>
      </c>
      <c r="G643" s="168" t="s">
        <v>1497</v>
      </c>
      <c r="H643" s="172">
        <v>1</v>
      </c>
      <c r="I643" s="173">
        <v>41579</v>
      </c>
    </row>
    <row r="644" spans="1:9" x14ac:dyDescent="0.25">
      <c r="A644" s="174"/>
      <c r="B644" s="174"/>
      <c r="C644" s="174"/>
      <c r="D644" s="174"/>
      <c r="E644" s="168" t="s">
        <v>2648</v>
      </c>
      <c r="F644" s="168" t="s">
        <v>2649</v>
      </c>
      <c r="G644" s="168" t="s">
        <v>1497</v>
      </c>
      <c r="H644" s="172">
        <v>21</v>
      </c>
      <c r="I644" s="173">
        <v>20580</v>
      </c>
    </row>
    <row r="645" spans="1:9" x14ac:dyDescent="0.25">
      <c r="A645" s="174"/>
      <c r="B645" s="174"/>
      <c r="C645" s="174"/>
      <c r="D645" s="174"/>
      <c r="E645" s="168" t="s">
        <v>2000</v>
      </c>
      <c r="F645" s="168" t="s">
        <v>2001</v>
      </c>
      <c r="G645" s="168" t="s">
        <v>1497</v>
      </c>
      <c r="H645" s="172">
        <v>15</v>
      </c>
      <c r="I645" s="173">
        <v>2535</v>
      </c>
    </row>
    <row r="646" spans="1:9" x14ac:dyDescent="0.25">
      <c r="A646" s="174"/>
      <c r="B646" s="174"/>
      <c r="C646" s="174"/>
      <c r="D646" s="174"/>
      <c r="E646" s="168" t="s">
        <v>1734</v>
      </c>
      <c r="F646" s="168" t="s">
        <v>2650</v>
      </c>
      <c r="G646" s="168" t="s">
        <v>1497</v>
      </c>
      <c r="H646" s="172">
        <v>400</v>
      </c>
      <c r="I646" s="173">
        <v>2414.46</v>
      </c>
    </row>
    <row r="647" spans="1:9" x14ac:dyDescent="0.25">
      <c r="A647" s="174"/>
      <c r="B647" s="174"/>
      <c r="C647" s="174"/>
      <c r="D647" s="174"/>
      <c r="E647" s="168" t="s">
        <v>2651</v>
      </c>
      <c r="F647" s="168" t="s">
        <v>2652</v>
      </c>
      <c r="G647" s="168" t="s">
        <v>1497</v>
      </c>
      <c r="H647" s="172">
        <v>5</v>
      </c>
      <c r="I647" s="173">
        <v>1603.83</v>
      </c>
    </row>
    <row r="648" spans="1:9" x14ac:dyDescent="0.25">
      <c r="A648" s="174"/>
      <c r="B648" s="174"/>
      <c r="C648" s="174"/>
      <c r="D648" s="174"/>
      <c r="E648" s="168" t="s">
        <v>2003</v>
      </c>
      <c r="F648" s="168" t="s">
        <v>2004</v>
      </c>
      <c r="G648" s="168" t="s">
        <v>1497</v>
      </c>
      <c r="H648" s="172">
        <v>240</v>
      </c>
      <c r="I648" s="173">
        <v>47633.72</v>
      </c>
    </row>
    <row r="649" spans="1:9" x14ac:dyDescent="0.25">
      <c r="A649" s="174"/>
      <c r="B649" s="174"/>
      <c r="C649" s="174"/>
      <c r="D649" s="174"/>
      <c r="E649" s="168" t="s">
        <v>2653</v>
      </c>
      <c r="F649" s="168" t="s">
        <v>2654</v>
      </c>
      <c r="G649" s="168" t="s">
        <v>1497</v>
      </c>
      <c r="H649" s="172">
        <v>1</v>
      </c>
      <c r="I649" s="173">
        <v>8400</v>
      </c>
    </row>
    <row r="650" spans="1:9" x14ac:dyDescent="0.25">
      <c r="A650" s="174"/>
      <c r="B650" s="174"/>
      <c r="C650" s="174"/>
      <c r="D650" s="174"/>
      <c r="E650" s="168" t="s">
        <v>2655</v>
      </c>
      <c r="F650" s="168" t="s">
        <v>2656</v>
      </c>
      <c r="G650" s="168" t="s">
        <v>1497</v>
      </c>
      <c r="H650" s="172">
        <v>10</v>
      </c>
      <c r="I650" s="173">
        <v>11640</v>
      </c>
    </row>
    <row r="651" spans="1:9" x14ac:dyDescent="0.25">
      <c r="A651" s="174"/>
      <c r="B651" s="174"/>
      <c r="C651" s="174"/>
      <c r="D651" s="174"/>
      <c r="E651" s="168" t="s">
        <v>2007</v>
      </c>
      <c r="F651" s="168" t="s">
        <v>2008</v>
      </c>
      <c r="G651" s="168" t="s">
        <v>1497</v>
      </c>
      <c r="H651" s="172">
        <v>187</v>
      </c>
      <c r="I651" s="173">
        <v>3261.6</v>
      </c>
    </row>
    <row r="652" spans="1:9" x14ac:dyDescent="0.25">
      <c r="A652" s="174"/>
      <c r="B652" s="174"/>
      <c r="C652" s="174"/>
      <c r="D652" s="174"/>
      <c r="E652" s="168" t="s">
        <v>2657</v>
      </c>
      <c r="F652" s="168" t="s">
        <v>2658</v>
      </c>
      <c r="G652" s="168" t="s">
        <v>1497</v>
      </c>
      <c r="H652" s="172">
        <v>2</v>
      </c>
      <c r="I652" s="173">
        <v>7000</v>
      </c>
    </row>
    <row r="653" spans="1:9" x14ac:dyDescent="0.25">
      <c r="A653" s="174"/>
      <c r="B653" s="174"/>
      <c r="C653" s="174"/>
      <c r="D653" s="174"/>
      <c r="E653" s="168" t="s">
        <v>2009</v>
      </c>
      <c r="F653" s="168" t="s">
        <v>2010</v>
      </c>
      <c r="G653" s="168" t="s">
        <v>1497</v>
      </c>
      <c r="H653" s="172">
        <v>1</v>
      </c>
      <c r="I653" s="173">
        <v>732.36</v>
      </c>
    </row>
    <row r="654" spans="1:9" x14ac:dyDescent="0.25">
      <c r="A654" s="174"/>
      <c r="B654" s="174"/>
      <c r="C654" s="174"/>
      <c r="D654" s="174"/>
      <c r="E654" s="168" t="s">
        <v>2012</v>
      </c>
      <c r="F654" s="168" t="s">
        <v>2013</v>
      </c>
      <c r="G654" s="168" t="s">
        <v>1497</v>
      </c>
      <c r="H654" s="172">
        <v>3</v>
      </c>
      <c r="I654" s="173">
        <v>5308.33</v>
      </c>
    </row>
    <row r="655" spans="1:9" x14ac:dyDescent="0.25">
      <c r="A655" s="174"/>
      <c r="B655" s="174"/>
      <c r="C655" s="174"/>
      <c r="D655" s="174"/>
      <c r="E655" s="168" t="s">
        <v>2659</v>
      </c>
      <c r="F655" s="168" t="s">
        <v>2660</v>
      </c>
      <c r="G655" s="168" t="s">
        <v>1497</v>
      </c>
      <c r="H655" s="172">
        <v>4</v>
      </c>
      <c r="I655" s="173">
        <v>7876</v>
      </c>
    </row>
    <row r="656" spans="1:9" x14ac:dyDescent="0.25">
      <c r="A656" s="174"/>
      <c r="B656" s="174"/>
      <c r="C656" s="174"/>
      <c r="D656" s="174"/>
      <c r="E656" s="168" t="s">
        <v>2661</v>
      </c>
      <c r="F656" s="168" t="s">
        <v>2662</v>
      </c>
      <c r="G656" s="168" t="s">
        <v>1497</v>
      </c>
      <c r="H656" s="172">
        <v>4</v>
      </c>
      <c r="I656" s="173">
        <v>7876</v>
      </c>
    </row>
    <row r="657" spans="1:9" x14ac:dyDescent="0.25">
      <c r="A657" s="174"/>
      <c r="B657" s="174"/>
      <c r="C657" s="174"/>
      <c r="D657" s="174"/>
      <c r="E657" s="168" t="s">
        <v>2663</v>
      </c>
      <c r="F657" s="168" t="s">
        <v>2664</v>
      </c>
      <c r="G657" s="168" t="s">
        <v>1497</v>
      </c>
      <c r="H657" s="172">
        <v>1</v>
      </c>
      <c r="I657" s="173">
        <v>33150</v>
      </c>
    </row>
    <row r="658" spans="1:9" x14ac:dyDescent="0.25">
      <c r="A658" s="174"/>
      <c r="B658" s="174"/>
      <c r="C658" s="174"/>
      <c r="D658" s="174"/>
      <c r="E658" s="168" t="s">
        <v>2665</v>
      </c>
      <c r="F658" s="168" t="s">
        <v>2666</v>
      </c>
      <c r="G658" s="168" t="s">
        <v>1497</v>
      </c>
      <c r="H658" s="172">
        <v>4</v>
      </c>
      <c r="I658" s="173">
        <v>1635.76</v>
      </c>
    </row>
    <row r="659" spans="1:9" x14ac:dyDescent="0.25">
      <c r="A659" s="174"/>
      <c r="B659" s="174"/>
      <c r="C659" s="174"/>
      <c r="D659" s="174"/>
      <c r="E659" s="168" t="s">
        <v>2667</v>
      </c>
      <c r="F659" s="168" t="s">
        <v>2668</v>
      </c>
      <c r="G659" s="168" t="s">
        <v>1497</v>
      </c>
      <c r="H659" s="172">
        <v>20</v>
      </c>
      <c r="I659" s="173">
        <v>17000</v>
      </c>
    </row>
    <row r="660" spans="1:9" x14ac:dyDescent="0.25">
      <c r="A660" s="174"/>
      <c r="B660" s="174"/>
      <c r="C660" s="174"/>
      <c r="D660" s="174"/>
      <c r="E660" s="168" t="s">
        <v>2669</v>
      </c>
      <c r="F660" s="168" t="s">
        <v>2670</v>
      </c>
      <c r="G660" s="168" t="s">
        <v>1497</v>
      </c>
      <c r="H660" s="172">
        <v>2</v>
      </c>
      <c r="I660" s="173">
        <v>4750</v>
      </c>
    </row>
    <row r="661" spans="1:9" x14ac:dyDescent="0.25">
      <c r="A661" s="174"/>
      <c r="B661" s="174"/>
      <c r="C661" s="174"/>
      <c r="D661" s="174"/>
      <c r="E661" s="168" t="s">
        <v>2671</v>
      </c>
      <c r="F661" s="168" t="s">
        <v>2672</v>
      </c>
      <c r="G661" s="168" t="s">
        <v>1540</v>
      </c>
      <c r="H661" s="172">
        <v>2</v>
      </c>
      <c r="I661" s="173">
        <v>1166.67</v>
      </c>
    </row>
    <row r="662" spans="1:9" x14ac:dyDescent="0.25">
      <c r="A662" s="174"/>
      <c r="B662" s="174"/>
      <c r="C662" s="174"/>
      <c r="D662" s="174"/>
      <c r="E662" s="168" t="s">
        <v>2673</v>
      </c>
      <c r="F662" s="168" t="s">
        <v>2674</v>
      </c>
      <c r="G662" s="168" t="s">
        <v>1497</v>
      </c>
      <c r="H662" s="172">
        <v>5</v>
      </c>
      <c r="I662" s="173">
        <v>22000</v>
      </c>
    </row>
    <row r="663" spans="1:9" x14ac:dyDescent="0.25">
      <c r="A663" s="174"/>
      <c r="B663" s="174"/>
      <c r="C663" s="174"/>
      <c r="D663" s="174"/>
      <c r="E663" s="168" t="s">
        <v>2675</v>
      </c>
      <c r="F663" s="168" t="s">
        <v>2676</v>
      </c>
      <c r="G663" s="168" t="s">
        <v>1497</v>
      </c>
      <c r="H663" s="172">
        <v>4</v>
      </c>
      <c r="I663" s="173">
        <v>10833.32</v>
      </c>
    </row>
    <row r="664" spans="1:9" x14ac:dyDescent="0.25">
      <c r="A664" s="174"/>
      <c r="B664" s="174"/>
      <c r="C664" s="174" t="s">
        <v>1520</v>
      </c>
      <c r="D664" s="174" t="s">
        <v>1521</v>
      </c>
      <c r="E664" s="168" t="s">
        <v>1522</v>
      </c>
      <c r="F664" s="168" t="s">
        <v>1788</v>
      </c>
      <c r="G664" s="168" t="s">
        <v>1500</v>
      </c>
      <c r="H664" s="172">
        <v>20</v>
      </c>
      <c r="I664" s="173">
        <v>979.05</v>
      </c>
    </row>
    <row r="665" spans="1:9" x14ac:dyDescent="0.25">
      <c r="A665" s="174"/>
      <c r="B665" s="174"/>
      <c r="C665" s="174" t="s">
        <v>1526</v>
      </c>
      <c r="D665" s="174" t="s">
        <v>1527</v>
      </c>
      <c r="E665" s="168" t="s">
        <v>2677</v>
      </c>
      <c r="F665" s="168" t="s">
        <v>2678</v>
      </c>
      <c r="G665" s="168" t="s">
        <v>1497</v>
      </c>
      <c r="H665" s="172">
        <v>1</v>
      </c>
      <c r="I665" s="173">
        <v>2045.52</v>
      </c>
    </row>
    <row r="666" spans="1:9" x14ac:dyDescent="0.25">
      <c r="A666" s="174"/>
      <c r="B666" s="174"/>
      <c r="C666" s="174"/>
      <c r="D666" s="174"/>
      <c r="E666" s="168" t="s">
        <v>2679</v>
      </c>
      <c r="F666" s="168" t="s">
        <v>2680</v>
      </c>
      <c r="G666" s="168" t="s">
        <v>1497</v>
      </c>
      <c r="H666" s="172">
        <v>2</v>
      </c>
      <c r="I666" s="173">
        <v>26500</v>
      </c>
    </row>
    <row r="667" spans="1:9" x14ac:dyDescent="0.25">
      <c r="A667" s="174"/>
      <c r="B667" s="174"/>
      <c r="C667" s="174" t="s">
        <v>1590</v>
      </c>
      <c r="D667" s="174" t="s">
        <v>1591</v>
      </c>
      <c r="E667" s="168" t="s">
        <v>1600</v>
      </c>
      <c r="F667" s="168" t="s">
        <v>2149</v>
      </c>
      <c r="G667" s="168" t="s">
        <v>1497</v>
      </c>
      <c r="H667" s="172">
        <v>100</v>
      </c>
      <c r="I667" s="173">
        <v>587.5</v>
      </c>
    </row>
    <row r="668" spans="1:9" x14ac:dyDescent="0.25">
      <c r="A668" s="174"/>
      <c r="B668" s="174"/>
      <c r="C668" s="174" t="s">
        <v>2159</v>
      </c>
      <c r="D668" s="174" t="s">
        <v>2160</v>
      </c>
      <c r="E668" s="168" t="s">
        <v>1990</v>
      </c>
      <c r="F668" s="168" t="s">
        <v>1990</v>
      </c>
      <c r="G668" s="168"/>
      <c r="H668" s="172">
        <v>0</v>
      </c>
      <c r="I668" s="173">
        <v>15519673.680000005</v>
      </c>
    </row>
    <row r="669" spans="1:9" x14ac:dyDescent="0.25">
      <c r="A669" s="174"/>
      <c r="B669" s="174"/>
      <c r="C669" s="174" t="s">
        <v>2397</v>
      </c>
      <c r="D669" s="174" t="s">
        <v>2398</v>
      </c>
      <c r="E669" s="168" t="s">
        <v>1990</v>
      </c>
      <c r="F669" s="168" t="s">
        <v>1990</v>
      </c>
      <c r="G669" s="168"/>
      <c r="H669" s="172">
        <v>0</v>
      </c>
      <c r="I669" s="173">
        <v>203633.14</v>
      </c>
    </row>
    <row r="670" spans="1:9" x14ac:dyDescent="0.25">
      <c r="A670" s="174"/>
      <c r="B670" s="174"/>
      <c r="C670" s="174" t="s">
        <v>2260</v>
      </c>
      <c r="D670" s="174" t="s">
        <v>2261</v>
      </c>
      <c r="E670" s="168" t="s">
        <v>1990</v>
      </c>
      <c r="F670" s="168" t="s">
        <v>1990</v>
      </c>
      <c r="G670" s="168"/>
      <c r="H670" s="172">
        <v>0</v>
      </c>
      <c r="I670" s="173">
        <v>1607586.9700000002</v>
      </c>
    </row>
    <row r="671" spans="1:9" x14ac:dyDescent="0.25">
      <c r="A671" s="174"/>
      <c r="B671" s="174"/>
      <c r="C671" s="174" t="s">
        <v>2262</v>
      </c>
      <c r="D671" s="174" t="s">
        <v>2263</v>
      </c>
      <c r="E671" s="168" t="s">
        <v>1990</v>
      </c>
      <c r="F671" s="168" t="s">
        <v>1990</v>
      </c>
      <c r="G671" s="168"/>
      <c r="H671" s="172">
        <v>0</v>
      </c>
      <c r="I671" s="173">
        <v>9039.14</v>
      </c>
    </row>
    <row r="672" spans="1:9" x14ac:dyDescent="0.25">
      <c r="A672" s="174"/>
      <c r="B672" s="174"/>
      <c r="C672" s="174" t="s">
        <v>2266</v>
      </c>
      <c r="D672" s="174" t="s">
        <v>2267</v>
      </c>
      <c r="E672" s="168" t="s">
        <v>1990</v>
      </c>
      <c r="F672" s="168" t="s">
        <v>1990</v>
      </c>
      <c r="G672" s="168"/>
      <c r="H672" s="172">
        <v>0</v>
      </c>
      <c r="I672" s="173">
        <v>629681.40000000014</v>
      </c>
    </row>
    <row r="673" spans="1:9" x14ac:dyDescent="0.25">
      <c r="A673" s="174"/>
      <c r="B673" s="174"/>
      <c r="C673" s="174" t="s">
        <v>2268</v>
      </c>
      <c r="D673" s="174" t="s">
        <v>2269</v>
      </c>
      <c r="E673" s="168" t="s">
        <v>1990</v>
      </c>
      <c r="F673" s="168" t="s">
        <v>1990</v>
      </c>
      <c r="G673" s="168"/>
      <c r="H673" s="172">
        <v>0</v>
      </c>
      <c r="I673" s="173">
        <v>1454876.27</v>
      </c>
    </row>
    <row r="674" spans="1:9" x14ac:dyDescent="0.25">
      <c r="A674" s="174"/>
      <c r="B674" s="174"/>
      <c r="C674" s="174" t="s">
        <v>2272</v>
      </c>
      <c r="D674" s="174" t="s">
        <v>2273</v>
      </c>
      <c r="E674" s="168" t="s">
        <v>1990</v>
      </c>
      <c r="F674" s="168" t="s">
        <v>1990</v>
      </c>
      <c r="G674" s="168"/>
      <c r="H674" s="172">
        <v>0</v>
      </c>
      <c r="I674" s="173">
        <v>720661.65</v>
      </c>
    </row>
    <row r="675" spans="1:9" x14ac:dyDescent="0.25">
      <c r="A675" s="174"/>
      <c r="B675" s="174"/>
      <c r="C675" s="174" t="s">
        <v>2274</v>
      </c>
      <c r="D675" s="174" t="s">
        <v>2275</v>
      </c>
      <c r="E675" s="168" t="s">
        <v>1990</v>
      </c>
      <c r="F675" s="168" t="s">
        <v>1990</v>
      </c>
      <c r="G675" s="168"/>
      <c r="H675" s="172">
        <v>0</v>
      </c>
      <c r="I675" s="173">
        <v>-2175537.92</v>
      </c>
    </row>
    <row r="676" spans="1:9" x14ac:dyDescent="0.25">
      <c r="A676" s="174"/>
      <c r="B676" s="174"/>
      <c r="C676" s="174" t="s">
        <v>2276</v>
      </c>
      <c r="D676" s="174" t="s">
        <v>2277</v>
      </c>
      <c r="E676" s="168" t="s">
        <v>1990</v>
      </c>
      <c r="F676" s="168" t="s">
        <v>1990</v>
      </c>
      <c r="G676" s="168"/>
      <c r="H676" s="172">
        <v>0</v>
      </c>
      <c r="I676" s="173">
        <v>4631061.0299999984</v>
      </c>
    </row>
    <row r="677" spans="1:9" x14ac:dyDescent="0.25">
      <c r="A677" s="174"/>
      <c r="B677" s="174"/>
      <c r="C677" s="174" t="s">
        <v>2399</v>
      </c>
      <c r="D677" s="174" t="s">
        <v>2400</v>
      </c>
      <c r="E677" s="168" t="s">
        <v>1990</v>
      </c>
      <c r="F677" s="168" t="s">
        <v>1990</v>
      </c>
      <c r="G677" s="168"/>
      <c r="H677" s="172">
        <v>0</v>
      </c>
      <c r="I677" s="173">
        <v>59074.67</v>
      </c>
    </row>
    <row r="678" spans="1:9" x14ac:dyDescent="0.25">
      <c r="A678" s="174"/>
      <c r="B678" s="174"/>
      <c r="C678" s="174" t="s">
        <v>2278</v>
      </c>
      <c r="D678" s="174" t="s">
        <v>2279</v>
      </c>
      <c r="E678" s="168" t="s">
        <v>1990</v>
      </c>
      <c r="F678" s="168" t="s">
        <v>1990</v>
      </c>
      <c r="G678" s="168"/>
      <c r="H678" s="172">
        <v>0</v>
      </c>
      <c r="I678" s="173">
        <v>185586.61999999988</v>
      </c>
    </row>
    <row r="679" spans="1:9" x14ac:dyDescent="0.25">
      <c r="A679" s="174"/>
      <c r="B679" s="174"/>
      <c r="C679" s="174" t="s">
        <v>2280</v>
      </c>
      <c r="D679" s="174" t="s">
        <v>2281</v>
      </c>
      <c r="E679" s="168" t="s">
        <v>1990</v>
      </c>
      <c r="F679" s="168" t="s">
        <v>1990</v>
      </c>
      <c r="G679" s="168"/>
      <c r="H679" s="172">
        <v>0</v>
      </c>
      <c r="I679" s="173">
        <v>499871.47999999975</v>
      </c>
    </row>
    <row r="680" spans="1:9" x14ac:dyDescent="0.25">
      <c r="A680" s="174"/>
      <c r="B680" s="174"/>
      <c r="C680" s="174" t="s">
        <v>2284</v>
      </c>
      <c r="D680" s="174" t="s">
        <v>2285</v>
      </c>
      <c r="E680" s="168" t="s">
        <v>1990</v>
      </c>
      <c r="F680" s="168" t="s">
        <v>1990</v>
      </c>
      <c r="G680" s="168"/>
      <c r="H680" s="172">
        <v>0</v>
      </c>
      <c r="I680" s="173">
        <v>181823.06999999995</v>
      </c>
    </row>
    <row r="681" spans="1:9" x14ac:dyDescent="0.25">
      <c r="A681" s="174"/>
      <c r="B681" s="174"/>
      <c r="C681" s="174" t="s">
        <v>2286</v>
      </c>
      <c r="D681" s="174" t="s">
        <v>2287</v>
      </c>
      <c r="E681" s="168" t="s">
        <v>1990</v>
      </c>
      <c r="F681" s="168" t="s">
        <v>1990</v>
      </c>
      <c r="G681" s="168"/>
      <c r="H681" s="172">
        <v>0</v>
      </c>
      <c r="I681" s="173">
        <v>455029.14</v>
      </c>
    </row>
    <row r="682" spans="1:9" x14ac:dyDescent="0.25">
      <c r="A682" s="174"/>
      <c r="B682" s="174"/>
      <c r="C682" s="174" t="s">
        <v>2290</v>
      </c>
      <c r="D682" s="174" t="s">
        <v>2291</v>
      </c>
      <c r="E682" s="168" t="s">
        <v>1990</v>
      </c>
      <c r="F682" s="168" t="s">
        <v>1990</v>
      </c>
      <c r="G682" s="168"/>
      <c r="H682" s="172">
        <v>0</v>
      </c>
      <c r="I682" s="173">
        <v>225079.45</v>
      </c>
    </row>
    <row r="683" spans="1:9" x14ac:dyDescent="0.25">
      <c r="A683" s="174"/>
      <c r="B683" s="174"/>
      <c r="C683" s="174" t="s">
        <v>2292</v>
      </c>
      <c r="D683" s="174" t="s">
        <v>2293</v>
      </c>
      <c r="E683" s="168" t="s">
        <v>1990</v>
      </c>
      <c r="F683" s="168" t="s">
        <v>1990</v>
      </c>
      <c r="G683" s="168"/>
      <c r="H683" s="172">
        <v>0</v>
      </c>
      <c r="I683" s="173">
        <v>-680108.59</v>
      </c>
    </row>
    <row r="684" spans="1:9" x14ac:dyDescent="0.25">
      <c r="A684" s="174"/>
      <c r="B684" s="174"/>
      <c r="C684" s="168" t="s">
        <v>2380</v>
      </c>
      <c r="D684" s="168" t="s">
        <v>2381</v>
      </c>
      <c r="E684" s="168" t="s">
        <v>1990</v>
      </c>
      <c r="F684" s="168" t="s">
        <v>1990</v>
      </c>
      <c r="G684" s="168"/>
      <c r="H684" s="172">
        <v>0</v>
      </c>
      <c r="I684" s="173">
        <v>9000</v>
      </c>
    </row>
    <row r="685" spans="1:9" x14ac:dyDescent="0.25">
      <c r="A685" s="174"/>
      <c r="B685" s="174"/>
      <c r="C685" s="168" t="s">
        <v>2294</v>
      </c>
      <c r="D685" s="168" t="s">
        <v>2295</v>
      </c>
      <c r="E685" s="168" t="s">
        <v>1990</v>
      </c>
      <c r="F685" s="168" t="s">
        <v>1990</v>
      </c>
      <c r="G685" s="168"/>
      <c r="H685" s="172">
        <v>0</v>
      </c>
      <c r="I685" s="173">
        <v>-1.7462298274040222E-10</v>
      </c>
    </row>
    <row r="686" spans="1:9" x14ac:dyDescent="0.25">
      <c r="A686" s="174"/>
      <c r="B686" s="174"/>
      <c r="C686" s="174" t="s">
        <v>2296</v>
      </c>
      <c r="D686" s="174" t="s">
        <v>2297</v>
      </c>
      <c r="E686" s="168" t="s">
        <v>1990</v>
      </c>
      <c r="F686" s="168" t="s">
        <v>1990</v>
      </c>
      <c r="G686" s="168"/>
      <c r="H686" s="172">
        <v>0</v>
      </c>
      <c r="I686" s="173">
        <v>11437226.489999996</v>
      </c>
    </row>
    <row r="687" spans="1:9" x14ac:dyDescent="0.25">
      <c r="A687" s="174"/>
      <c r="B687" s="174"/>
      <c r="C687" s="174" t="s">
        <v>2298</v>
      </c>
      <c r="D687" s="174" t="s">
        <v>2299</v>
      </c>
      <c r="E687" s="168" t="s">
        <v>1990</v>
      </c>
      <c r="F687" s="168" t="s">
        <v>1990</v>
      </c>
      <c r="G687" s="168"/>
      <c r="H687" s="172">
        <v>0</v>
      </c>
      <c r="I687" s="173">
        <v>1690525.3200000003</v>
      </c>
    </row>
    <row r="688" spans="1:9" x14ac:dyDescent="0.25">
      <c r="A688" s="174"/>
      <c r="B688" s="174"/>
      <c r="C688" s="174" t="s">
        <v>2300</v>
      </c>
      <c r="D688" s="174" t="s">
        <v>2301</v>
      </c>
      <c r="E688" s="168" t="s">
        <v>1990</v>
      </c>
      <c r="F688" s="168" t="s">
        <v>1990</v>
      </c>
      <c r="G688" s="168"/>
      <c r="H688" s="172">
        <v>0</v>
      </c>
      <c r="I688" s="173">
        <v>-1.0550138540565968E-10</v>
      </c>
    </row>
    <row r="689" spans="1:9" x14ac:dyDescent="0.25">
      <c r="A689" s="168"/>
      <c r="B689" s="169"/>
      <c r="C689" s="169" t="s">
        <v>2302</v>
      </c>
      <c r="D689" s="169" t="s">
        <v>2303</v>
      </c>
      <c r="E689" s="169" t="s">
        <v>1990</v>
      </c>
      <c r="F689" s="169" t="s">
        <v>1990</v>
      </c>
      <c r="G689" s="169"/>
      <c r="H689" s="172">
        <v>0</v>
      </c>
      <c r="I689" s="173">
        <v>66250</v>
      </c>
    </row>
    <row r="690" spans="1:9" x14ac:dyDescent="0.25">
      <c r="A690" s="178"/>
      <c r="B690" s="179"/>
      <c r="C690" s="179" t="s">
        <v>2304</v>
      </c>
      <c r="D690" s="179" t="s">
        <v>2305</v>
      </c>
      <c r="E690" s="179" t="s">
        <v>1990</v>
      </c>
      <c r="F690" s="179" t="s">
        <v>1990</v>
      </c>
      <c r="G690" s="179"/>
      <c r="H690" s="180">
        <v>0</v>
      </c>
      <c r="I690" s="181">
        <v>256564.17</v>
      </c>
    </row>
    <row r="691" spans="1:9" x14ac:dyDescent="0.25">
      <c r="C691" t="s">
        <v>2306</v>
      </c>
      <c r="D691" t="s">
        <v>2307</v>
      </c>
      <c r="E691" t="s">
        <v>1990</v>
      </c>
      <c r="F691" t="s">
        <v>1990</v>
      </c>
      <c r="H691">
        <v>0</v>
      </c>
      <c r="I691">
        <v>1.4842953532934189E-9</v>
      </c>
    </row>
    <row r="692" spans="1:9" x14ac:dyDescent="0.25">
      <c r="C692" t="s">
        <v>2308</v>
      </c>
      <c r="D692" t="s">
        <v>2309</v>
      </c>
      <c r="E692" t="s">
        <v>1990</v>
      </c>
      <c r="F692" t="s">
        <v>1990</v>
      </c>
      <c r="H692">
        <v>0</v>
      </c>
      <c r="I692">
        <v>27571794.41</v>
      </c>
    </row>
    <row r="693" spans="1:9" x14ac:dyDescent="0.25">
      <c r="C693" t="s">
        <v>2310</v>
      </c>
      <c r="D693" t="s">
        <v>2311</v>
      </c>
      <c r="E693" t="s">
        <v>1990</v>
      </c>
      <c r="F693" t="s">
        <v>1990</v>
      </c>
      <c r="H693">
        <v>0</v>
      </c>
      <c r="I693">
        <v>-27571794.41</v>
      </c>
    </row>
    <row r="694" spans="1:9" x14ac:dyDescent="0.25">
      <c r="C694" t="s">
        <v>2312</v>
      </c>
      <c r="D694" t="s">
        <v>2313</v>
      </c>
      <c r="E694" t="s">
        <v>1990</v>
      </c>
      <c r="F694" t="s">
        <v>1990</v>
      </c>
      <c r="G694" t="s">
        <v>2165</v>
      </c>
      <c r="H694">
        <v>84</v>
      </c>
      <c r="I694">
        <v>2451333.73</v>
      </c>
    </row>
    <row r="695" spans="1:9" x14ac:dyDescent="0.25">
      <c r="C695" t="s">
        <v>2316</v>
      </c>
      <c r="D695" t="s">
        <v>2317</v>
      </c>
      <c r="E695" t="s">
        <v>1990</v>
      </c>
      <c r="F695" t="s">
        <v>1990</v>
      </c>
      <c r="H695">
        <v>0</v>
      </c>
      <c r="I695">
        <v>426502.44000000006</v>
      </c>
    </row>
    <row r="696" spans="1:9" x14ac:dyDescent="0.25">
      <c r="C696" t="s">
        <v>2401</v>
      </c>
      <c r="D696" t="s">
        <v>2402</v>
      </c>
      <c r="E696" t="s">
        <v>1990</v>
      </c>
      <c r="F696" t="s">
        <v>1990</v>
      </c>
      <c r="H696">
        <v>0</v>
      </c>
      <c r="I696">
        <v>80871.64</v>
      </c>
    </row>
    <row r="697" spans="1:9" x14ac:dyDescent="0.25">
      <c r="C697" t="s">
        <v>2681</v>
      </c>
      <c r="D697" t="s">
        <v>2682</v>
      </c>
      <c r="E697" t="s">
        <v>1990</v>
      </c>
      <c r="F697" t="s">
        <v>1990</v>
      </c>
      <c r="H697">
        <v>0</v>
      </c>
      <c r="I697">
        <v>5499972.5600000015</v>
      </c>
    </row>
    <row r="698" spans="1:9" x14ac:dyDescent="0.25">
      <c r="C698" t="s">
        <v>2683</v>
      </c>
      <c r="D698" t="s">
        <v>2684</v>
      </c>
      <c r="E698" t="s">
        <v>1990</v>
      </c>
      <c r="F698" t="s">
        <v>1990</v>
      </c>
      <c r="H698">
        <v>0</v>
      </c>
      <c r="I698">
        <v>4200</v>
      </c>
    </row>
    <row r="699" spans="1:9" x14ac:dyDescent="0.25">
      <c r="C699" t="s">
        <v>2685</v>
      </c>
      <c r="D699" t="s">
        <v>2686</v>
      </c>
      <c r="E699" t="s">
        <v>1990</v>
      </c>
      <c r="F699" t="s">
        <v>1990</v>
      </c>
      <c r="H699">
        <v>0</v>
      </c>
      <c r="I699">
        <v>5100</v>
      </c>
    </row>
    <row r="700" spans="1:9" x14ac:dyDescent="0.25">
      <c r="C700" t="s">
        <v>2687</v>
      </c>
      <c r="D700" t="s">
        <v>2688</v>
      </c>
      <c r="E700" t="s">
        <v>1990</v>
      </c>
      <c r="F700" t="s">
        <v>1990</v>
      </c>
      <c r="H700">
        <v>0</v>
      </c>
      <c r="I700">
        <v>15496</v>
      </c>
    </row>
    <row r="701" spans="1:9" x14ac:dyDescent="0.25">
      <c r="C701" t="s">
        <v>2318</v>
      </c>
      <c r="D701" t="s">
        <v>2319</v>
      </c>
      <c r="E701" t="s">
        <v>1990</v>
      </c>
      <c r="F701" t="s">
        <v>1990</v>
      </c>
      <c r="H701">
        <v>0</v>
      </c>
      <c r="I701">
        <v>1563.9999999999998</v>
      </c>
    </row>
    <row r="702" spans="1:9" x14ac:dyDescent="0.25">
      <c r="C702" t="s">
        <v>2320</v>
      </c>
      <c r="D702" t="s">
        <v>2321</v>
      </c>
      <c r="E702" t="s">
        <v>1990</v>
      </c>
      <c r="F702" t="s">
        <v>1990</v>
      </c>
      <c r="H702">
        <v>0</v>
      </c>
      <c r="I702">
        <v>7061780.7299999986</v>
      </c>
    </row>
    <row r="703" spans="1:9" x14ac:dyDescent="0.25">
      <c r="C703" t="s">
        <v>2166</v>
      </c>
      <c r="D703" t="s">
        <v>2167</v>
      </c>
      <c r="E703" t="s">
        <v>1990</v>
      </c>
      <c r="F703" t="s">
        <v>1990</v>
      </c>
      <c r="H703">
        <v>0</v>
      </c>
      <c r="I703">
        <v>606.72</v>
      </c>
    </row>
    <row r="704" spans="1:9" x14ac:dyDescent="0.25">
      <c r="C704" t="s">
        <v>2168</v>
      </c>
      <c r="D704" t="s">
        <v>2169</v>
      </c>
      <c r="E704" t="s">
        <v>1990</v>
      </c>
      <c r="F704" t="s">
        <v>1990</v>
      </c>
      <c r="H704">
        <v>0</v>
      </c>
      <c r="I704">
        <v>-6.2</v>
      </c>
    </row>
    <row r="705" spans="1:9" x14ac:dyDescent="0.25">
      <c r="C705" t="s">
        <v>2170</v>
      </c>
      <c r="D705" t="s">
        <v>2171</v>
      </c>
      <c r="E705" t="s">
        <v>1990</v>
      </c>
      <c r="F705" t="s">
        <v>1990</v>
      </c>
      <c r="H705">
        <v>0</v>
      </c>
      <c r="I705">
        <v>-0.08</v>
      </c>
    </row>
    <row r="706" spans="1:9" x14ac:dyDescent="0.25">
      <c r="C706" t="s">
        <v>2322</v>
      </c>
      <c r="D706" t="s">
        <v>2323</v>
      </c>
      <c r="E706" t="s">
        <v>1990</v>
      </c>
      <c r="F706" t="s">
        <v>1990</v>
      </c>
      <c r="G706" t="s">
        <v>2165</v>
      </c>
      <c r="H706">
        <v>1200</v>
      </c>
      <c r="I706">
        <v>13708.55</v>
      </c>
    </row>
    <row r="707" spans="1:9" x14ac:dyDescent="0.25">
      <c r="C707" t="s">
        <v>2324</v>
      </c>
      <c r="D707" t="s">
        <v>2325</v>
      </c>
      <c r="E707" t="s">
        <v>1990</v>
      </c>
      <c r="F707" t="s">
        <v>1990</v>
      </c>
      <c r="G707" t="s">
        <v>2165</v>
      </c>
      <c r="H707">
        <v>1200</v>
      </c>
      <c r="I707">
        <v>2837903.31</v>
      </c>
    </row>
    <row r="708" spans="1:9" x14ac:dyDescent="0.25">
      <c r="C708" t="s">
        <v>2330</v>
      </c>
      <c r="D708" t="s">
        <v>2331</v>
      </c>
      <c r="E708" t="s">
        <v>1990</v>
      </c>
      <c r="F708" t="s">
        <v>1990</v>
      </c>
      <c r="G708" t="s">
        <v>2165</v>
      </c>
      <c r="H708">
        <v>1200</v>
      </c>
      <c r="I708">
        <v>136731.01</v>
      </c>
    </row>
    <row r="709" spans="1:9" x14ac:dyDescent="0.25">
      <c r="C709" t="s">
        <v>2405</v>
      </c>
      <c r="D709" t="s">
        <v>2406</v>
      </c>
      <c r="E709" t="s">
        <v>1990</v>
      </c>
      <c r="F709" t="s">
        <v>1990</v>
      </c>
      <c r="G709" t="s">
        <v>2165</v>
      </c>
      <c r="H709">
        <v>15519673.68</v>
      </c>
      <c r="I709">
        <v>17503832</v>
      </c>
    </row>
    <row r="710" spans="1:9" x14ac:dyDescent="0.25">
      <c r="C710" t="s">
        <v>2407</v>
      </c>
      <c r="D710" t="s">
        <v>2408</v>
      </c>
      <c r="E710" t="s">
        <v>1990</v>
      </c>
      <c r="F710" t="s">
        <v>1990</v>
      </c>
      <c r="G710" t="s">
        <v>2176</v>
      </c>
      <c r="H710">
        <v>9.1</v>
      </c>
      <c r="I710">
        <v>49452.22</v>
      </c>
    </row>
    <row r="711" spans="1:9" x14ac:dyDescent="0.25">
      <c r="C711" t="s">
        <v>2689</v>
      </c>
      <c r="D711" t="s">
        <v>2690</v>
      </c>
      <c r="E711" t="s">
        <v>1990</v>
      </c>
      <c r="F711" t="s">
        <v>1990</v>
      </c>
      <c r="G711" t="s">
        <v>2384</v>
      </c>
      <c r="H711">
        <v>319050.98199999996</v>
      </c>
      <c r="I711">
        <v>64741094.190000005</v>
      </c>
    </row>
    <row r="712" spans="1:9" x14ac:dyDescent="0.25">
      <c r="C712" t="s">
        <v>2382</v>
      </c>
      <c r="D712" t="s">
        <v>2383</v>
      </c>
      <c r="E712" t="s">
        <v>1990</v>
      </c>
      <c r="F712" t="s">
        <v>1990</v>
      </c>
      <c r="G712" t="s">
        <v>2384</v>
      </c>
      <c r="H712">
        <v>88.800000000000011</v>
      </c>
      <c r="I712">
        <v>38688.810000000012</v>
      </c>
    </row>
    <row r="713" spans="1:9" x14ac:dyDescent="0.25">
      <c r="C713" t="s">
        <v>2691</v>
      </c>
      <c r="D713" t="s">
        <v>2692</v>
      </c>
      <c r="E713" t="s">
        <v>1990</v>
      </c>
      <c r="F713" t="s">
        <v>1990</v>
      </c>
      <c r="G713" t="s">
        <v>1641</v>
      </c>
      <c r="H713">
        <v>42</v>
      </c>
      <c r="I713">
        <v>7296.7499999999991</v>
      </c>
    </row>
    <row r="714" spans="1:9" x14ac:dyDescent="0.25">
      <c r="C714" t="s">
        <v>2385</v>
      </c>
      <c r="D714" t="s">
        <v>2386</v>
      </c>
      <c r="E714" t="s">
        <v>1990</v>
      </c>
      <c r="F714" t="s">
        <v>1990</v>
      </c>
      <c r="G714" t="s">
        <v>2384</v>
      </c>
      <c r="H714">
        <v>88.800000000000011</v>
      </c>
      <c r="I714">
        <v>267997.03000000003</v>
      </c>
    </row>
    <row r="715" spans="1:9" x14ac:dyDescent="0.25">
      <c r="A715" t="s">
        <v>1736</v>
      </c>
      <c r="H715">
        <v>15848500.562000001</v>
      </c>
      <c r="I715">
        <v>138859876.72</v>
      </c>
    </row>
    <row r="716" spans="1:9" x14ac:dyDescent="0.25">
      <c r="A716" t="s">
        <v>1737</v>
      </c>
      <c r="H716">
        <v>22677760.415000003</v>
      </c>
      <c r="I716">
        <v>289586365.47999996</v>
      </c>
    </row>
  </sheetData>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
  <sheetViews>
    <sheetView workbookViewId="0">
      <selection activeCell="O10" sqref="O10"/>
    </sheetView>
  </sheetViews>
  <sheetFormatPr defaultRowHeight="12.75" x14ac:dyDescent="0.2"/>
  <sheetData>
    <row r="1" spans="1:14" s="26" customFormat="1" ht="93.75" customHeight="1" x14ac:dyDescent="0.2">
      <c r="A1" s="399" t="s">
        <v>1773</v>
      </c>
      <c r="B1" s="400"/>
      <c r="C1" s="400"/>
      <c r="D1" s="400"/>
      <c r="E1" s="400"/>
      <c r="F1" s="400"/>
      <c r="G1" s="400"/>
      <c r="H1" s="400"/>
      <c r="I1" s="400"/>
      <c r="J1" s="400"/>
      <c r="K1" s="400"/>
      <c r="L1" s="400"/>
      <c r="M1" s="400"/>
      <c r="N1" s="400"/>
    </row>
  </sheetData>
  <mergeCells count="1">
    <mergeCell ref="A1:N1"/>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workbookViewId="0">
      <selection activeCell="G13" sqref="G13"/>
    </sheetView>
  </sheetViews>
  <sheetFormatPr defaultRowHeight="12.75" x14ac:dyDescent="0.2"/>
  <sheetData>
    <row r="1" spans="1:26" ht="316.5" customHeight="1" x14ac:dyDescent="0.2">
      <c r="A1" s="293" t="s">
        <v>2047</v>
      </c>
      <c r="B1" s="293"/>
      <c r="C1" s="293"/>
      <c r="D1" s="293"/>
      <c r="E1" s="293"/>
      <c r="F1" s="293"/>
      <c r="G1" s="293"/>
      <c r="H1" s="293"/>
      <c r="I1" s="293"/>
      <c r="J1" s="293"/>
      <c r="K1" s="293"/>
      <c r="L1" s="293"/>
      <c r="M1" s="293"/>
      <c r="N1" s="293"/>
      <c r="O1" s="293"/>
      <c r="P1" s="293"/>
      <c r="Q1" s="293"/>
      <c r="R1" s="293"/>
      <c r="S1" s="293"/>
      <c r="T1" s="293"/>
      <c r="U1" s="293"/>
      <c r="V1" s="293"/>
      <c r="W1" s="293"/>
      <c r="X1" s="293"/>
      <c r="Y1" s="293"/>
      <c r="Z1" s="293"/>
    </row>
    <row r="2" spans="1:26" ht="15.75" customHeight="1" x14ac:dyDescent="0.2">
      <c r="A2" s="26"/>
    </row>
    <row r="54" spans="1:5" x14ac:dyDescent="0.2">
      <c r="A54" s="65"/>
      <c r="B54" s="65"/>
      <c r="C54" s="65"/>
      <c r="D54" s="65"/>
      <c r="E54" s="65"/>
    </row>
    <row r="55" spans="1:5" ht="15.75" customHeight="1" x14ac:dyDescent="0.2">
      <c r="A55" s="65"/>
      <c r="B55" s="65"/>
      <c r="C55" s="292"/>
      <c r="D55" s="292"/>
      <c r="E55" s="65"/>
    </row>
    <row r="56" spans="1:5" ht="15.75" customHeight="1" x14ac:dyDescent="0.2">
      <c r="A56" s="65"/>
      <c r="B56" s="65"/>
      <c r="C56" s="65"/>
      <c r="D56" s="65"/>
      <c r="E56" s="65"/>
    </row>
    <row r="57" spans="1:5" x14ac:dyDescent="0.2">
      <c r="A57" s="65"/>
      <c r="B57" s="65"/>
      <c r="C57" s="65"/>
      <c r="D57" s="65"/>
      <c r="E57" s="65"/>
    </row>
  </sheetData>
  <mergeCells count="3">
    <mergeCell ref="C55:D55"/>
    <mergeCell ref="A1:M1"/>
    <mergeCell ref="N1:Z1"/>
  </mergeCells>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
  <sheetViews>
    <sheetView workbookViewId="0">
      <selection activeCell="H6" sqref="H6"/>
    </sheetView>
  </sheetViews>
  <sheetFormatPr defaultRowHeight="12.75" x14ac:dyDescent="0.2"/>
  <sheetData>
    <row r="1" spans="1:14" ht="66.75" customHeight="1" x14ac:dyDescent="0.2">
      <c r="A1" s="401" t="s">
        <v>1479</v>
      </c>
      <c r="B1" s="401"/>
      <c r="C1" s="401"/>
      <c r="D1" s="401"/>
      <c r="E1" s="401"/>
      <c r="F1" s="401"/>
      <c r="G1" s="401"/>
      <c r="H1" s="401"/>
      <c r="I1" s="401"/>
      <c r="J1" s="401"/>
      <c r="K1" s="401"/>
      <c r="L1" s="401"/>
      <c r="M1" s="401"/>
      <c r="N1" s="401"/>
    </row>
  </sheetData>
  <mergeCells count="1">
    <mergeCell ref="A1:N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B1680" sqref="B1680"/>
    </sheetView>
  </sheetViews>
  <sheetFormatPr defaultRowHeight="12.75" x14ac:dyDescent="0.2"/>
  <sheetData/>
  <pageMargins left="0.7" right="0.7" top="0.75" bottom="0.75" header="0.3" footer="0.3"/>
  <pageSetup paperSize="9" orientation="portrait" horizontalDpi="0" verticalDpi="0" r:id="rId1"/>
  <drawing r:id="rId2"/>
  <legacyDrawing r:id="rId3"/>
  <oleObjects>
    <mc:AlternateContent xmlns:mc="http://schemas.openxmlformats.org/markup-compatibility/2006">
      <mc:Choice Requires="x14">
        <oleObject progId="PDF" shapeId="6145" r:id="rId4">
          <objectPr defaultSize="0" r:id="rId5">
            <anchor moveWithCells="1">
              <from>
                <xdr:col>1</xdr:col>
                <xdr:colOff>0</xdr:colOff>
                <xdr:row>1</xdr:row>
                <xdr:rowOff>9525</xdr:rowOff>
              </from>
              <to>
                <xdr:col>10</xdr:col>
                <xdr:colOff>171450</xdr:colOff>
                <xdr:row>50</xdr:row>
                <xdr:rowOff>85725</xdr:rowOff>
              </to>
            </anchor>
          </objectPr>
        </oleObject>
      </mc:Choice>
      <mc:Fallback>
        <oleObject progId="PDF" shapeId="6145"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6" workbookViewId="0">
      <selection activeCell="W204" sqref="W204"/>
    </sheetView>
  </sheetViews>
  <sheetFormatPr defaultRowHeight="12.75" x14ac:dyDescent="0.2"/>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5"/>
  <sheetViews>
    <sheetView tabSelected="1" workbookViewId="0">
      <selection activeCell="A11" sqref="A11:I11"/>
    </sheetView>
  </sheetViews>
  <sheetFormatPr defaultRowHeight="12.75" x14ac:dyDescent="0.2"/>
  <cols>
    <col min="1" max="1" width="6.42578125" customWidth="1"/>
    <col min="2" max="2" width="42" customWidth="1"/>
    <col min="3" max="3" width="35.140625" customWidth="1"/>
    <col min="4" max="4" width="39.140625" customWidth="1"/>
    <col min="5" max="5" width="27.140625" customWidth="1"/>
  </cols>
  <sheetData>
    <row r="1" spans="1:9" x14ac:dyDescent="0.2">
      <c r="A1" s="379" t="s">
        <v>130</v>
      </c>
      <c r="B1" s="407"/>
      <c r="C1" s="407"/>
      <c r="D1" s="407"/>
      <c r="E1" s="407"/>
      <c r="F1" s="407"/>
      <c r="G1" s="407"/>
      <c r="H1" s="407"/>
      <c r="I1" s="407"/>
    </row>
    <row r="2" spans="1:9" x14ac:dyDescent="0.2">
      <c r="A2" s="379" t="s">
        <v>1774</v>
      </c>
      <c r="B2" s="407"/>
      <c r="C2" s="407"/>
      <c r="D2" s="407"/>
      <c r="E2" s="407"/>
      <c r="F2" s="407"/>
      <c r="G2" s="407"/>
      <c r="H2" s="407"/>
      <c r="I2" s="407"/>
    </row>
    <row r="3" spans="1:9" x14ac:dyDescent="0.2">
      <c r="A3" s="379" t="s">
        <v>131</v>
      </c>
      <c r="B3" s="407"/>
      <c r="C3" s="407"/>
      <c r="D3" s="407"/>
      <c r="E3" s="407"/>
      <c r="F3" s="407"/>
      <c r="G3" s="407"/>
      <c r="H3" s="407"/>
      <c r="I3" s="407"/>
    </row>
    <row r="4" spans="1:9" ht="15.75" x14ac:dyDescent="0.2">
      <c r="A4" s="50"/>
    </row>
    <row r="5" spans="1:9" ht="30" customHeight="1" x14ac:dyDescent="0.2">
      <c r="A5" s="396" t="s">
        <v>132</v>
      </c>
      <c r="B5" s="407"/>
      <c r="C5" s="407"/>
      <c r="D5" s="407"/>
      <c r="E5" s="407"/>
      <c r="F5" s="407"/>
      <c r="G5" s="407"/>
      <c r="H5" s="407"/>
      <c r="I5" s="407"/>
    </row>
    <row r="6" spans="1:9" ht="15.75" x14ac:dyDescent="0.2">
      <c r="A6" s="47" t="s">
        <v>133</v>
      </c>
    </row>
    <row r="7" spans="1:9" ht="15.75" x14ac:dyDescent="0.2">
      <c r="A7" s="47"/>
    </row>
    <row r="8" spans="1:9" ht="15.75" x14ac:dyDescent="0.2">
      <c r="A8" s="408" t="s">
        <v>1741</v>
      </c>
      <c r="B8" s="409"/>
      <c r="C8" s="409"/>
      <c r="D8" s="409"/>
      <c r="E8" s="409"/>
    </row>
    <row r="9" spans="1:9" ht="15.75" x14ac:dyDescent="0.2">
      <c r="A9" s="222" t="s">
        <v>2693</v>
      </c>
    </row>
    <row r="10" spans="1:9" ht="15.75" x14ac:dyDescent="0.2">
      <c r="A10" s="222" t="s">
        <v>2700</v>
      </c>
    </row>
    <row r="11" spans="1:9" ht="30.75" customHeight="1" x14ac:dyDescent="0.2">
      <c r="A11" s="396" t="s">
        <v>1761</v>
      </c>
      <c r="B11" s="396"/>
      <c r="C11" s="396"/>
      <c r="D11" s="396"/>
      <c r="E11" s="396"/>
      <c r="F11" s="396"/>
      <c r="G11" s="396"/>
      <c r="H11" s="396"/>
      <c r="I11" s="396"/>
    </row>
    <row r="12" spans="1:9" ht="46.5" customHeight="1" x14ac:dyDescent="0.2">
      <c r="A12" s="396" t="s">
        <v>134</v>
      </c>
      <c r="B12" s="396"/>
      <c r="C12" s="396"/>
      <c r="D12" s="396"/>
      <c r="E12" s="396"/>
      <c r="F12" s="396"/>
      <c r="G12" s="396"/>
      <c r="H12" s="396"/>
      <c r="I12" s="396"/>
    </row>
    <row r="13" spans="1:9" ht="66" customHeight="1" x14ac:dyDescent="0.2">
      <c r="A13" s="396" t="s">
        <v>135</v>
      </c>
      <c r="B13" s="396"/>
      <c r="C13" s="396"/>
      <c r="D13" s="396"/>
      <c r="E13" s="396"/>
      <c r="F13" s="396"/>
      <c r="G13" s="396"/>
      <c r="H13" s="396"/>
      <c r="I13" s="396"/>
    </row>
    <row r="15" spans="1:9" ht="31.5" x14ac:dyDescent="0.2">
      <c r="A15" s="53" t="s">
        <v>12</v>
      </c>
      <c r="B15" s="53" t="s">
        <v>136</v>
      </c>
      <c r="C15" s="53" t="s">
        <v>137</v>
      </c>
      <c r="D15" s="53" t="s">
        <v>138</v>
      </c>
      <c r="E15" s="53" t="s">
        <v>139</v>
      </c>
    </row>
    <row r="16" spans="1:9" ht="38.25" customHeight="1" x14ac:dyDescent="0.2">
      <c r="A16" s="402" t="s">
        <v>140</v>
      </c>
      <c r="B16" s="402" t="s">
        <v>141</v>
      </c>
      <c r="C16" s="402" t="s">
        <v>142</v>
      </c>
      <c r="D16" s="402" t="s">
        <v>143</v>
      </c>
      <c r="E16" s="54" t="s">
        <v>144</v>
      </c>
    </row>
    <row r="17" spans="1:5" ht="45.75" customHeight="1" x14ac:dyDescent="0.2">
      <c r="A17" s="402"/>
      <c r="B17" s="402"/>
      <c r="C17" s="402"/>
      <c r="D17" s="402"/>
      <c r="E17" s="54" t="s">
        <v>145</v>
      </c>
    </row>
    <row r="18" spans="1:5" ht="44.25" customHeight="1" x14ac:dyDescent="0.2">
      <c r="A18" s="402"/>
      <c r="B18" s="402"/>
      <c r="C18" s="402"/>
      <c r="D18" s="402" t="s">
        <v>146</v>
      </c>
      <c r="E18" s="402" t="s">
        <v>147</v>
      </c>
    </row>
    <row r="19" spans="1:5" x14ac:dyDescent="0.2">
      <c r="A19" s="402"/>
      <c r="B19" s="402"/>
      <c r="C19" s="402"/>
      <c r="D19" s="402"/>
      <c r="E19" s="402"/>
    </row>
    <row r="20" spans="1:5" ht="108.75" customHeight="1" x14ac:dyDescent="0.2">
      <c r="A20" s="402"/>
      <c r="B20" s="402"/>
      <c r="C20" s="402"/>
      <c r="D20" s="402" t="s">
        <v>148</v>
      </c>
      <c r="E20" s="402" t="s">
        <v>149</v>
      </c>
    </row>
    <row r="21" spans="1:5" x14ac:dyDescent="0.2">
      <c r="A21" s="402"/>
      <c r="B21" s="402"/>
      <c r="C21" s="402"/>
      <c r="D21" s="402"/>
      <c r="E21" s="402"/>
    </row>
    <row r="22" spans="1:5" ht="82.5" customHeight="1" x14ac:dyDescent="0.2">
      <c r="A22" s="402" t="s">
        <v>150</v>
      </c>
      <c r="B22" s="402" t="s">
        <v>151</v>
      </c>
      <c r="C22" s="402" t="s">
        <v>176</v>
      </c>
      <c r="D22" s="402" t="s">
        <v>152</v>
      </c>
      <c r="E22" s="54" t="s">
        <v>153</v>
      </c>
    </row>
    <row r="23" spans="1:5" ht="120.75" customHeight="1" x14ac:dyDescent="0.2">
      <c r="A23" s="402"/>
      <c r="B23" s="402"/>
      <c r="C23" s="403"/>
      <c r="D23" s="402"/>
      <c r="E23" s="54" t="s">
        <v>154</v>
      </c>
    </row>
    <row r="24" spans="1:5" ht="59.25" customHeight="1" x14ac:dyDescent="0.2">
      <c r="A24" s="402"/>
      <c r="B24" s="402"/>
      <c r="C24" s="403"/>
      <c r="D24" s="402"/>
      <c r="E24" s="54" t="s">
        <v>155</v>
      </c>
    </row>
    <row r="25" spans="1:5" s="51" customFormat="1" ht="134.25" customHeight="1" x14ac:dyDescent="0.2">
      <c r="A25" s="402"/>
      <c r="B25" s="402"/>
      <c r="C25" s="55"/>
      <c r="D25" s="402" t="s">
        <v>156</v>
      </c>
      <c r="E25" s="402" t="s">
        <v>157</v>
      </c>
    </row>
    <row r="26" spans="1:5" ht="50.25" hidden="1" customHeight="1" thickBot="1" x14ac:dyDescent="0.25">
      <c r="A26" s="402"/>
      <c r="B26" s="402"/>
      <c r="C26" s="55"/>
      <c r="D26" s="402"/>
      <c r="E26" s="402"/>
    </row>
    <row r="27" spans="1:5" ht="39" customHeight="1" x14ac:dyDescent="0.2">
      <c r="A27" s="53" t="s">
        <v>158</v>
      </c>
      <c r="B27" s="53" t="s">
        <v>159</v>
      </c>
      <c r="C27" s="53" t="s">
        <v>160</v>
      </c>
      <c r="D27" s="53" t="s">
        <v>161</v>
      </c>
      <c r="E27" s="53" t="s">
        <v>161</v>
      </c>
    </row>
    <row r="28" spans="1:5" ht="128.25" customHeight="1" x14ac:dyDescent="0.2">
      <c r="A28" s="402" t="s">
        <v>162</v>
      </c>
      <c r="B28" s="402" t="s">
        <v>163</v>
      </c>
      <c r="C28" s="404" t="s">
        <v>177</v>
      </c>
      <c r="D28" s="404" t="s">
        <v>178</v>
      </c>
      <c r="E28" s="402" t="s">
        <v>164</v>
      </c>
    </row>
    <row r="29" spans="1:5" ht="125.25" customHeight="1" x14ac:dyDescent="0.2">
      <c r="A29" s="402"/>
      <c r="B29" s="402"/>
      <c r="C29" s="405"/>
      <c r="D29" s="405"/>
      <c r="E29" s="402"/>
    </row>
    <row r="30" spans="1:5" ht="173.25" x14ac:dyDescent="0.2">
      <c r="A30" s="53" t="s">
        <v>165</v>
      </c>
      <c r="B30" s="53" t="s">
        <v>166</v>
      </c>
      <c r="C30" s="53" t="s">
        <v>167</v>
      </c>
      <c r="D30" s="53" t="s">
        <v>168</v>
      </c>
      <c r="E30" s="53" t="s">
        <v>169</v>
      </c>
    </row>
    <row r="31" spans="1:5" ht="145.5" customHeight="1" x14ac:dyDescent="0.2">
      <c r="A31" s="53" t="s">
        <v>170</v>
      </c>
      <c r="B31" s="53" t="s">
        <v>171</v>
      </c>
      <c r="C31" s="53" t="s">
        <v>172</v>
      </c>
      <c r="D31" s="53" t="s">
        <v>173</v>
      </c>
      <c r="E31" s="53" t="s">
        <v>169</v>
      </c>
    </row>
    <row r="32" spans="1:5" x14ac:dyDescent="0.2">
      <c r="A32" s="402" t="s">
        <v>174</v>
      </c>
      <c r="B32" s="404" t="s">
        <v>179</v>
      </c>
      <c r="C32" s="402" t="s">
        <v>175</v>
      </c>
      <c r="D32" s="404" t="s">
        <v>180</v>
      </c>
      <c r="E32" s="402" t="s">
        <v>169</v>
      </c>
    </row>
    <row r="33" spans="1:5" x14ac:dyDescent="0.2">
      <c r="A33" s="402"/>
      <c r="B33" s="405"/>
      <c r="C33" s="402"/>
      <c r="D33" s="405"/>
      <c r="E33" s="402"/>
    </row>
    <row r="34" spans="1:5" x14ac:dyDescent="0.2">
      <c r="A34" s="402"/>
      <c r="B34" s="405"/>
      <c r="C34" s="402"/>
      <c r="D34" s="405"/>
      <c r="E34" s="402"/>
    </row>
    <row r="35" spans="1:5" ht="94.5" customHeight="1" x14ac:dyDescent="0.2">
      <c r="A35" s="402"/>
      <c r="B35" s="406"/>
      <c r="C35" s="402"/>
      <c r="D35" s="406"/>
      <c r="E35" s="402"/>
    </row>
  </sheetData>
  <mergeCells count="31">
    <mergeCell ref="A1:I1"/>
    <mergeCell ref="A2:I2"/>
    <mergeCell ref="A3:I3"/>
    <mergeCell ref="A5:I5"/>
    <mergeCell ref="A11:I11"/>
    <mergeCell ref="A12:I12"/>
    <mergeCell ref="A13:I13"/>
    <mergeCell ref="A16:A21"/>
    <mergeCell ref="B16:B21"/>
    <mergeCell ref="C16:C21"/>
    <mergeCell ref="D16:D17"/>
    <mergeCell ref="D18:D19"/>
    <mergeCell ref="E18:E19"/>
    <mergeCell ref="D20:D21"/>
    <mergeCell ref="E20:E21"/>
    <mergeCell ref="A32:A35"/>
    <mergeCell ref="C32:C35"/>
    <mergeCell ref="E32:E35"/>
    <mergeCell ref="C22:C24"/>
    <mergeCell ref="C28:C29"/>
    <mergeCell ref="D28:D29"/>
    <mergeCell ref="B32:B35"/>
    <mergeCell ref="D32:D35"/>
    <mergeCell ref="A22:A26"/>
    <mergeCell ref="B22:B26"/>
    <mergeCell ref="D22:D24"/>
    <mergeCell ref="D25:D26"/>
    <mergeCell ref="E25:E26"/>
    <mergeCell ref="A28:A29"/>
    <mergeCell ref="B28:B29"/>
    <mergeCell ref="E28:E29"/>
  </mergeCells>
  <pageMargins left="0.70866141732283472" right="0.70866141732283472" top="0.74803149606299213" bottom="0.74803149606299213" header="0.31496062992125984" footer="0.31496062992125984"/>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15"/>
  <sheetViews>
    <sheetView view="pageBreakPreview" zoomScaleNormal="100" zoomScaleSheetLayoutView="100" workbookViewId="0">
      <selection activeCell="CF14" sqref="CF14:DA14"/>
    </sheetView>
  </sheetViews>
  <sheetFormatPr defaultColWidth="0.85546875" defaultRowHeight="15.75" x14ac:dyDescent="0.25"/>
  <cols>
    <col min="1" max="69" width="0.85546875" style="99"/>
    <col min="70" max="70" width="0.85546875" style="99" customWidth="1"/>
    <col min="71" max="73" width="0.85546875" style="99"/>
    <col min="74" max="74" width="0.85546875" style="99" customWidth="1"/>
    <col min="75" max="86" width="0.85546875" style="99"/>
    <col min="87" max="88" width="0.85546875" style="99" customWidth="1"/>
    <col min="89" max="325" width="0.85546875" style="99"/>
    <col min="326" max="326" width="0.85546875" style="99" customWidth="1"/>
    <col min="327" max="329" width="0.85546875" style="99"/>
    <col min="330" max="330" width="0.85546875" style="99" customWidth="1"/>
    <col min="331" max="342" width="0.85546875" style="99"/>
    <col min="343" max="344" width="0.85546875" style="99" customWidth="1"/>
    <col min="345" max="581" width="0.85546875" style="99"/>
    <col min="582" max="582" width="0.85546875" style="99" customWidth="1"/>
    <col min="583" max="585" width="0.85546875" style="99"/>
    <col min="586" max="586" width="0.85546875" style="99" customWidth="1"/>
    <col min="587" max="598" width="0.85546875" style="99"/>
    <col min="599" max="600" width="0.85546875" style="99" customWidth="1"/>
    <col min="601" max="837" width="0.85546875" style="99"/>
    <col min="838" max="838" width="0.85546875" style="99" customWidth="1"/>
    <col min="839" max="841" width="0.85546875" style="99"/>
    <col min="842" max="842" width="0.85546875" style="99" customWidth="1"/>
    <col min="843" max="854" width="0.85546875" style="99"/>
    <col min="855" max="856" width="0.85546875" style="99" customWidth="1"/>
    <col min="857" max="1093" width="0.85546875" style="99"/>
    <col min="1094" max="1094" width="0.85546875" style="99" customWidth="1"/>
    <col min="1095" max="1097" width="0.85546875" style="99"/>
    <col min="1098" max="1098" width="0.85546875" style="99" customWidth="1"/>
    <col min="1099" max="1110" width="0.85546875" style="99"/>
    <col min="1111" max="1112" width="0.85546875" style="99" customWidth="1"/>
    <col min="1113" max="1349" width="0.85546875" style="99"/>
    <col min="1350" max="1350" width="0.85546875" style="99" customWidth="1"/>
    <col min="1351" max="1353" width="0.85546875" style="99"/>
    <col min="1354" max="1354" width="0.85546875" style="99" customWidth="1"/>
    <col min="1355" max="1366" width="0.85546875" style="99"/>
    <col min="1367" max="1368" width="0.85546875" style="99" customWidth="1"/>
    <col min="1369" max="1605" width="0.85546875" style="99"/>
    <col min="1606" max="1606" width="0.85546875" style="99" customWidth="1"/>
    <col min="1607" max="1609" width="0.85546875" style="99"/>
    <col min="1610" max="1610" width="0.85546875" style="99" customWidth="1"/>
    <col min="1611" max="1622" width="0.85546875" style="99"/>
    <col min="1623" max="1624" width="0.85546875" style="99" customWidth="1"/>
    <col min="1625" max="1861" width="0.85546875" style="99"/>
    <col min="1862" max="1862" width="0.85546875" style="99" customWidth="1"/>
    <col min="1863" max="1865" width="0.85546875" style="99"/>
    <col min="1866" max="1866" width="0.85546875" style="99" customWidth="1"/>
    <col min="1867" max="1878" width="0.85546875" style="99"/>
    <col min="1879" max="1880" width="0.85546875" style="99" customWidth="1"/>
    <col min="1881" max="2117" width="0.85546875" style="99"/>
    <col min="2118" max="2118" width="0.85546875" style="99" customWidth="1"/>
    <col min="2119" max="2121" width="0.85546875" style="99"/>
    <col min="2122" max="2122" width="0.85546875" style="99" customWidth="1"/>
    <col min="2123" max="2134" width="0.85546875" style="99"/>
    <col min="2135" max="2136" width="0.85546875" style="99" customWidth="1"/>
    <col min="2137" max="2373" width="0.85546875" style="99"/>
    <col min="2374" max="2374" width="0.85546875" style="99" customWidth="1"/>
    <col min="2375" max="2377" width="0.85546875" style="99"/>
    <col min="2378" max="2378" width="0.85546875" style="99" customWidth="1"/>
    <col min="2379" max="2390" width="0.85546875" style="99"/>
    <col min="2391" max="2392" width="0.85546875" style="99" customWidth="1"/>
    <col min="2393" max="2629" width="0.85546875" style="99"/>
    <col min="2630" max="2630" width="0.85546875" style="99" customWidth="1"/>
    <col min="2631" max="2633" width="0.85546875" style="99"/>
    <col min="2634" max="2634" width="0.85546875" style="99" customWidth="1"/>
    <col min="2635" max="2646" width="0.85546875" style="99"/>
    <col min="2647" max="2648" width="0.85546875" style="99" customWidth="1"/>
    <col min="2649" max="2885" width="0.85546875" style="99"/>
    <col min="2886" max="2886" width="0.85546875" style="99" customWidth="1"/>
    <col min="2887" max="2889" width="0.85546875" style="99"/>
    <col min="2890" max="2890" width="0.85546875" style="99" customWidth="1"/>
    <col min="2891" max="2902" width="0.85546875" style="99"/>
    <col min="2903" max="2904" width="0.85546875" style="99" customWidth="1"/>
    <col min="2905" max="3141" width="0.85546875" style="99"/>
    <col min="3142" max="3142" width="0.85546875" style="99" customWidth="1"/>
    <col min="3143" max="3145" width="0.85546875" style="99"/>
    <col min="3146" max="3146" width="0.85546875" style="99" customWidth="1"/>
    <col min="3147" max="3158" width="0.85546875" style="99"/>
    <col min="3159" max="3160" width="0.85546875" style="99" customWidth="1"/>
    <col min="3161" max="3397" width="0.85546875" style="99"/>
    <col min="3398" max="3398" width="0.85546875" style="99" customWidth="1"/>
    <col min="3399" max="3401" width="0.85546875" style="99"/>
    <col min="3402" max="3402" width="0.85546875" style="99" customWidth="1"/>
    <col min="3403" max="3414" width="0.85546875" style="99"/>
    <col min="3415" max="3416" width="0.85546875" style="99" customWidth="1"/>
    <col min="3417" max="3653" width="0.85546875" style="99"/>
    <col min="3654" max="3654" width="0.85546875" style="99" customWidth="1"/>
    <col min="3655" max="3657" width="0.85546875" style="99"/>
    <col min="3658" max="3658" width="0.85546875" style="99" customWidth="1"/>
    <col min="3659" max="3670" width="0.85546875" style="99"/>
    <col min="3671" max="3672" width="0.85546875" style="99" customWidth="1"/>
    <col min="3673" max="3909" width="0.85546875" style="99"/>
    <col min="3910" max="3910" width="0.85546875" style="99" customWidth="1"/>
    <col min="3911" max="3913" width="0.85546875" style="99"/>
    <col min="3914" max="3914" width="0.85546875" style="99" customWidth="1"/>
    <col min="3915" max="3926" width="0.85546875" style="99"/>
    <col min="3927" max="3928" width="0.85546875" style="99" customWidth="1"/>
    <col min="3929" max="4165" width="0.85546875" style="99"/>
    <col min="4166" max="4166" width="0.85546875" style="99" customWidth="1"/>
    <col min="4167" max="4169" width="0.85546875" style="99"/>
    <col min="4170" max="4170" width="0.85546875" style="99" customWidth="1"/>
    <col min="4171" max="4182" width="0.85546875" style="99"/>
    <col min="4183" max="4184" width="0.85546875" style="99" customWidth="1"/>
    <col min="4185" max="4421" width="0.85546875" style="99"/>
    <col min="4422" max="4422" width="0.85546875" style="99" customWidth="1"/>
    <col min="4423" max="4425" width="0.85546875" style="99"/>
    <col min="4426" max="4426" width="0.85546875" style="99" customWidth="1"/>
    <col min="4427" max="4438" width="0.85546875" style="99"/>
    <col min="4439" max="4440" width="0.85546875" style="99" customWidth="1"/>
    <col min="4441" max="4677" width="0.85546875" style="99"/>
    <col min="4678" max="4678" width="0.85546875" style="99" customWidth="1"/>
    <col min="4679" max="4681" width="0.85546875" style="99"/>
    <col min="4682" max="4682" width="0.85546875" style="99" customWidth="1"/>
    <col min="4683" max="4694" width="0.85546875" style="99"/>
    <col min="4695" max="4696" width="0.85546875" style="99" customWidth="1"/>
    <col min="4697" max="4933" width="0.85546875" style="99"/>
    <col min="4934" max="4934" width="0.85546875" style="99" customWidth="1"/>
    <col min="4935" max="4937" width="0.85546875" style="99"/>
    <col min="4938" max="4938" width="0.85546875" style="99" customWidth="1"/>
    <col min="4939" max="4950" width="0.85546875" style="99"/>
    <col min="4951" max="4952" width="0.85546875" style="99" customWidth="1"/>
    <col min="4953" max="5189" width="0.85546875" style="99"/>
    <col min="5190" max="5190" width="0.85546875" style="99" customWidth="1"/>
    <col min="5191" max="5193" width="0.85546875" style="99"/>
    <col min="5194" max="5194" width="0.85546875" style="99" customWidth="1"/>
    <col min="5195" max="5206" width="0.85546875" style="99"/>
    <col min="5207" max="5208" width="0.85546875" style="99" customWidth="1"/>
    <col min="5209" max="5445" width="0.85546875" style="99"/>
    <col min="5446" max="5446" width="0.85546875" style="99" customWidth="1"/>
    <col min="5447" max="5449" width="0.85546875" style="99"/>
    <col min="5450" max="5450" width="0.85546875" style="99" customWidth="1"/>
    <col min="5451" max="5462" width="0.85546875" style="99"/>
    <col min="5463" max="5464" width="0.85546875" style="99" customWidth="1"/>
    <col min="5465" max="5701" width="0.85546875" style="99"/>
    <col min="5702" max="5702" width="0.85546875" style="99" customWidth="1"/>
    <col min="5703" max="5705" width="0.85546875" style="99"/>
    <col min="5706" max="5706" width="0.85546875" style="99" customWidth="1"/>
    <col min="5707" max="5718" width="0.85546875" style="99"/>
    <col min="5719" max="5720" width="0.85546875" style="99" customWidth="1"/>
    <col min="5721" max="5957" width="0.85546875" style="99"/>
    <col min="5958" max="5958" width="0.85546875" style="99" customWidth="1"/>
    <col min="5959" max="5961" width="0.85546875" style="99"/>
    <col min="5962" max="5962" width="0.85546875" style="99" customWidth="1"/>
    <col min="5963" max="5974" width="0.85546875" style="99"/>
    <col min="5975" max="5976" width="0.85546875" style="99" customWidth="1"/>
    <col min="5977" max="6213" width="0.85546875" style="99"/>
    <col min="6214" max="6214" width="0.85546875" style="99" customWidth="1"/>
    <col min="6215" max="6217" width="0.85546875" style="99"/>
    <col min="6218" max="6218" width="0.85546875" style="99" customWidth="1"/>
    <col min="6219" max="6230" width="0.85546875" style="99"/>
    <col min="6231" max="6232" width="0.85546875" style="99" customWidth="1"/>
    <col min="6233" max="6469" width="0.85546875" style="99"/>
    <col min="6470" max="6470" width="0.85546875" style="99" customWidth="1"/>
    <col min="6471" max="6473" width="0.85546875" style="99"/>
    <col min="6474" max="6474" width="0.85546875" style="99" customWidth="1"/>
    <col min="6475" max="6486" width="0.85546875" style="99"/>
    <col min="6487" max="6488" width="0.85546875" style="99" customWidth="1"/>
    <col min="6489" max="6725" width="0.85546875" style="99"/>
    <col min="6726" max="6726" width="0.85546875" style="99" customWidth="1"/>
    <col min="6727" max="6729" width="0.85546875" style="99"/>
    <col min="6730" max="6730" width="0.85546875" style="99" customWidth="1"/>
    <col min="6731" max="6742" width="0.85546875" style="99"/>
    <col min="6743" max="6744" width="0.85546875" style="99" customWidth="1"/>
    <col min="6745" max="6981" width="0.85546875" style="99"/>
    <col min="6982" max="6982" width="0.85546875" style="99" customWidth="1"/>
    <col min="6983" max="6985" width="0.85546875" style="99"/>
    <col min="6986" max="6986" width="0.85546875" style="99" customWidth="1"/>
    <col min="6987" max="6998" width="0.85546875" style="99"/>
    <col min="6999" max="7000" width="0.85546875" style="99" customWidth="1"/>
    <col min="7001" max="7237" width="0.85546875" style="99"/>
    <col min="7238" max="7238" width="0.85546875" style="99" customWidth="1"/>
    <col min="7239" max="7241" width="0.85546875" style="99"/>
    <col min="7242" max="7242" width="0.85546875" style="99" customWidth="1"/>
    <col min="7243" max="7254" width="0.85546875" style="99"/>
    <col min="7255" max="7256" width="0.85546875" style="99" customWidth="1"/>
    <col min="7257" max="7493" width="0.85546875" style="99"/>
    <col min="7494" max="7494" width="0.85546875" style="99" customWidth="1"/>
    <col min="7495" max="7497" width="0.85546875" style="99"/>
    <col min="7498" max="7498" width="0.85546875" style="99" customWidth="1"/>
    <col min="7499" max="7510" width="0.85546875" style="99"/>
    <col min="7511" max="7512" width="0.85546875" style="99" customWidth="1"/>
    <col min="7513" max="7749" width="0.85546875" style="99"/>
    <col min="7750" max="7750" width="0.85546875" style="99" customWidth="1"/>
    <col min="7751" max="7753" width="0.85546875" style="99"/>
    <col min="7754" max="7754" width="0.85546875" style="99" customWidth="1"/>
    <col min="7755" max="7766" width="0.85546875" style="99"/>
    <col min="7767" max="7768" width="0.85546875" style="99" customWidth="1"/>
    <col min="7769" max="8005" width="0.85546875" style="99"/>
    <col min="8006" max="8006" width="0.85546875" style="99" customWidth="1"/>
    <col min="8007" max="8009" width="0.85546875" style="99"/>
    <col min="8010" max="8010" width="0.85546875" style="99" customWidth="1"/>
    <col min="8011" max="8022" width="0.85546875" style="99"/>
    <col min="8023" max="8024" width="0.85546875" style="99" customWidth="1"/>
    <col min="8025" max="8261" width="0.85546875" style="99"/>
    <col min="8262" max="8262" width="0.85546875" style="99" customWidth="1"/>
    <col min="8263" max="8265" width="0.85546875" style="99"/>
    <col min="8266" max="8266" width="0.85546875" style="99" customWidth="1"/>
    <col min="8267" max="8278" width="0.85546875" style="99"/>
    <col min="8279" max="8280" width="0.85546875" style="99" customWidth="1"/>
    <col min="8281" max="8517" width="0.85546875" style="99"/>
    <col min="8518" max="8518" width="0.85546875" style="99" customWidth="1"/>
    <col min="8519" max="8521" width="0.85546875" style="99"/>
    <col min="8522" max="8522" width="0.85546875" style="99" customWidth="1"/>
    <col min="8523" max="8534" width="0.85546875" style="99"/>
    <col min="8535" max="8536" width="0.85546875" style="99" customWidth="1"/>
    <col min="8537" max="8773" width="0.85546875" style="99"/>
    <col min="8774" max="8774" width="0.85546875" style="99" customWidth="1"/>
    <col min="8775" max="8777" width="0.85546875" style="99"/>
    <col min="8778" max="8778" width="0.85546875" style="99" customWidth="1"/>
    <col min="8779" max="8790" width="0.85546875" style="99"/>
    <col min="8791" max="8792" width="0.85546875" style="99" customWidth="1"/>
    <col min="8793" max="9029" width="0.85546875" style="99"/>
    <col min="9030" max="9030" width="0.85546875" style="99" customWidth="1"/>
    <col min="9031" max="9033" width="0.85546875" style="99"/>
    <col min="9034" max="9034" width="0.85546875" style="99" customWidth="1"/>
    <col min="9035" max="9046" width="0.85546875" style="99"/>
    <col min="9047" max="9048" width="0.85546875" style="99" customWidth="1"/>
    <col min="9049" max="9285" width="0.85546875" style="99"/>
    <col min="9286" max="9286" width="0.85546875" style="99" customWidth="1"/>
    <col min="9287" max="9289" width="0.85546875" style="99"/>
    <col min="9290" max="9290" width="0.85546875" style="99" customWidth="1"/>
    <col min="9291" max="9302" width="0.85546875" style="99"/>
    <col min="9303" max="9304" width="0.85546875" style="99" customWidth="1"/>
    <col min="9305" max="9541" width="0.85546875" style="99"/>
    <col min="9542" max="9542" width="0.85546875" style="99" customWidth="1"/>
    <col min="9543" max="9545" width="0.85546875" style="99"/>
    <col min="9546" max="9546" width="0.85546875" style="99" customWidth="1"/>
    <col min="9547" max="9558" width="0.85546875" style="99"/>
    <col min="9559" max="9560" width="0.85546875" style="99" customWidth="1"/>
    <col min="9561" max="9797" width="0.85546875" style="99"/>
    <col min="9798" max="9798" width="0.85546875" style="99" customWidth="1"/>
    <col min="9799" max="9801" width="0.85546875" style="99"/>
    <col min="9802" max="9802" width="0.85546875" style="99" customWidth="1"/>
    <col min="9803" max="9814" width="0.85546875" style="99"/>
    <col min="9815" max="9816" width="0.85546875" style="99" customWidth="1"/>
    <col min="9817" max="10053" width="0.85546875" style="99"/>
    <col min="10054" max="10054" width="0.85546875" style="99" customWidth="1"/>
    <col min="10055" max="10057" width="0.85546875" style="99"/>
    <col min="10058" max="10058" width="0.85546875" style="99" customWidth="1"/>
    <col min="10059" max="10070" width="0.85546875" style="99"/>
    <col min="10071" max="10072" width="0.85546875" style="99" customWidth="1"/>
    <col min="10073" max="10309" width="0.85546875" style="99"/>
    <col min="10310" max="10310" width="0.85546875" style="99" customWidth="1"/>
    <col min="10311" max="10313" width="0.85546875" style="99"/>
    <col min="10314" max="10314" width="0.85546875" style="99" customWidth="1"/>
    <col min="10315" max="10326" width="0.85546875" style="99"/>
    <col min="10327" max="10328" width="0.85546875" style="99" customWidth="1"/>
    <col min="10329" max="10565" width="0.85546875" style="99"/>
    <col min="10566" max="10566" width="0.85546875" style="99" customWidth="1"/>
    <col min="10567" max="10569" width="0.85546875" style="99"/>
    <col min="10570" max="10570" width="0.85546875" style="99" customWidth="1"/>
    <col min="10571" max="10582" width="0.85546875" style="99"/>
    <col min="10583" max="10584" width="0.85546875" style="99" customWidth="1"/>
    <col min="10585" max="10821" width="0.85546875" style="99"/>
    <col min="10822" max="10822" width="0.85546875" style="99" customWidth="1"/>
    <col min="10823" max="10825" width="0.85546875" style="99"/>
    <col min="10826" max="10826" width="0.85546875" style="99" customWidth="1"/>
    <col min="10827" max="10838" width="0.85546875" style="99"/>
    <col min="10839" max="10840" width="0.85546875" style="99" customWidth="1"/>
    <col min="10841" max="11077" width="0.85546875" style="99"/>
    <col min="11078" max="11078" width="0.85546875" style="99" customWidth="1"/>
    <col min="11079" max="11081" width="0.85546875" style="99"/>
    <col min="11082" max="11082" width="0.85546875" style="99" customWidth="1"/>
    <col min="11083" max="11094" width="0.85546875" style="99"/>
    <col min="11095" max="11096" width="0.85546875" style="99" customWidth="1"/>
    <col min="11097" max="11333" width="0.85546875" style="99"/>
    <col min="11334" max="11334" width="0.85546875" style="99" customWidth="1"/>
    <col min="11335" max="11337" width="0.85546875" style="99"/>
    <col min="11338" max="11338" width="0.85546875" style="99" customWidth="1"/>
    <col min="11339" max="11350" width="0.85546875" style="99"/>
    <col min="11351" max="11352" width="0.85546875" style="99" customWidth="1"/>
    <col min="11353" max="11589" width="0.85546875" style="99"/>
    <col min="11590" max="11590" width="0.85546875" style="99" customWidth="1"/>
    <col min="11591" max="11593" width="0.85546875" style="99"/>
    <col min="11594" max="11594" width="0.85546875" style="99" customWidth="1"/>
    <col min="11595" max="11606" width="0.85546875" style="99"/>
    <col min="11607" max="11608" width="0.85546875" style="99" customWidth="1"/>
    <col min="11609" max="11845" width="0.85546875" style="99"/>
    <col min="11846" max="11846" width="0.85546875" style="99" customWidth="1"/>
    <col min="11847" max="11849" width="0.85546875" style="99"/>
    <col min="11850" max="11850" width="0.85546875" style="99" customWidth="1"/>
    <col min="11851" max="11862" width="0.85546875" style="99"/>
    <col min="11863" max="11864" width="0.85546875" style="99" customWidth="1"/>
    <col min="11865" max="12101" width="0.85546875" style="99"/>
    <col min="12102" max="12102" width="0.85546875" style="99" customWidth="1"/>
    <col min="12103" max="12105" width="0.85546875" style="99"/>
    <col min="12106" max="12106" width="0.85546875" style="99" customWidth="1"/>
    <col min="12107" max="12118" width="0.85546875" style="99"/>
    <col min="12119" max="12120" width="0.85546875" style="99" customWidth="1"/>
    <col min="12121" max="12357" width="0.85546875" style="99"/>
    <col min="12358" max="12358" width="0.85546875" style="99" customWidth="1"/>
    <col min="12359" max="12361" width="0.85546875" style="99"/>
    <col min="12362" max="12362" width="0.85546875" style="99" customWidth="1"/>
    <col min="12363" max="12374" width="0.85546875" style="99"/>
    <col min="12375" max="12376" width="0.85546875" style="99" customWidth="1"/>
    <col min="12377" max="12613" width="0.85546875" style="99"/>
    <col min="12614" max="12614" width="0.85546875" style="99" customWidth="1"/>
    <col min="12615" max="12617" width="0.85546875" style="99"/>
    <col min="12618" max="12618" width="0.85546875" style="99" customWidth="1"/>
    <col min="12619" max="12630" width="0.85546875" style="99"/>
    <col min="12631" max="12632" width="0.85546875" style="99" customWidth="1"/>
    <col min="12633" max="12869" width="0.85546875" style="99"/>
    <col min="12870" max="12870" width="0.85546875" style="99" customWidth="1"/>
    <col min="12871" max="12873" width="0.85546875" style="99"/>
    <col min="12874" max="12874" width="0.85546875" style="99" customWidth="1"/>
    <col min="12875" max="12886" width="0.85546875" style="99"/>
    <col min="12887" max="12888" width="0.85546875" style="99" customWidth="1"/>
    <col min="12889" max="13125" width="0.85546875" style="99"/>
    <col min="13126" max="13126" width="0.85546875" style="99" customWidth="1"/>
    <col min="13127" max="13129" width="0.85546875" style="99"/>
    <col min="13130" max="13130" width="0.85546875" style="99" customWidth="1"/>
    <col min="13131" max="13142" width="0.85546875" style="99"/>
    <col min="13143" max="13144" width="0.85546875" style="99" customWidth="1"/>
    <col min="13145" max="13381" width="0.85546875" style="99"/>
    <col min="13382" max="13382" width="0.85546875" style="99" customWidth="1"/>
    <col min="13383" max="13385" width="0.85546875" style="99"/>
    <col min="13386" max="13386" width="0.85546875" style="99" customWidth="1"/>
    <col min="13387" max="13398" width="0.85546875" style="99"/>
    <col min="13399" max="13400" width="0.85546875" style="99" customWidth="1"/>
    <col min="13401" max="13637" width="0.85546875" style="99"/>
    <col min="13638" max="13638" width="0.85546875" style="99" customWidth="1"/>
    <col min="13639" max="13641" width="0.85546875" style="99"/>
    <col min="13642" max="13642" width="0.85546875" style="99" customWidth="1"/>
    <col min="13643" max="13654" width="0.85546875" style="99"/>
    <col min="13655" max="13656" width="0.85546875" style="99" customWidth="1"/>
    <col min="13657" max="13893" width="0.85546875" style="99"/>
    <col min="13894" max="13894" width="0.85546875" style="99" customWidth="1"/>
    <col min="13895" max="13897" width="0.85546875" style="99"/>
    <col min="13898" max="13898" width="0.85546875" style="99" customWidth="1"/>
    <col min="13899" max="13910" width="0.85546875" style="99"/>
    <col min="13911" max="13912" width="0.85546875" style="99" customWidth="1"/>
    <col min="13913" max="14149" width="0.85546875" style="99"/>
    <col min="14150" max="14150" width="0.85546875" style="99" customWidth="1"/>
    <col min="14151" max="14153" width="0.85546875" style="99"/>
    <col min="14154" max="14154" width="0.85546875" style="99" customWidth="1"/>
    <col min="14155" max="14166" width="0.85546875" style="99"/>
    <col min="14167" max="14168" width="0.85546875" style="99" customWidth="1"/>
    <col min="14169" max="14405" width="0.85546875" style="99"/>
    <col min="14406" max="14406" width="0.85546875" style="99" customWidth="1"/>
    <col min="14407" max="14409" width="0.85546875" style="99"/>
    <col min="14410" max="14410" width="0.85546875" style="99" customWidth="1"/>
    <col min="14411" max="14422" width="0.85546875" style="99"/>
    <col min="14423" max="14424" width="0.85546875" style="99" customWidth="1"/>
    <col min="14425" max="14661" width="0.85546875" style="99"/>
    <col min="14662" max="14662" width="0.85546875" style="99" customWidth="1"/>
    <col min="14663" max="14665" width="0.85546875" style="99"/>
    <col min="14666" max="14666" width="0.85546875" style="99" customWidth="1"/>
    <col min="14667" max="14678" width="0.85546875" style="99"/>
    <col min="14679" max="14680" width="0.85546875" style="99" customWidth="1"/>
    <col min="14681" max="14917" width="0.85546875" style="99"/>
    <col min="14918" max="14918" width="0.85546875" style="99" customWidth="1"/>
    <col min="14919" max="14921" width="0.85546875" style="99"/>
    <col min="14922" max="14922" width="0.85546875" style="99" customWidth="1"/>
    <col min="14923" max="14934" width="0.85546875" style="99"/>
    <col min="14935" max="14936" width="0.85546875" style="99" customWidth="1"/>
    <col min="14937" max="15173" width="0.85546875" style="99"/>
    <col min="15174" max="15174" width="0.85546875" style="99" customWidth="1"/>
    <col min="15175" max="15177" width="0.85546875" style="99"/>
    <col min="15178" max="15178" width="0.85546875" style="99" customWidth="1"/>
    <col min="15179" max="15190" width="0.85546875" style="99"/>
    <col min="15191" max="15192" width="0.85546875" style="99" customWidth="1"/>
    <col min="15193" max="15429" width="0.85546875" style="99"/>
    <col min="15430" max="15430" width="0.85546875" style="99" customWidth="1"/>
    <col min="15431" max="15433" width="0.85546875" style="99"/>
    <col min="15434" max="15434" width="0.85546875" style="99" customWidth="1"/>
    <col min="15435" max="15446" width="0.85546875" style="99"/>
    <col min="15447" max="15448" width="0.85546875" style="99" customWidth="1"/>
    <col min="15449" max="15685" width="0.85546875" style="99"/>
    <col min="15686" max="15686" width="0.85546875" style="99" customWidth="1"/>
    <col min="15687" max="15689" width="0.85546875" style="99"/>
    <col min="15690" max="15690" width="0.85546875" style="99" customWidth="1"/>
    <col min="15691" max="15702" width="0.85546875" style="99"/>
    <col min="15703" max="15704" width="0.85546875" style="99" customWidth="1"/>
    <col min="15705" max="15941" width="0.85546875" style="99"/>
    <col min="15942" max="15942" width="0.85546875" style="99" customWidth="1"/>
    <col min="15943" max="15945" width="0.85546875" style="99"/>
    <col min="15946" max="15946" width="0.85546875" style="99" customWidth="1"/>
    <col min="15947" max="15958" width="0.85546875" style="99"/>
    <col min="15959" max="15960" width="0.85546875" style="99" customWidth="1"/>
    <col min="15961" max="16197" width="0.85546875" style="99"/>
    <col min="16198" max="16198" width="0.85546875" style="99" customWidth="1"/>
    <col min="16199" max="16201" width="0.85546875" style="99"/>
    <col min="16202" max="16202" width="0.85546875" style="99" customWidth="1"/>
    <col min="16203" max="16214" width="0.85546875" style="99"/>
    <col min="16215" max="16216" width="0.85546875" style="99" customWidth="1"/>
    <col min="16217" max="16384" width="0.85546875" style="99"/>
  </cols>
  <sheetData>
    <row r="1" spans="1:105" s="98" customFormat="1" ht="12.75" x14ac:dyDescent="0.2">
      <c r="BQ1" s="98" t="s">
        <v>1166</v>
      </c>
    </row>
    <row r="2" spans="1:105" s="98" customFormat="1" ht="39.75" customHeight="1" x14ac:dyDescent="0.2">
      <c r="BQ2" s="299" t="s">
        <v>1167</v>
      </c>
      <c r="BR2" s="299"/>
      <c r="BS2" s="299"/>
      <c r="BT2" s="299"/>
      <c r="BU2" s="299"/>
      <c r="BV2" s="299"/>
      <c r="BW2" s="299"/>
      <c r="BX2" s="299"/>
      <c r="BY2" s="299"/>
      <c r="BZ2" s="299"/>
      <c r="CA2" s="299"/>
      <c r="CB2" s="299"/>
      <c r="CC2" s="299"/>
      <c r="CD2" s="299"/>
      <c r="CE2" s="299"/>
      <c r="CF2" s="299"/>
      <c r="CG2" s="299"/>
      <c r="CH2" s="299"/>
      <c r="CI2" s="299"/>
      <c r="CJ2" s="299"/>
      <c r="CK2" s="299"/>
      <c r="CL2" s="299"/>
      <c r="CM2" s="299"/>
      <c r="CN2" s="299"/>
      <c r="CO2" s="299"/>
      <c r="CP2" s="299"/>
      <c r="CQ2" s="299"/>
      <c r="CR2" s="299"/>
      <c r="CS2" s="299"/>
      <c r="CT2" s="299"/>
      <c r="CU2" s="299"/>
      <c r="CV2" s="299"/>
      <c r="CW2" s="299"/>
      <c r="CX2" s="299"/>
      <c r="CY2" s="299"/>
      <c r="CZ2" s="299"/>
      <c r="DA2" s="299"/>
    </row>
    <row r="3" spans="1:105" ht="3" customHeight="1" x14ac:dyDescent="0.25"/>
    <row r="4" spans="1:105" s="100" customFormat="1" ht="24" customHeight="1" x14ac:dyDescent="0.2">
      <c r="BQ4" s="300" t="s">
        <v>1168</v>
      </c>
      <c r="BR4" s="300"/>
      <c r="BS4" s="300"/>
      <c r="BT4" s="300"/>
      <c r="BU4" s="300"/>
      <c r="BV4" s="300"/>
      <c r="BW4" s="300"/>
      <c r="BX4" s="300"/>
      <c r="BY4" s="300"/>
      <c r="BZ4" s="300"/>
      <c r="CA4" s="300"/>
      <c r="CB4" s="300"/>
      <c r="CC4" s="300"/>
      <c r="CD4" s="300"/>
      <c r="CE4" s="300"/>
      <c r="CF4" s="300"/>
      <c r="CG4" s="300"/>
      <c r="CH4" s="300"/>
      <c r="CI4" s="300"/>
      <c r="CJ4" s="300"/>
      <c r="CK4" s="300"/>
      <c r="CL4" s="300"/>
      <c r="CM4" s="300"/>
      <c r="CN4" s="300"/>
      <c r="CO4" s="300"/>
      <c r="CP4" s="300"/>
      <c r="CQ4" s="300"/>
      <c r="CR4" s="300"/>
      <c r="CS4" s="300"/>
      <c r="CT4" s="300"/>
      <c r="CU4" s="300"/>
      <c r="CV4" s="300"/>
      <c r="CW4" s="300"/>
      <c r="CX4" s="300"/>
      <c r="CY4" s="300"/>
      <c r="CZ4" s="300"/>
      <c r="DA4" s="300"/>
    </row>
    <row r="6" spans="1:105" x14ac:dyDescent="0.25">
      <c r="DA6" s="101" t="s">
        <v>1169</v>
      </c>
    </row>
    <row r="8" spans="1:105" s="102" customFormat="1" ht="16.5" x14ac:dyDescent="0.25">
      <c r="A8" s="301" t="s">
        <v>203</v>
      </c>
      <c r="B8" s="301"/>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c r="CT8" s="301"/>
      <c r="CU8" s="301"/>
      <c r="CV8" s="301"/>
      <c r="CW8" s="301"/>
      <c r="CX8" s="301"/>
      <c r="CY8" s="301"/>
      <c r="CZ8" s="301"/>
      <c r="DA8" s="301"/>
    </row>
    <row r="9" spans="1:105" s="102" customFormat="1" ht="6" customHeight="1" x14ac:dyDescent="0.25">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row>
    <row r="10" spans="1:105" s="102" customFormat="1" ht="48" customHeight="1" x14ac:dyDescent="0.25">
      <c r="A10" s="302" t="s">
        <v>1170</v>
      </c>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c r="CT10" s="301"/>
      <c r="CU10" s="301"/>
      <c r="CV10" s="301"/>
      <c r="CW10" s="301"/>
      <c r="CX10" s="301"/>
      <c r="CY10" s="301"/>
      <c r="CZ10" s="301"/>
      <c r="DA10" s="301"/>
    </row>
    <row r="12" spans="1:105" s="98" customFormat="1" ht="93" customHeight="1" x14ac:dyDescent="0.2">
      <c r="A12" s="303"/>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3"/>
      <c r="BC12" s="303"/>
      <c r="BD12" s="303"/>
      <c r="BE12" s="303"/>
      <c r="BF12" s="303"/>
      <c r="BG12" s="303"/>
      <c r="BH12" s="303"/>
      <c r="BI12" s="304"/>
      <c r="BJ12" s="305" t="s">
        <v>1171</v>
      </c>
      <c r="BK12" s="306"/>
      <c r="BL12" s="306"/>
      <c r="BM12" s="306"/>
      <c r="BN12" s="306"/>
      <c r="BO12" s="306"/>
      <c r="BP12" s="306"/>
      <c r="BQ12" s="306"/>
      <c r="BR12" s="306"/>
      <c r="BS12" s="306"/>
      <c r="BT12" s="306"/>
      <c r="BU12" s="306"/>
      <c r="BV12" s="306"/>
      <c r="BW12" s="306"/>
      <c r="BX12" s="306"/>
      <c r="BY12" s="306"/>
      <c r="BZ12" s="306"/>
      <c r="CA12" s="306"/>
      <c r="CB12" s="306"/>
      <c r="CC12" s="306"/>
      <c r="CD12" s="306"/>
      <c r="CE12" s="307"/>
      <c r="CF12" s="305" t="s">
        <v>1172</v>
      </c>
      <c r="CG12" s="306"/>
      <c r="CH12" s="306"/>
      <c r="CI12" s="306"/>
      <c r="CJ12" s="306"/>
      <c r="CK12" s="306"/>
      <c r="CL12" s="306"/>
      <c r="CM12" s="306"/>
      <c r="CN12" s="306"/>
      <c r="CO12" s="306"/>
      <c r="CP12" s="306"/>
      <c r="CQ12" s="306"/>
      <c r="CR12" s="306"/>
      <c r="CS12" s="306"/>
      <c r="CT12" s="306"/>
      <c r="CU12" s="306"/>
      <c r="CV12" s="306"/>
      <c r="CW12" s="306"/>
      <c r="CX12" s="306"/>
      <c r="CY12" s="306"/>
      <c r="CZ12" s="306"/>
      <c r="DA12" s="306"/>
    </row>
    <row r="13" spans="1:105" s="98" customFormat="1" ht="27" customHeight="1" x14ac:dyDescent="0.2">
      <c r="A13" s="294" t="s">
        <v>140</v>
      </c>
      <c r="B13" s="294"/>
      <c r="C13" s="294"/>
      <c r="D13" s="294"/>
      <c r="E13" s="294"/>
      <c r="F13" s="295" t="s">
        <v>193</v>
      </c>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295"/>
      <c r="BD13" s="295"/>
      <c r="BE13" s="295"/>
      <c r="BF13" s="295"/>
      <c r="BG13" s="295"/>
      <c r="BH13" s="295"/>
      <c r="BI13" s="295"/>
      <c r="BJ13" s="296" t="s">
        <v>7</v>
      </c>
      <c r="BK13" s="297"/>
      <c r="BL13" s="297"/>
      <c r="BM13" s="297"/>
      <c r="BN13" s="297"/>
      <c r="BO13" s="297"/>
      <c r="BP13" s="297"/>
      <c r="BQ13" s="297"/>
      <c r="BR13" s="297"/>
      <c r="BS13" s="297"/>
      <c r="BT13" s="297"/>
      <c r="BU13" s="297"/>
      <c r="BV13" s="297"/>
      <c r="BW13" s="297"/>
      <c r="BX13" s="297"/>
      <c r="BY13" s="297"/>
      <c r="BZ13" s="297"/>
      <c r="CA13" s="297"/>
      <c r="CB13" s="297"/>
      <c r="CC13" s="297"/>
      <c r="CD13" s="297"/>
      <c r="CE13" s="298"/>
      <c r="CF13" s="296" t="s">
        <v>7</v>
      </c>
      <c r="CG13" s="297"/>
      <c r="CH13" s="297"/>
      <c r="CI13" s="297"/>
      <c r="CJ13" s="297"/>
      <c r="CK13" s="297"/>
      <c r="CL13" s="297"/>
      <c r="CM13" s="297"/>
      <c r="CN13" s="297"/>
      <c r="CO13" s="297"/>
      <c r="CP13" s="297"/>
      <c r="CQ13" s="297"/>
      <c r="CR13" s="297"/>
      <c r="CS13" s="297"/>
      <c r="CT13" s="297"/>
      <c r="CU13" s="297"/>
      <c r="CV13" s="297"/>
      <c r="CW13" s="297"/>
      <c r="CX13" s="297"/>
      <c r="CY13" s="297"/>
      <c r="CZ13" s="297"/>
      <c r="DA13" s="298"/>
    </row>
    <row r="14" spans="1:105" s="98" customFormat="1" ht="40.5" customHeight="1" x14ac:dyDescent="0.2">
      <c r="A14" s="294" t="s">
        <v>150</v>
      </c>
      <c r="B14" s="294"/>
      <c r="C14" s="294"/>
      <c r="D14" s="294"/>
      <c r="E14" s="294"/>
      <c r="F14" s="295" t="s">
        <v>1173</v>
      </c>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295"/>
      <c r="BD14" s="295"/>
      <c r="BE14" s="295"/>
      <c r="BF14" s="295"/>
      <c r="BG14" s="295"/>
      <c r="BH14" s="295"/>
      <c r="BI14" s="295"/>
      <c r="BJ14" s="296" t="s">
        <v>7</v>
      </c>
      <c r="BK14" s="297"/>
      <c r="BL14" s="297"/>
      <c r="BM14" s="297"/>
      <c r="BN14" s="297"/>
      <c r="BO14" s="297"/>
      <c r="BP14" s="297"/>
      <c r="BQ14" s="297"/>
      <c r="BR14" s="297"/>
      <c r="BS14" s="297"/>
      <c r="BT14" s="297"/>
      <c r="BU14" s="297"/>
      <c r="BV14" s="297"/>
      <c r="BW14" s="297"/>
      <c r="BX14" s="297"/>
      <c r="BY14" s="297"/>
      <c r="BZ14" s="297"/>
      <c r="CA14" s="297"/>
      <c r="CB14" s="297"/>
      <c r="CC14" s="297"/>
      <c r="CD14" s="297"/>
      <c r="CE14" s="298"/>
      <c r="CF14" s="296" t="s">
        <v>7</v>
      </c>
      <c r="CG14" s="297"/>
      <c r="CH14" s="297"/>
      <c r="CI14" s="297"/>
      <c r="CJ14" s="297"/>
      <c r="CK14" s="297"/>
      <c r="CL14" s="297"/>
      <c r="CM14" s="297"/>
      <c r="CN14" s="297"/>
      <c r="CO14" s="297"/>
      <c r="CP14" s="297"/>
      <c r="CQ14" s="297"/>
      <c r="CR14" s="297"/>
      <c r="CS14" s="297"/>
      <c r="CT14" s="297"/>
      <c r="CU14" s="297"/>
      <c r="CV14" s="297"/>
      <c r="CW14" s="297"/>
      <c r="CX14" s="297"/>
      <c r="CY14" s="297"/>
      <c r="CZ14" s="297"/>
      <c r="DA14" s="298"/>
    </row>
    <row r="15" spans="1:105" s="98" customFormat="1" ht="27" customHeight="1" x14ac:dyDescent="0.2">
      <c r="A15" s="294" t="s">
        <v>158</v>
      </c>
      <c r="B15" s="294"/>
      <c r="C15" s="294"/>
      <c r="D15" s="294"/>
      <c r="E15" s="294"/>
      <c r="F15" s="295" t="s">
        <v>192</v>
      </c>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6" t="s">
        <v>7</v>
      </c>
      <c r="BK15" s="297"/>
      <c r="BL15" s="297"/>
      <c r="BM15" s="297"/>
      <c r="BN15" s="297"/>
      <c r="BO15" s="297"/>
      <c r="BP15" s="297"/>
      <c r="BQ15" s="297"/>
      <c r="BR15" s="297"/>
      <c r="BS15" s="297"/>
      <c r="BT15" s="297"/>
      <c r="BU15" s="297"/>
      <c r="BV15" s="297"/>
      <c r="BW15" s="297"/>
      <c r="BX15" s="297"/>
      <c r="BY15" s="297"/>
      <c r="BZ15" s="297"/>
      <c r="CA15" s="297"/>
      <c r="CB15" s="297"/>
      <c r="CC15" s="297"/>
      <c r="CD15" s="297"/>
      <c r="CE15" s="298"/>
      <c r="CF15" s="296" t="s">
        <v>7</v>
      </c>
      <c r="CG15" s="297"/>
      <c r="CH15" s="297"/>
      <c r="CI15" s="297"/>
      <c r="CJ15" s="297"/>
      <c r="CK15" s="297"/>
      <c r="CL15" s="297"/>
      <c r="CM15" s="297"/>
      <c r="CN15" s="297"/>
      <c r="CO15" s="297"/>
      <c r="CP15" s="297"/>
      <c r="CQ15" s="297"/>
      <c r="CR15" s="297"/>
      <c r="CS15" s="297"/>
      <c r="CT15" s="297"/>
      <c r="CU15" s="297"/>
      <c r="CV15" s="297"/>
      <c r="CW15" s="297"/>
      <c r="CX15" s="297"/>
      <c r="CY15" s="297"/>
      <c r="CZ15" s="297"/>
      <c r="DA15" s="298"/>
    </row>
  </sheetData>
  <mergeCells count="19">
    <mergeCell ref="BQ2:DA2"/>
    <mergeCell ref="BQ4:DA4"/>
    <mergeCell ref="A8:DA8"/>
    <mergeCell ref="A10:DA10"/>
    <mergeCell ref="A12:BI12"/>
    <mergeCell ref="BJ12:CE12"/>
    <mergeCell ref="CF12:DA12"/>
    <mergeCell ref="A15:E15"/>
    <mergeCell ref="F15:BI15"/>
    <mergeCell ref="BJ15:CE15"/>
    <mergeCell ref="CF15:DA15"/>
    <mergeCell ref="A13:E13"/>
    <mergeCell ref="F13:BI13"/>
    <mergeCell ref="BJ13:CE13"/>
    <mergeCell ref="CF13:DA13"/>
    <mergeCell ref="A14:E14"/>
    <mergeCell ref="F14:BI14"/>
    <mergeCell ref="BJ14:CE14"/>
    <mergeCell ref="CF14:DA14"/>
  </mergeCells>
  <pageMargins left="0.78740157480314965" right="0.51181102362204722"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0"/>
  <sheetViews>
    <sheetView view="pageBreakPreview" zoomScaleNormal="100" zoomScaleSheetLayoutView="100" workbookViewId="0">
      <selection activeCell="AN13" sqref="AN13:DA20"/>
    </sheetView>
  </sheetViews>
  <sheetFormatPr defaultColWidth="0.85546875" defaultRowHeight="15.75" x14ac:dyDescent="0.25"/>
  <cols>
    <col min="1" max="69" width="0.85546875" style="99"/>
    <col min="70" max="70" width="0.85546875" style="99" customWidth="1"/>
    <col min="71" max="73" width="0.85546875" style="99"/>
    <col min="74" max="74" width="0.85546875" style="99" customWidth="1"/>
    <col min="75" max="86" width="0.85546875" style="99"/>
    <col min="87" max="88" width="0.85546875" style="99" customWidth="1"/>
    <col min="89" max="325" width="0.85546875" style="99"/>
    <col min="326" max="326" width="0.85546875" style="99" customWidth="1"/>
    <col min="327" max="329" width="0.85546875" style="99"/>
    <col min="330" max="330" width="0.85546875" style="99" customWidth="1"/>
    <col min="331" max="342" width="0.85546875" style="99"/>
    <col min="343" max="344" width="0.85546875" style="99" customWidth="1"/>
    <col min="345" max="581" width="0.85546875" style="99"/>
    <col min="582" max="582" width="0.85546875" style="99" customWidth="1"/>
    <col min="583" max="585" width="0.85546875" style="99"/>
    <col min="586" max="586" width="0.85546875" style="99" customWidth="1"/>
    <col min="587" max="598" width="0.85546875" style="99"/>
    <col min="599" max="600" width="0.85546875" style="99" customWidth="1"/>
    <col min="601" max="837" width="0.85546875" style="99"/>
    <col min="838" max="838" width="0.85546875" style="99" customWidth="1"/>
    <col min="839" max="841" width="0.85546875" style="99"/>
    <col min="842" max="842" width="0.85546875" style="99" customWidth="1"/>
    <col min="843" max="854" width="0.85546875" style="99"/>
    <col min="855" max="856" width="0.85546875" style="99" customWidth="1"/>
    <col min="857" max="1093" width="0.85546875" style="99"/>
    <col min="1094" max="1094" width="0.85546875" style="99" customWidth="1"/>
    <col min="1095" max="1097" width="0.85546875" style="99"/>
    <col min="1098" max="1098" width="0.85546875" style="99" customWidth="1"/>
    <col min="1099" max="1110" width="0.85546875" style="99"/>
    <col min="1111" max="1112" width="0.85546875" style="99" customWidth="1"/>
    <col min="1113" max="1349" width="0.85546875" style="99"/>
    <col min="1350" max="1350" width="0.85546875" style="99" customWidth="1"/>
    <col min="1351" max="1353" width="0.85546875" style="99"/>
    <col min="1354" max="1354" width="0.85546875" style="99" customWidth="1"/>
    <col min="1355" max="1366" width="0.85546875" style="99"/>
    <col min="1367" max="1368" width="0.85546875" style="99" customWidth="1"/>
    <col min="1369" max="1605" width="0.85546875" style="99"/>
    <col min="1606" max="1606" width="0.85546875" style="99" customWidth="1"/>
    <col min="1607" max="1609" width="0.85546875" style="99"/>
    <col min="1610" max="1610" width="0.85546875" style="99" customWidth="1"/>
    <col min="1611" max="1622" width="0.85546875" style="99"/>
    <col min="1623" max="1624" width="0.85546875" style="99" customWidth="1"/>
    <col min="1625" max="1861" width="0.85546875" style="99"/>
    <col min="1862" max="1862" width="0.85546875" style="99" customWidth="1"/>
    <col min="1863" max="1865" width="0.85546875" style="99"/>
    <col min="1866" max="1866" width="0.85546875" style="99" customWidth="1"/>
    <col min="1867" max="1878" width="0.85546875" style="99"/>
    <col min="1879" max="1880" width="0.85546875" style="99" customWidth="1"/>
    <col min="1881" max="2117" width="0.85546875" style="99"/>
    <col min="2118" max="2118" width="0.85546875" style="99" customWidth="1"/>
    <col min="2119" max="2121" width="0.85546875" style="99"/>
    <col min="2122" max="2122" width="0.85546875" style="99" customWidth="1"/>
    <col min="2123" max="2134" width="0.85546875" style="99"/>
    <col min="2135" max="2136" width="0.85546875" style="99" customWidth="1"/>
    <col min="2137" max="2373" width="0.85546875" style="99"/>
    <col min="2374" max="2374" width="0.85546875" style="99" customWidth="1"/>
    <col min="2375" max="2377" width="0.85546875" style="99"/>
    <col min="2378" max="2378" width="0.85546875" style="99" customWidth="1"/>
    <col min="2379" max="2390" width="0.85546875" style="99"/>
    <col min="2391" max="2392" width="0.85546875" style="99" customWidth="1"/>
    <col min="2393" max="2629" width="0.85546875" style="99"/>
    <col min="2630" max="2630" width="0.85546875" style="99" customWidth="1"/>
    <col min="2631" max="2633" width="0.85546875" style="99"/>
    <col min="2634" max="2634" width="0.85546875" style="99" customWidth="1"/>
    <col min="2635" max="2646" width="0.85546875" style="99"/>
    <col min="2647" max="2648" width="0.85546875" style="99" customWidth="1"/>
    <col min="2649" max="2885" width="0.85546875" style="99"/>
    <col min="2886" max="2886" width="0.85546875" style="99" customWidth="1"/>
    <col min="2887" max="2889" width="0.85546875" style="99"/>
    <col min="2890" max="2890" width="0.85546875" style="99" customWidth="1"/>
    <col min="2891" max="2902" width="0.85546875" style="99"/>
    <col min="2903" max="2904" width="0.85546875" style="99" customWidth="1"/>
    <col min="2905" max="3141" width="0.85546875" style="99"/>
    <col min="3142" max="3142" width="0.85546875" style="99" customWidth="1"/>
    <col min="3143" max="3145" width="0.85546875" style="99"/>
    <col min="3146" max="3146" width="0.85546875" style="99" customWidth="1"/>
    <col min="3147" max="3158" width="0.85546875" style="99"/>
    <col min="3159" max="3160" width="0.85546875" style="99" customWidth="1"/>
    <col min="3161" max="3397" width="0.85546875" style="99"/>
    <col min="3398" max="3398" width="0.85546875" style="99" customWidth="1"/>
    <col min="3399" max="3401" width="0.85546875" style="99"/>
    <col min="3402" max="3402" width="0.85546875" style="99" customWidth="1"/>
    <col min="3403" max="3414" width="0.85546875" style="99"/>
    <col min="3415" max="3416" width="0.85546875" style="99" customWidth="1"/>
    <col min="3417" max="3653" width="0.85546875" style="99"/>
    <col min="3654" max="3654" width="0.85546875" style="99" customWidth="1"/>
    <col min="3655" max="3657" width="0.85546875" style="99"/>
    <col min="3658" max="3658" width="0.85546875" style="99" customWidth="1"/>
    <col min="3659" max="3670" width="0.85546875" style="99"/>
    <col min="3671" max="3672" width="0.85546875" style="99" customWidth="1"/>
    <col min="3673" max="3909" width="0.85546875" style="99"/>
    <col min="3910" max="3910" width="0.85546875" style="99" customWidth="1"/>
    <col min="3911" max="3913" width="0.85546875" style="99"/>
    <col min="3914" max="3914" width="0.85546875" style="99" customWidth="1"/>
    <col min="3915" max="3926" width="0.85546875" style="99"/>
    <col min="3927" max="3928" width="0.85546875" style="99" customWidth="1"/>
    <col min="3929" max="4165" width="0.85546875" style="99"/>
    <col min="4166" max="4166" width="0.85546875" style="99" customWidth="1"/>
    <col min="4167" max="4169" width="0.85546875" style="99"/>
    <col min="4170" max="4170" width="0.85546875" style="99" customWidth="1"/>
    <col min="4171" max="4182" width="0.85546875" style="99"/>
    <col min="4183" max="4184" width="0.85546875" style="99" customWidth="1"/>
    <col min="4185" max="4421" width="0.85546875" style="99"/>
    <col min="4422" max="4422" width="0.85546875" style="99" customWidth="1"/>
    <col min="4423" max="4425" width="0.85546875" style="99"/>
    <col min="4426" max="4426" width="0.85546875" style="99" customWidth="1"/>
    <col min="4427" max="4438" width="0.85546875" style="99"/>
    <col min="4439" max="4440" width="0.85546875" style="99" customWidth="1"/>
    <col min="4441" max="4677" width="0.85546875" style="99"/>
    <col min="4678" max="4678" width="0.85546875" style="99" customWidth="1"/>
    <col min="4679" max="4681" width="0.85546875" style="99"/>
    <col min="4682" max="4682" width="0.85546875" style="99" customWidth="1"/>
    <col min="4683" max="4694" width="0.85546875" style="99"/>
    <col min="4695" max="4696" width="0.85546875" style="99" customWidth="1"/>
    <col min="4697" max="4933" width="0.85546875" style="99"/>
    <col min="4934" max="4934" width="0.85546875" style="99" customWidth="1"/>
    <col min="4935" max="4937" width="0.85546875" style="99"/>
    <col min="4938" max="4938" width="0.85546875" style="99" customWidth="1"/>
    <col min="4939" max="4950" width="0.85546875" style="99"/>
    <col min="4951" max="4952" width="0.85546875" style="99" customWidth="1"/>
    <col min="4953" max="5189" width="0.85546875" style="99"/>
    <col min="5190" max="5190" width="0.85546875" style="99" customWidth="1"/>
    <col min="5191" max="5193" width="0.85546875" style="99"/>
    <col min="5194" max="5194" width="0.85546875" style="99" customWidth="1"/>
    <col min="5195" max="5206" width="0.85546875" style="99"/>
    <col min="5207" max="5208" width="0.85546875" style="99" customWidth="1"/>
    <col min="5209" max="5445" width="0.85546875" style="99"/>
    <col min="5446" max="5446" width="0.85546875" style="99" customWidth="1"/>
    <col min="5447" max="5449" width="0.85546875" style="99"/>
    <col min="5450" max="5450" width="0.85546875" style="99" customWidth="1"/>
    <col min="5451" max="5462" width="0.85546875" style="99"/>
    <col min="5463" max="5464" width="0.85546875" style="99" customWidth="1"/>
    <col min="5465" max="5701" width="0.85546875" style="99"/>
    <col min="5702" max="5702" width="0.85546875" style="99" customWidth="1"/>
    <col min="5703" max="5705" width="0.85546875" style="99"/>
    <col min="5706" max="5706" width="0.85546875" style="99" customWidth="1"/>
    <col min="5707" max="5718" width="0.85546875" style="99"/>
    <col min="5719" max="5720" width="0.85546875" style="99" customWidth="1"/>
    <col min="5721" max="5957" width="0.85546875" style="99"/>
    <col min="5958" max="5958" width="0.85546875" style="99" customWidth="1"/>
    <col min="5959" max="5961" width="0.85546875" style="99"/>
    <col min="5962" max="5962" width="0.85546875" style="99" customWidth="1"/>
    <col min="5963" max="5974" width="0.85546875" style="99"/>
    <col min="5975" max="5976" width="0.85546875" style="99" customWidth="1"/>
    <col min="5977" max="6213" width="0.85546875" style="99"/>
    <col min="6214" max="6214" width="0.85546875" style="99" customWidth="1"/>
    <col min="6215" max="6217" width="0.85546875" style="99"/>
    <col min="6218" max="6218" width="0.85546875" style="99" customWidth="1"/>
    <col min="6219" max="6230" width="0.85546875" style="99"/>
    <col min="6231" max="6232" width="0.85546875" style="99" customWidth="1"/>
    <col min="6233" max="6469" width="0.85546875" style="99"/>
    <col min="6470" max="6470" width="0.85546875" style="99" customWidth="1"/>
    <col min="6471" max="6473" width="0.85546875" style="99"/>
    <col min="6474" max="6474" width="0.85546875" style="99" customWidth="1"/>
    <col min="6475" max="6486" width="0.85546875" style="99"/>
    <col min="6487" max="6488" width="0.85546875" style="99" customWidth="1"/>
    <col min="6489" max="6725" width="0.85546875" style="99"/>
    <col min="6726" max="6726" width="0.85546875" style="99" customWidth="1"/>
    <col min="6727" max="6729" width="0.85546875" style="99"/>
    <col min="6730" max="6730" width="0.85546875" style="99" customWidth="1"/>
    <col min="6731" max="6742" width="0.85546875" style="99"/>
    <col min="6743" max="6744" width="0.85546875" style="99" customWidth="1"/>
    <col min="6745" max="6981" width="0.85546875" style="99"/>
    <col min="6982" max="6982" width="0.85546875" style="99" customWidth="1"/>
    <col min="6983" max="6985" width="0.85546875" style="99"/>
    <col min="6986" max="6986" width="0.85546875" style="99" customWidth="1"/>
    <col min="6987" max="6998" width="0.85546875" style="99"/>
    <col min="6999" max="7000" width="0.85546875" style="99" customWidth="1"/>
    <col min="7001" max="7237" width="0.85546875" style="99"/>
    <col min="7238" max="7238" width="0.85546875" style="99" customWidth="1"/>
    <col min="7239" max="7241" width="0.85546875" style="99"/>
    <col min="7242" max="7242" width="0.85546875" style="99" customWidth="1"/>
    <col min="7243" max="7254" width="0.85546875" style="99"/>
    <col min="7255" max="7256" width="0.85546875" style="99" customWidth="1"/>
    <col min="7257" max="7493" width="0.85546875" style="99"/>
    <col min="7494" max="7494" width="0.85546875" style="99" customWidth="1"/>
    <col min="7495" max="7497" width="0.85546875" style="99"/>
    <col min="7498" max="7498" width="0.85546875" style="99" customWidth="1"/>
    <col min="7499" max="7510" width="0.85546875" style="99"/>
    <col min="7511" max="7512" width="0.85546875" style="99" customWidth="1"/>
    <col min="7513" max="7749" width="0.85546875" style="99"/>
    <col min="7750" max="7750" width="0.85546875" style="99" customWidth="1"/>
    <col min="7751" max="7753" width="0.85546875" style="99"/>
    <col min="7754" max="7754" width="0.85546875" style="99" customWidth="1"/>
    <col min="7755" max="7766" width="0.85546875" style="99"/>
    <col min="7767" max="7768" width="0.85546875" style="99" customWidth="1"/>
    <col min="7769" max="8005" width="0.85546875" style="99"/>
    <col min="8006" max="8006" width="0.85546875" style="99" customWidth="1"/>
    <col min="8007" max="8009" width="0.85546875" style="99"/>
    <col min="8010" max="8010" width="0.85546875" style="99" customWidth="1"/>
    <col min="8011" max="8022" width="0.85546875" style="99"/>
    <col min="8023" max="8024" width="0.85546875" style="99" customWidth="1"/>
    <col min="8025" max="8261" width="0.85546875" style="99"/>
    <col min="8262" max="8262" width="0.85546875" style="99" customWidth="1"/>
    <col min="8263" max="8265" width="0.85546875" style="99"/>
    <col min="8266" max="8266" width="0.85546875" style="99" customWidth="1"/>
    <col min="8267" max="8278" width="0.85546875" style="99"/>
    <col min="8279" max="8280" width="0.85546875" style="99" customWidth="1"/>
    <col min="8281" max="8517" width="0.85546875" style="99"/>
    <col min="8518" max="8518" width="0.85546875" style="99" customWidth="1"/>
    <col min="8519" max="8521" width="0.85546875" style="99"/>
    <col min="8522" max="8522" width="0.85546875" style="99" customWidth="1"/>
    <col min="8523" max="8534" width="0.85546875" style="99"/>
    <col min="8535" max="8536" width="0.85546875" style="99" customWidth="1"/>
    <col min="8537" max="8773" width="0.85546875" style="99"/>
    <col min="8774" max="8774" width="0.85546875" style="99" customWidth="1"/>
    <col min="8775" max="8777" width="0.85546875" style="99"/>
    <col min="8778" max="8778" width="0.85546875" style="99" customWidth="1"/>
    <col min="8779" max="8790" width="0.85546875" style="99"/>
    <col min="8791" max="8792" width="0.85546875" style="99" customWidth="1"/>
    <col min="8793" max="9029" width="0.85546875" style="99"/>
    <col min="9030" max="9030" width="0.85546875" style="99" customWidth="1"/>
    <col min="9031" max="9033" width="0.85546875" style="99"/>
    <col min="9034" max="9034" width="0.85546875" style="99" customWidth="1"/>
    <col min="9035" max="9046" width="0.85546875" style="99"/>
    <col min="9047" max="9048" width="0.85546875" style="99" customWidth="1"/>
    <col min="9049" max="9285" width="0.85546875" style="99"/>
    <col min="9286" max="9286" width="0.85546875" style="99" customWidth="1"/>
    <col min="9287" max="9289" width="0.85546875" style="99"/>
    <col min="9290" max="9290" width="0.85546875" style="99" customWidth="1"/>
    <col min="9291" max="9302" width="0.85546875" style="99"/>
    <col min="9303" max="9304" width="0.85546875" style="99" customWidth="1"/>
    <col min="9305" max="9541" width="0.85546875" style="99"/>
    <col min="9542" max="9542" width="0.85546875" style="99" customWidth="1"/>
    <col min="9543" max="9545" width="0.85546875" style="99"/>
    <col min="9546" max="9546" width="0.85546875" style="99" customWidth="1"/>
    <col min="9547" max="9558" width="0.85546875" style="99"/>
    <col min="9559" max="9560" width="0.85546875" style="99" customWidth="1"/>
    <col min="9561" max="9797" width="0.85546875" style="99"/>
    <col min="9798" max="9798" width="0.85546875" style="99" customWidth="1"/>
    <col min="9799" max="9801" width="0.85546875" style="99"/>
    <col min="9802" max="9802" width="0.85546875" style="99" customWidth="1"/>
    <col min="9803" max="9814" width="0.85546875" style="99"/>
    <col min="9815" max="9816" width="0.85546875" style="99" customWidth="1"/>
    <col min="9817" max="10053" width="0.85546875" style="99"/>
    <col min="10054" max="10054" width="0.85546875" style="99" customWidth="1"/>
    <col min="10055" max="10057" width="0.85546875" style="99"/>
    <col min="10058" max="10058" width="0.85546875" style="99" customWidth="1"/>
    <col min="10059" max="10070" width="0.85546875" style="99"/>
    <col min="10071" max="10072" width="0.85546875" style="99" customWidth="1"/>
    <col min="10073" max="10309" width="0.85546875" style="99"/>
    <col min="10310" max="10310" width="0.85546875" style="99" customWidth="1"/>
    <col min="10311" max="10313" width="0.85546875" style="99"/>
    <col min="10314" max="10314" width="0.85546875" style="99" customWidth="1"/>
    <col min="10315" max="10326" width="0.85546875" style="99"/>
    <col min="10327" max="10328" width="0.85546875" style="99" customWidth="1"/>
    <col min="10329" max="10565" width="0.85546875" style="99"/>
    <col min="10566" max="10566" width="0.85546875" style="99" customWidth="1"/>
    <col min="10567" max="10569" width="0.85546875" style="99"/>
    <col min="10570" max="10570" width="0.85546875" style="99" customWidth="1"/>
    <col min="10571" max="10582" width="0.85546875" style="99"/>
    <col min="10583" max="10584" width="0.85546875" style="99" customWidth="1"/>
    <col min="10585" max="10821" width="0.85546875" style="99"/>
    <col min="10822" max="10822" width="0.85546875" style="99" customWidth="1"/>
    <col min="10823" max="10825" width="0.85546875" style="99"/>
    <col min="10826" max="10826" width="0.85546875" style="99" customWidth="1"/>
    <col min="10827" max="10838" width="0.85546875" style="99"/>
    <col min="10839" max="10840" width="0.85546875" style="99" customWidth="1"/>
    <col min="10841" max="11077" width="0.85546875" style="99"/>
    <col min="11078" max="11078" width="0.85546875" style="99" customWidth="1"/>
    <col min="11079" max="11081" width="0.85546875" style="99"/>
    <col min="11082" max="11082" width="0.85546875" style="99" customWidth="1"/>
    <col min="11083" max="11094" width="0.85546875" style="99"/>
    <col min="11095" max="11096" width="0.85546875" style="99" customWidth="1"/>
    <col min="11097" max="11333" width="0.85546875" style="99"/>
    <col min="11334" max="11334" width="0.85546875" style="99" customWidth="1"/>
    <col min="11335" max="11337" width="0.85546875" style="99"/>
    <col min="11338" max="11338" width="0.85546875" style="99" customWidth="1"/>
    <col min="11339" max="11350" width="0.85546875" style="99"/>
    <col min="11351" max="11352" width="0.85546875" style="99" customWidth="1"/>
    <col min="11353" max="11589" width="0.85546875" style="99"/>
    <col min="11590" max="11590" width="0.85546875" style="99" customWidth="1"/>
    <col min="11591" max="11593" width="0.85546875" style="99"/>
    <col min="11594" max="11594" width="0.85546875" style="99" customWidth="1"/>
    <col min="11595" max="11606" width="0.85546875" style="99"/>
    <col min="11607" max="11608" width="0.85546875" style="99" customWidth="1"/>
    <col min="11609" max="11845" width="0.85546875" style="99"/>
    <col min="11846" max="11846" width="0.85546875" style="99" customWidth="1"/>
    <col min="11847" max="11849" width="0.85546875" style="99"/>
    <col min="11850" max="11850" width="0.85546875" style="99" customWidth="1"/>
    <col min="11851" max="11862" width="0.85546875" style="99"/>
    <col min="11863" max="11864" width="0.85546875" style="99" customWidth="1"/>
    <col min="11865" max="12101" width="0.85546875" style="99"/>
    <col min="12102" max="12102" width="0.85546875" style="99" customWidth="1"/>
    <col min="12103" max="12105" width="0.85546875" style="99"/>
    <col min="12106" max="12106" width="0.85546875" style="99" customWidth="1"/>
    <col min="12107" max="12118" width="0.85546875" style="99"/>
    <col min="12119" max="12120" width="0.85546875" style="99" customWidth="1"/>
    <col min="12121" max="12357" width="0.85546875" style="99"/>
    <col min="12358" max="12358" width="0.85546875" style="99" customWidth="1"/>
    <col min="12359" max="12361" width="0.85546875" style="99"/>
    <col min="12362" max="12362" width="0.85546875" style="99" customWidth="1"/>
    <col min="12363" max="12374" width="0.85546875" style="99"/>
    <col min="12375" max="12376" width="0.85546875" style="99" customWidth="1"/>
    <col min="12377" max="12613" width="0.85546875" style="99"/>
    <col min="12614" max="12614" width="0.85546875" style="99" customWidth="1"/>
    <col min="12615" max="12617" width="0.85546875" style="99"/>
    <col min="12618" max="12618" width="0.85546875" style="99" customWidth="1"/>
    <col min="12619" max="12630" width="0.85546875" style="99"/>
    <col min="12631" max="12632" width="0.85546875" style="99" customWidth="1"/>
    <col min="12633" max="12869" width="0.85546875" style="99"/>
    <col min="12870" max="12870" width="0.85546875" style="99" customWidth="1"/>
    <col min="12871" max="12873" width="0.85546875" style="99"/>
    <col min="12874" max="12874" width="0.85546875" style="99" customWidth="1"/>
    <col min="12875" max="12886" width="0.85546875" style="99"/>
    <col min="12887" max="12888" width="0.85546875" style="99" customWidth="1"/>
    <col min="12889" max="13125" width="0.85546875" style="99"/>
    <col min="13126" max="13126" width="0.85546875" style="99" customWidth="1"/>
    <col min="13127" max="13129" width="0.85546875" style="99"/>
    <col min="13130" max="13130" width="0.85546875" style="99" customWidth="1"/>
    <col min="13131" max="13142" width="0.85546875" style="99"/>
    <col min="13143" max="13144" width="0.85546875" style="99" customWidth="1"/>
    <col min="13145" max="13381" width="0.85546875" style="99"/>
    <col min="13382" max="13382" width="0.85546875" style="99" customWidth="1"/>
    <col min="13383" max="13385" width="0.85546875" style="99"/>
    <col min="13386" max="13386" width="0.85546875" style="99" customWidth="1"/>
    <col min="13387" max="13398" width="0.85546875" style="99"/>
    <col min="13399" max="13400" width="0.85546875" style="99" customWidth="1"/>
    <col min="13401" max="13637" width="0.85546875" style="99"/>
    <col min="13638" max="13638" width="0.85546875" style="99" customWidth="1"/>
    <col min="13639" max="13641" width="0.85546875" style="99"/>
    <col min="13642" max="13642" width="0.85546875" style="99" customWidth="1"/>
    <col min="13643" max="13654" width="0.85546875" style="99"/>
    <col min="13655" max="13656" width="0.85546875" style="99" customWidth="1"/>
    <col min="13657" max="13893" width="0.85546875" style="99"/>
    <col min="13894" max="13894" width="0.85546875" style="99" customWidth="1"/>
    <col min="13895" max="13897" width="0.85546875" style="99"/>
    <col min="13898" max="13898" width="0.85546875" style="99" customWidth="1"/>
    <col min="13899" max="13910" width="0.85546875" style="99"/>
    <col min="13911" max="13912" width="0.85546875" style="99" customWidth="1"/>
    <col min="13913" max="14149" width="0.85546875" style="99"/>
    <col min="14150" max="14150" width="0.85546875" style="99" customWidth="1"/>
    <col min="14151" max="14153" width="0.85546875" style="99"/>
    <col min="14154" max="14154" width="0.85546875" style="99" customWidth="1"/>
    <col min="14155" max="14166" width="0.85546875" style="99"/>
    <col min="14167" max="14168" width="0.85546875" style="99" customWidth="1"/>
    <col min="14169" max="14405" width="0.85546875" style="99"/>
    <col min="14406" max="14406" width="0.85546875" style="99" customWidth="1"/>
    <col min="14407" max="14409" width="0.85546875" style="99"/>
    <col min="14410" max="14410" width="0.85546875" style="99" customWidth="1"/>
    <col min="14411" max="14422" width="0.85546875" style="99"/>
    <col min="14423" max="14424" width="0.85546875" style="99" customWidth="1"/>
    <col min="14425" max="14661" width="0.85546875" style="99"/>
    <col min="14662" max="14662" width="0.85546875" style="99" customWidth="1"/>
    <col min="14663" max="14665" width="0.85546875" style="99"/>
    <col min="14666" max="14666" width="0.85546875" style="99" customWidth="1"/>
    <col min="14667" max="14678" width="0.85546875" style="99"/>
    <col min="14679" max="14680" width="0.85546875" style="99" customWidth="1"/>
    <col min="14681" max="14917" width="0.85546875" style="99"/>
    <col min="14918" max="14918" width="0.85546875" style="99" customWidth="1"/>
    <col min="14919" max="14921" width="0.85546875" style="99"/>
    <col min="14922" max="14922" width="0.85546875" style="99" customWidth="1"/>
    <col min="14923" max="14934" width="0.85546875" style="99"/>
    <col min="14935" max="14936" width="0.85546875" style="99" customWidth="1"/>
    <col min="14937" max="15173" width="0.85546875" style="99"/>
    <col min="15174" max="15174" width="0.85546875" style="99" customWidth="1"/>
    <col min="15175" max="15177" width="0.85546875" style="99"/>
    <col min="15178" max="15178" width="0.85546875" style="99" customWidth="1"/>
    <col min="15179" max="15190" width="0.85546875" style="99"/>
    <col min="15191" max="15192" width="0.85546875" style="99" customWidth="1"/>
    <col min="15193" max="15429" width="0.85546875" style="99"/>
    <col min="15430" max="15430" width="0.85546875" style="99" customWidth="1"/>
    <col min="15431" max="15433" width="0.85546875" style="99"/>
    <col min="15434" max="15434" width="0.85546875" style="99" customWidth="1"/>
    <col min="15435" max="15446" width="0.85546875" style="99"/>
    <col min="15447" max="15448" width="0.85546875" style="99" customWidth="1"/>
    <col min="15449" max="15685" width="0.85546875" style="99"/>
    <col min="15686" max="15686" width="0.85546875" style="99" customWidth="1"/>
    <col min="15687" max="15689" width="0.85546875" style="99"/>
    <col min="15690" max="15690" width="0.85546875" style="99" customWidth="1"/>
    <col min="15691" max="15702" width="0.85546875" style="99"/>
    <col min="15703" max="15704" width="0.85546875" style="99" customWidth="1"/>
    <col min="15705" max="15941" width="0.85546875" style="99"/>
    <col min="15942" max="15942" width="0.85546875" style="99" customWidth="1"/>
    <col min="15943" max="15945" width="0.85546875" style="99"/>
    <col min="15946" max="15946" width="0.85546875" style="99" customWidth="1"/>
    <col min="15947" max="15958" width="0.85546875" style="99"/>
    <col min="15959" max="15960" width="0.85546875" style="99" customWidth="1"/>
    <col min="15961" max="16197" width="0.85546875" style="99"/>
    <col min="16198" max="16198" width="0.85546875" style="99" customWidth="1"/>
    <col min="16199" max="16201" width="0.85546875" style="99"/>
    <col min="16202" max="16202" width="0.85546875" style="99" customWidth="1"/>
    <col min="16203" max="16214" width="0.85546875" style="99"/>
    <col min="16215" max="16216" width="0.85546875" style="99" customWidth="1"/>
    <col min="16217" max="16384" width="0.85546875" style="99"/>
  </cols>
  <sheetData>
    <row r="1" spans="1:105" s="98" customFormat="1" ht="12.75" x14ac:dyDescent="0.2">
      <c r="BQ1" s="98" t="s">
        <v>188</v>
      </c>
    </row>
    <row r="2" spans="1:105" s="98" customFormat="1" ht="39.75" customHeight="1" x14ac:dyDescent="0.2">
      <c r="BQ2" s="299" t="s">
        <v>1167</v>
      </c>
      <c r="BR2" s="299"/>
      <c r="BS2" s="299"/>
      <c r="BT2" s="299"/>
      <c r="BU2" s="299"/>
      <c r="BV2" s="299"/>
      <c r="BW2" s="299"/>
      <c r="BX2" s="299"/>
      <c r="BY2" s="299"/>
      <c r="BZ2" s="299"/>
      <c r="CA2" s="299"/>
      <c r="CB2" s="299"/>
      <c r="CC2" s="299"/>
      <c r="CD2" s="299"/>
      <c r="CE2" s="299"/>
      <c r="CF2" s="299"/>
      <c r="CG2" s="299"/>
      <c r="CH2" s="299"/>
      <c r="CI2" s="299"/>
      <c r="CJ2" s="299"/>
      <c r="CK2" s="299"/>
      <c r="CL2" s="299"/>
      <c r="CM2" s="299"/>
      <c r="CN2" s="299"/>
      <c r="CO2" s="299"/>
      <c r="CP2" s="299"/>
      <c r="CQ2" s="299"/>
      <c r="CR2" s="299"/>
      <c r="CS2" s="299"/>
      <c r="CT2" s="299"/>
      <c r="CU2" s="299"/>
      <c r="CV2" s="299"/>
      <c r="CW2" s="299"/>
      <c r="CX2" s="299"/>
      <c r="CY2" s="299"/>
      <c r="CZ2" s="299"/>
      <c r="DA2" s="299"/>
    </row>
    <row r="3" spans="1:105" ht="3" customHeight="1" x14ac:dyDescent="0.25"/>
    <row r="4" spans="1:105" s="100" customFormat="1" ht="24" customHeight="1" x14ac:dyDescent="0.2">
      <c r="BQ4" s="300" t="s">
        <v>1168</v>
      </c>
      <c r="BR4" s="300"/>
      <c r="BS4" s="300"/>
      <c r="BT4" s="300"/>
      <c r="BU4" s="300"/>
      <c r="BV4" s="300"/>
      <c r="BW4" s="300"/>
      <c r="BX4" s="300"/>
      <c r="BY4" s="300"/>
      <c r="BZ4" s="300"/>
      <c r="CA4" s="300"/>
      <c r="CB4" s="300"/>
      <c r="CC4" s="300"/>
      <c r="CD4" s="300"/>
      <c r="CE4" s="300"/>
      <c r="CF4" s="300"/>
      <c r="CG4" s="300"/>
      <c r="CH4" s="300"/>
      <c r="CI4" s="300"/>
      <c r="CJ4" s="300"/>
      <c r="CK4" s="300"/>
      <c r="CL4" s="300"/>
      <c r="CM4" s="300"/>
      <c r="CN4" s="300"/>
      <c r="CO4" s="300"/>
      <c r="CP4" s="300"/>
      <c r="CQ4" s="300"/>
      <c r="CR4" s="300"/>
      <c r="CS4" s="300"/>
      <c r="CT4" s="300"/>
      <c r="CU4" s="300"/>
      <c r="CV4" s="300"/>
      <c r="CW4" s="300"/>
      <c r="CX4" s="300"/>
      <c r="CY4" s="300"/>
      <c r="CZ4" s="300"/>
      <c r="DA4" s="300"/>
    </row>
    <row r="6" spans="1:105" x14ac:dyDescent="0.25">
      <c r="DA6" s="101" t="s">
        <v>1169</v>
      </c>
    </row>
    <row r="8" spans="1:105" s="102" customFormat="1" ht="16.5" x14ac:dyDescent="0.25">
      <c r="A8" s="301" t="s">
        <v>203</v>
      </c>
      <c r="B8" s="301"/>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c r="CT8" s="301"/>
      <c r="CU8" s="301"/>
      <c r="CV8" s="301"/>
      <c r="CW8" s="301"/>
      <c r="CX8" s="301"/>
      <c r="CY8" s="301"/>
      <c r="CZ8" s="301"/>
      <c r="DA8" s="301"/>
    </row>
    <row r="9" spans="1:105" s="102" customFormat="1" ht="6" customHeight="1" x14ac:dyDescent="0.25">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row>
    <row r="10" spans="1:105" s="102" customFormat="1" ht="48" customHeight="1" x14ac:dyDescent="0.25">
      <c r="A10" s="302" t="s">
        <v>1174</v>
      </c>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c r="CT10" s="301"/>
      <c r="CU10" s="301"/>
      <c r="CV10" s="301"/>
      <c r="CW10" s="301"/>
      <c r="CX10" s="301"/>
      <c r="CY10" s="301"/>
      <c r="CZ10" s="301"/>
      <c r="DA10" s="301"/>
    </row>
    <row r="12" spans="1:105" s="98" customFormat="1" ht="145.5" customHeight="1" x14ac:dyDescent="0.2">
      <c r="A12" s="303"/>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4"/>
      <c r="AN12" s="305" t="s">
        <v>1175</v>
      </c>
      <c r="AO12" s="306"/>
      <c r="AP12" s="306"/>
      <c r="AQ12" s="306"/>
      <c r="AR12" s="306"/>
      <c r="AS12" s="306"/>
      <c r="AT12" s="306"/>
      <c r="AU12" s="306"/>
      <c r="AV12" s="306"/>
      <c r="AW12" s="306"/>
      <c r="AX12" s="306"/>
      <c r="AY12" s="306"/>
      <c r="AZ12" s="306"/>
      <c r="BA12" s="306"/>
      <c r="BB12" s="306"/>
      <c r="BC12" s="306"/>
      <c r="BD12" s="306"/>
      <c r="BE12" s="306"/>
      <c r="BF12" s="306"/>
      <c r="BG12" s="306"/>
      <c r="BH12" s="306"/>
      <c r="BI12" s="307"/>
      <c r="BJ12" s="305" t="s">
        <v>1176</v>
      </c>
      <c r="BK12" s="306"/>
      <c r="BL12" s="306"/>
      <c r="BM12" s="306"/>
      <c r="BN12" s="306"/>
      <c r="BO12" s="306"/>
      <c r="BP12" s="306"/>
      <c r="BQ12" s="306"/>
      <c r="BR12" s="306"/>
      <c r="BS12" s="306"/>
      <c r="BT12" s="306"/>
      <c r="BU12" s="306"/>
      <c r="BV12" s="306"/>
      <c r="BW12" s="306"/>
      <c r="BX12" s="306"/>
      <c r="BY12" s="306"/>
      <c r="BZ12" s="306"/>
      <c r="CA12" s="306"/>
      <c r="CB12" s="306"/>
      <c r="CC12" s="306"/>
      <c r="CD12" s="306"/>
      <c r="CE12" s="307"/>
      <c r="CF12" s="305" t="s">
        <v>1177</v>
      </c>
      <c r="CG12" s="306"/>
      <c r="CH12" s="306"/>
      <c r="CI12" s="306"/>
      <c r="CJ12" s="306"/>
      <c r="CK12" s="306"/>
      <c r="CL12" s="306"/>
      <c r="CM12" s="306"/>
      <c r="CN12" s="306"/>
      <c r="CO12" s="306"/>
      <c r="CP12" s="306"/>
      <c r="CQ12" s="306"/>
      <c r="CR12" s="306"/>
      <c r="CS12" s="306"/>
      <c r="CT12" s="306"/>
      <c r="CU12" s="306"/>
      <c r="CV12" s="306"/>
      <c r="CW12" s="306"/>
      <c r="CX12" s="306"/>
      <c r="CY12" s="306"/>
      <c r="CZ12" s="306"/>
      <c r="DA12" s="306"/>
    </row>
    <row r="13" spans="1:105" s="98" customFormat="1" ht="27.75" customHeight="1" x14ac:dyDescent="0.2">
      <c r="A13" s="294" t="s">
        <v>140</v>
      </c>
      <c r="B13" s="294"/>
      <c r="C13" s="294"/>
      <c r="D13" s="294"/>
      <c r="E13" s="294"/>
      <c r="F13" s="295" t="s">
        <v>198</v>
      </c>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296" t="s">
        <v>7</v>
      </c>
      <c r="AO13" s="297"/>
      <c r="AP13" s="297"/>
      <c r="AQ13" s="297"/>
      <c r="AR13" s="297"/>
      <c r="AS13" s="297"/>
      <c r="AT13" s="297"/>
      <c r="AU13" s="297"/>
      <c r="AV13" s="297"/>
      <c r="AW13" s="297"/>
      <c r="AX13" s="297"/>
      <c r="AY13" s="297"/>
      <c r="AZ13" s="297"/>
      <c r="BA13" s="297"/>
      <c r="BB13" s="297"/>
      <c r="BC13" s="297"/>
      <c r="BD13" s="297"/>
      <c r="BE13" s="297"/>
      <c r="BF13" s="297"/>
      <c r="BG13" s="297"/>
      <c r="BH13" s="297"/>
      <c r="BI13" s="298"/>
      <c r="BJ13" s="296" t="s">
        <v>7</v>
      </c>
      <c r="BK13" s="297"/>
      <c r="BL13" s="297"/>
      <c r="BM13" s="297"/>
      <c r="BN13" s="297"/>
      <c r="BO13" s="297"/>
      <c r="BP13" s="297"/>
      <c r="BQ13" s="297"/>
      <c r="BR13" s="297"/>
      <c r="BS13" s="297"/>
      <c r="BT13" s="297"/>
      <c r="BU13" s="297"/>
      <c r="BV13" s="297"/>
      <c r="BW13" s="297"/>
      <c r="BX13" s="297"/>
      <c r="BY13" s="297"/>
      <c r="BZ13" s="297"/>
      <c r="CA13" s="297"/>
      <c r="CB13" s="297"/>
      <c r="CC13" s="297"/>
      <c r="CD13" s="297"/>
      <c r="CE13" s="298"/>
      <c r="CF13" s="296" t="s">
        <v>7</v>
      </c>
      <c r="CG13" s="297"/>
      <c r="CH13" s="297"/>
      <c r="CI13" s="297"/>
      <c r="CJ13" s="297"/>
      <c r="CK13" s="297"/>
      <c r="CL13" s="297"/>
      <c r="CM13" s="297"/>
      <c r="CN13" s="297"/>
      <c r="CO13" s="297"/>
      <c r="CP13" s="297"/>
      <c r="CQ13" s="297"/>
      <c r="CR13" s="297"/>
      <c r="CS13" s="297"/>
      <c r="CT13" s="297"/>
      <c r="CU13" s="297"/>
      <c r="CV13" s="297"/>
      <c r="CW13" s="297"/>
      <c r="CX13" s="297"/>
      <c r="CY13" s="297"/>
      <c r="CZ13" s="297"/>
      <c r="DA13" s="298"/>
    </row>
    <row r="14" spans="1:105" s="98" customFormat="1" ht="15" customHeight="1" x14ac:dyDescent="0.2">
      <c r="A14" s="294"/>
      <c r="B14" s="294"/>
      <c r="C14" s="294"/>
      <c r="D14" s="294"/>
      <c r="E14" s="294"/>
      <c r="F14" s="295" t="s">
        <v>196</v>
      </c>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6" t="s">
        <v>7</v>
      </c>
      <c r="AO14" s="297"/>
      <c r="AP14" s="297"/>
      <c r="AQ14" s="297"/>
      <c r="AR14" s="297"/>
      <c r="AS14" s="297"/>
      <c r="AT14" s="297"/>
      <c r="AU14" s="297"/>
      <c r="AV14" s="297"/>
      <c r="AW14" s="297"/>
      <c r="AX14" s="297"/>
      <c r="AY14" s="297"/>
      <c r="AZ14" s="297"/>
      <c r="BA14" s="297"/>
      <c r="BB14" s="297"/>
      <c r="BC14" s="297"/>
      <c r="BD14" s="297"/>
      <c r="BE14" s="297"/>
      <c r="BF14" s="297"/>
      <c r="BG14" s="297"/>
      <c r="BH14" s="297"/>
      <c r="BI14" s="298"/>
      <c r="BJ14" s="296" t="s">
        <v>7</v>
      </c>
      <c r="BK14" s="297"/>
      <c r="BL14" s="297"/>
      <c r="BM14" s="297"/>
      <c r="BN14" s="297"/>
      <c r="BO14" s="297"/>
      <c r="BP14" s="297"/>
      <c r="BQ14" s="297"/>
      <c r="BR14" s="297"/>
      <c r="BS14" s="297"/>
      <c r="BT14" s="297"/>
      <c r="BU14" s="297"/>
      <c r="BV14" s="297"/>
      <c r="BW14" s="297"/>
      <c r="BX14" s="297"/>
      <c r="BY14" s="297"/>
      <c r="BZ14" s="297"/>
      <c r="CA14" s="297"/>
      <c r="CB14" s="297"/>
      <c r="CC14" s="297"/>
      <c r="CD14" s="297"/>
      <c r="CE14" s="298"/>
      <c r="CF14" s="296" t="s">
        <v>7</v>
      </c>
      <c r="CG14" s="297"/>
      <c r="CH14" s="297"/>
      <c r="CI14" s="297"/>
      <c r="CJ14" s="297"/>
      <c r="CK14" s="297"/>
      <c r="CL14" s="297"/>
      <c r="CM14" s="297"/>
      <c r="CN14" s="297"/>
      <c r="CO14" s="297"/>
      <c r="CP14" s="297"/>
      <c r="CQ14" s="297"/>
      <c r="CR14" s="297"/>
      <c r="CS14" s="297"/>
      <c r="CT14" s="297"/>
      <c r="CU14" s="297"/>
      <c r="CV14" s="297"/>
      <c r="CW14" s="297"/>
      <c r="CX14" s="297"/>
      <c r="CY14" s="297"/>
      <c r="CZ14" s="297"/>
      <c r="DA14" s="298"/>
    </row>
    <row r="15" spans="1:105" s="98" customFormat="1" ht="15" customHeight="1" x14ac:dyDescent="0.2">
      <c r="A15" s="294"/>
      <c r="B15" s="294"/>
      <c r="C15" s="294"/>
      <c r="D15" s="294"/>
      <c r="E15" s="294"/>
      <c r="F15" s="295" t="s">
        <v>195</v>
      </c>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6" t="s">
        <v>7</v>
      </c>
      <c r="AO15" s="297"/>
      <c r="AP15" s="297"/>
      <c r="AQ15" s="297"/>
      <c r="AR15" s="297"/>
      <c r="AS15" s="297"/>
      <c r="AT15" s="297"/>
      <c r="AU15" s="297"/>
      <c r="AV15" s="297"/>
      <c r="AW15" s="297"/>
      <c r="AX15" s="297"/>
      <c r="AY15" s="297"/>
      <c r="AZ15" s="297"/>
      <c r="BA15" s="297"/>
      <c r="BB15" s="297"/>
      <c r="BC15" s="297"/>
      <c r="BD15" s="297"/>
      <c r="BE15" s="297"/>
      <c r="BF15" s="297"/>
      <c r="BG15" s="297"/>
      <c r="BH15" s="297"/>
      <c r="BI15" s="298"/>
      <c r="BJ15" s="296" t="s">
        <v>7</v>
      </c>
      <c r="BK15" s="297"/>
      <c r="BL15" s="297"/>
      <c r="BM15" s="297"/>
      <c r="BN15" s="297"/>
      <c r="BO15" s="297"/>
      <c r="BP15" s="297"/>
      <c r="BQ15" s="297"/>
      <c r="BR15" s="297"/>
      <c r="BS15" s="297"/>
      <c r="BT15" s="297"/>
      <c r="BU15" s="297"/>
      <c r="BV15" s="297"/>
      <c r="BW15" s="297"/>
      <c r="BX15" s="297"/>
      <c r="BY15" s="297"/>
      <c r="BZ15" s="297"/>
      <c r="CA15" s="297"/>
      <c r="CB15" s="297"/>
      <c r="CC15" s="297"/>
      <c r="CD15" s="297"/>
      <c r="CE15" s="298"/>
      <c r="CF15" s="296" t="s">
        <v>7</v>
      </c>
      <c r="CG15" s="297"/>
      <c r="CH15" s="297"/>
      <c r="CI15" s="297"/>
      <c r="CJ15" s="297"/>
      <c r="CK15" s="297"/>
      <c r="CL15" s="297"/>
      <c r="CM15" s="297"/>
      <c r="CN15" s="297"/>
      <c r="CO15" s="297"/>
      <c r="CP15" s="297"/>
      <c r="CQ15" s="297"/>
      <c r="CR15" s="297"/>
      <c r="CS15" s="297"/>
      <c r="CT15" s="297"/>
      <c r="CU15" s="297"/>
      <c r="CV15" s="297"/>
      <c r="CW15" s="297"/>
      <c r="CX15" s="297"/>
      <c r="CY15" s="297"/>
      <c r="CZ15" s="297"/>
      <c r="DA15" s="298"/>
    </row>
    <row r="16" spans="1:105" s="98" customFormat="1" ht="15" customHeight="1" x14ac:dyDescent="0.2">
      <c r="A16" s="294"/>
      <c r="B16" s="294"/>
      <c r="C16" s="294"/>
      <c r="D16" s="294"/>
      <c r="E16" s="294"/>
      <c r="F16" s="295" t="s">
        <v>194</v>
      </c>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6" t="s">
        <v>7</v>
      </c>
      <c r="AO16" s="297"/>
      <c r="AP16" s="297"/>
      <c r="AQ16" s="297"/>
      <c r="AR16" s="297"/>
      <c r="AS16" s="297"/>
      <c r="AT16" s="297"/>
      <c r="AU16" s="297"/>
      <c r="AV16" s="297"/>
      <c r="AW16" s="297"/>
      <c r="AX16" s="297"/>
      <c r="AY16" s="297"/>
      <c r="AZ16" s="297"/>
      <c r="BA16" s="297"/>
      <c r="BB16" s="297"/>
      <c r="BC16" s="297"/>
      <c r="BD16" s="297"/>
      <c r="BE16" s="297"/>
      <c r="BF16" s="297"/>
      <c r="BG16" s="297"/>
      <c r="BH16" s="297"/>
      <c r="BI16" s="298"/>
      <c r="BJ16" s="296" t="s">
        <v>7</v>
      </c>
      <c r="BK16" s="297"/>
      <c r="BL16" s="297"/>
      <c r="BM16" s="297"/>
      <c r="BN16" s="297"/>
      <c r="BO16" s="297"/>
      <c r="BP16" s="297"/>
      <c r="BQ16" s="297"/>
      <c r="BR16" s="297"/>
      <c r="BS16" s="297"/>
      <c r="BT16" s="297"/>
      <c r="BU16" s="297"/>
      <c r="BV16" s="297"/>
      <c r="BW16" s="297"/>
      <c r="BX16" s="297"/>
      <c r="BY16" s="297"/>
      <c r="BZ16" s="297"/>
      <c r="CA16" s="297"/>
      <c r="CB16" s="297"/>
      <c r="CC16" s="297"/>
      <c r="CD16" s="297"/>
      <c r="CE16" s="298"/>
      <c r="CF16" s="296" t="s">
        <v>7</v>
      </c>
      <c r="CG16" s="297"/>
      <c r="CH16" s="297"/>
      <c r="CI16" s="297"/>
      <c r="CJ16" s="297"/>
      <c r="CK16" s="297"/>
      <c r="CL16" s="297"/>
      <c r="CM16" s="297"/>
      <c r="CN16" s="297"/>
      <c r="CO16" s="297"/>
      <c r="CP16" s="297"/>
      <c r="CQ16" s="297"/>
      <c r="CR16" s="297"/>
      <c r="CS16" s="297"/>
      <c r="CT16" s="297"/>
      <c r="CU16" s="297"/>
      <c r="CV16" s="297"/>
      <c r="CW16" s="297"/>
      <c r="CX16" s="297"/>
      <c r="CY16" s="297"/>
      <c r="CZ16" s="297"/>
      <c r="DA16" s="298"/>
    </row>
    <row r="17" spans="1:105" s="98" customFormat="1" ht="27.75" customHeight="1" x14ac:dyDescent="0.2">
      <c r="A17" s="294" t="s">
        <v>150</v>
      </c>
      <c r="B17" s="294"/>
      <c r="C17" s="294"/>
      <c r="D17" s="294"/>
      <c r="E17" s="294"/>
      <c r="F17" s="295" t="s">
        <v>197</v>
      </c>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6" t="s">
        <v>7</v>
      </c>
      <c r="AO17" s="297"/>
      <c r="AP17" s="297"/>
      <c r="AQ17" s="297"/>
      <c r="AR17" s="297"/>
      <c r="AS17" s="297"/>
      <c r="AT17" s="297"/>
      <c r="AU17" s="297"/>
      <c r="AV17" s="297"/>
      <c r="AW17" s="297"/>
      <c r="AX17" s="297"/>
      <c r="AY17" s="297"/>
      <c r="AZ17" s="297"/>
      <c r="BA17" s="297"/>
      <c r="BB17" s="297"/>
      <c r="BC17" s="297"/>
      <c r="BD17" s="297"/>
      <c r="BE17" s="297"/>
      <c r="BF17" s="297"/>
      <c r="BG17" s="297"/>
      <c r="BH17" s="297"/>
      <c r="BI17" s="298"/>
      <c r="BJ17" s="296" t="s">
        <v>7</v>
      </c>
      <c r="BK17" s="297"/>
      <c r="BL17" s="297"/>
      <c r="BM17" s="297"/>
      <c r="BN17" s="297"/>
      <c r="BO17" s="297"/>
      <c r="BP17" s="297"/>
      <c r="BQ17" s="297"/>
      <c r="BR17" s="297"/>
      <c r="BS17" s="297"/>
      <c r="BT17" s="297"/>
      <c r="BU17" s="297"/>
      <c r="BV17" s="297"/>
      <c r="BW17" s="297"/>
      <c r="BX17" s="297"/>
      <c r="BY17" s="297"/>
      <c r="BZ17" s="297"/>
      <c r="CA17" s="297"/>
      <c r="CB17" s="297"/>
      <c r="CC17" s="297"/>
      <c r="CD17" s="297"/>
      <c r="CE17" s="298"/>
      <c r="CF17" s="296" t="s">
        <v>7</v>
      </c>
      <c r="CG17" s="297"/>
      <c r="CH17" s="297"/>
      <c r="CI17" s="297"/>
      <c r="CJ17" s="297"/>
      <c r="CK17" s="297"/>
      <c r="CL17" s="297"/>
      <c r="CM17" s="297"/>
      <c r="CN17" s="297"/>
      <c r="CO17" s="297"/>
      <c r="CP17" s="297"/>
      <c r="CQ17" s="297"/>
      <c r="CR17" s="297"/>
      <c r="CS17" s="297"/>
      <c r="CT17" s="297"/>
      <c r="CU17" s="297"/>
      <c r="CV17" s="297"/>
      <c r="CW17" s="297"/>
      <c r="CX17" s="297"/>
      <c r="CY17" s="297"/>
      <c r="CZ17" s="297"/>
      <c r="DA17" s="298"/>
    </row>
    <row r="18" spans="1:105" s="98" customFormat="1" ht="15" customHeight="1" x14ac:dyDescent="0.2">
      <c r="A18" s="294"/>
      <c r="B18" s="294"/>
      <c r="C18" s="294"/>
      <c r="D18" s="294"/>
      <c r="E18" s="294"/>
      <c r="F18" s="295" t="s">
        <v>196</v>
      </c>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6" t="s">
        <v>7</v>
      </c>
      <c r="AO18" s="297"/>
      <c r="AP18" s="297"/>
      <c r="AQ18" s="297"/>
      <c r="AR18" s="297"/>
      <c r="AS18" s="297"/>
      <c r="AT18" s="297"/>
      <c r="AU18" s="297"/>
      <c r="AV18" s="297"/>
      <c r="AW18" s="297"/>
      <c r="AX18" s="297"/>
      <c r="AY18" s="297"/>
      <c r="AZ18" s="297"/>
      <c r="BA18" s="297"/>
      <c r="BB18" s="297"/>
      <c r="BC18" s="297"/>
      <c r="BD18" s="297"/>
      <c r="BE18" s="297"/>
      <c r="BF18" s="297"/>
      <c r="BG18" s="297"/>
      <c r="BH18" s="297"/>
      <c r="BI18" s="298"/>
      <c r="BJ18" s="296" t="s">
        <v>7</v>
      </c>
      <c r="BK18" s="297"/>
      <c r="BL18" s="297"/>
      <c r="BM18" s="297"/>
      <c r="BN18" s="297"/>
      <c r="BO18" s="297"/>
      <c r="BP18" s="297"/>
      <c r="BQ18" s="297"/>
      <c r="BR18" s="297"/>
      <c r="BS18" s="297"/>
      <c r="BT18" s="297"/>
      <c r="BU18" s="297"/>
      <c r="BV18" s="297"/>
      <c r="BW18" s="297"/>
      <c r="BX18" s="297"/>
      <c r="BY18" s="297"/>
      <c r="BZ18" s="297"/>
      <c r="CA18" s="297"/>
      <c r="CB18" s="297"/>
      <c r="CC18" s="297"/>
      <c r="CD18" s="297"/>
      <c r="CE18" s="298"/>
      <c r="CF18" s="296" t="s">
        <v>7</v>
      </c>
      <c r="CG18" s="297"/>
      <c r="CH18" s="297"/>
      <c r="CI18" s="297"/>
      <c r="CJ18" s="297"/>
      <c r="CK18" s="297"/>
      <c r="CL18" s="297"/>
      <c r="CM18" s="297"/>
      <c r="CN18" s="297"/>
      <c r="CO18" s="297"/>
      <c r="CP18" s="297"/>
      <c r="CQ18" s="297"/>
      <c r="CR18" s="297"/>
      <c r="CS18" s="297"/>
      <c r="CT18" s="297"/>
      <c r="CU18" s="297"/>
      <c r="CV18" s="297"/>
      <c r="CW18" s="297"/>
      <c r="CX18" s="297"/>
      <c r="CY18" s="297"/>
      <c r="CZ18" s="297"/>
      <c r="DA18" s="298"/>
    </row>
    <row r="19" spans="1:105" s="98" customFormat="1" ht="15" customHeight="1" x14ac:dyDescent="0.2">
      <c r="A19" s="294"/>
      <c r="B19" s="294"/>
      <c r="C19" s="294"/>
      <c r="D19" s="294"/>
      <c r="E19" s="294"/>
      <c r="F19" s="295" t="s">
        <v>195</v>
      </c>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6" t="s">
        <v>7</v>
      </c>
      <c r="AO19" s="297"/>
      <c r="AP19" s="297"/>
      <c r="AQ19" s="297"/>
      <c r="AR19" s="297"/>
      <c r="AS19" s="297"/>
      <c r="AT19" s="297"/>
      <c r="AU19" s="297"/>
      <c r="AV19" s="297"/>
      <c r="AW19" s="297"/>
      <c r="AX19" s="297"/>
      <c r="AY19" s="297"/>
      <c r="AZ19" s="297"/>
      <c r="BA19" s="297"/>
      <c r="BB19" s="297"/>
      <c r="BC19" s="297"/>
      <c r="BD19" s="297"/>
      <c r="BE19" s="297"/>
      <c r="BF19" s="297"/>
      <c r="BG19" s="297"/>
      <c r="BH19" s="297"/>
      <c r="BI19" s="298"/>
      <c r="BJ19" s="296" t="s">
        <v>7</v>
      </c>
      <c r="BK19" s="297"/>
      <c r="BL19" s="297"/>
      <c r="BM19" s="297"/>
      <c r="BN19" s="297"/>
      <c r="BO19" s="297"/>
      <c r="BP19" s="297"/>
      <c r="BQ19" s="297"/>
      <c r="BR19" s="297"/>
      <c r="BS19" s="297"/>
      <c r="BT19" s="297"/>
      <c r="BU19" s="297"/>
      <c r="BV19" s="297"/>
      <c r="BW19" s="297"/>
      <c r="BX19" s="297"/>
      <c r="BY19" s="297"/>
      <c r="BZ19" s="297"/>
      <c r="CA19" s="297"/>
      <c r="CB19" s="297"/>
      <c r="CC19" s="297"/>
      <c r="CD19" s="297"/>
      <c r="CE19" s="298"/>
      <c r="CF19" s="296" t="s">
        <v>7</v>
      </c>
      <c r="CG19" s="297"/>
      <c r="CH19" s="297"/>
      <c r="CI19" s="297"/>
      <c r="CJ19" s="297"/>
      <c r="CK19" s="297"/>
      <c r="CL19" s="297"/>
      <c r="CM19" s="297"/>
      <c r="CN19" s="297"/>
      <c r="CO19" s="297"/>
      <c r="CP19" s="297"/>
      <c r="CQ19" s="297"/>
      <c r="CR19" s="297"/>
      <c r="CS19" s="297"/>
      <c r="CT19" s="297"/>
      <c r="CU19" s="297"/>
      <c r="CV19" s="297"/>
      <c r="CW19" s="297"/>
      <c r="CX19" s="297"/>
      <c r="CY19" s="297"/>
      <c r="CZ19" s="297"/>
      <c r="DA19" s="298"/>
    </row>
    <row r="20" spans="1:105" s="98" customFormat="1" ht="15" customHeight="1" x14ac:dyDescent="0.2">
      <c r="A20" s="294"/>
      <c r="B20" s="294"/>
      <c r="C20" s="294"/>
      <c r="D20" s="294"/>
      <c r="E20" s="294"/>
      <c r="F20" s="295" t="s">
        <v>194</v>
      </c>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6" t="s">
        <v>7</v>
      </c>
      <c r="AO20" s="297"/>
      <c r="AP20" s="297"/>
      <c r="AQ20" s="297"/>
      <c r="AR20" s="297"/>
      <c r="AS20" s="297"/>
      <c r="AT20" s="297"/>
      <c r="AU20" s="297"/>
      <c r="AV20" s="297"/>
      <c r="AW20" s="297"/>
      <c r="AX20" s="297"/>
      <c r="AY20" s="297"/>
      <c r="AZ20" s="297"/>
      <c r="BA20" s="297"/>
      <c r="BB20" s="297"/>
      <c r="BC20" s="297"/>
      <c r="BD20" s="297"/>
      <c r="BE20" s="297"/>
      <c r="BF20" s="297"/>
      <c r="BG20" s="297"/>
      <c r="BH20" s="297"/>
      <c r="BI20" s="298"/>
      <c r="BJ20" s="296" t="s">
        <v>7</v>
      </c>
      <c r="BK20" s="297"/>
      <c r="BL20" s="297"/>
      <c r="BM20" s="297"/>
      <c r="BN20" s="297"/>
      <c r="BO20" s="297"/>
      <c r="BP20" s="297"/>
      <c r="BQ20" s="297"/>
      <c r="BR20" s="297"/>
      <c r="BS20" s="297"/>
      <c r="BT20" s="297"/>
      <c r="BU20" s="297"/>
      <c r="BV20" s="297"/>
      <c r="BW20" s="297"/>
      <c r="BX20" s="297"/>
      <c r="BY20" s="297"/>
      <c r="BZ20" s="297"/>
      <c r="CA20" s="297"/>
      <c r="CB20" s="297"/>
      <c r="CC20" s="297"/>
      <c r="CD20" s="297"/>
      <c r="CE20" s="298"/>
      <c r="CF20" s="296" t="s">
        <v>7</v>
      </c>
      <c r="CG20" s="297"/>
      <c r="CH20" s="297"/>
      <c r="CI20" s="297"/>
      <c r="CJ20" s="297"/>
      <c r="CK20" s="297"/>
      <c r="CL20" s="297"/>
      <c r="CM20" s="297"/>
      <c r="CN20" s="297"/>
      <c r="CO20" s="297"/>
      <c r="CP20" s="297"/>
      <c r="CQ20" s="297"/>
      <c r="CR20" s="297"/>
      <c r="CS20" s="297"/>
      <c r="CT20" s="297"/>
      <c r="CU20" s="297"/>
      <c r="CV20" s="297"/>
      <c r="CW20" s="297"/>
      <c r="CX20" s="297"/>
      <c r="CY20" s="297"/>
      <c r="CZ20" s="297"/>
      <c r="DA20" s="298"/>
    </row>
  </sheetData>
  <mergeCells count="48">
    <mergeCell ref="BQ2:DA2"/>
    <mergeCell ref="BQ4:DA4"/>
    <mergeCell ref="A8:DA8"/>
    <mergeCell ref="A10:DA10"/>
    <mergeCell ref="A12:AM12"/>
    <mergeCell ref="AN12:BI12"/>
    <mergeCell ref="BJ12:CE12"/>
    <mergeCell ref="CF12:DA12"/>
    <mergeCell ref="A14:E14"/>
    <mergeCell ref="F14:AM14"/>
    <mergeCell ref="AN14:BI14"/>
    <mergeCell ref="BJ14:CE14"/>
    <mergeCell ref="CF14:DA14"/>
    <mergeCell ref="A13:E13"/>
    <mergeCell ref="F13:AM13"/>
    <mergeCell ref="AN13:BI13"/>
    <mergeCell ref="BJ13:CE13"/>
    <mergeCell ref="CF13:DA13"/>
    <mergeCell ref="A16:E16"/>
    <mergeCell ref="F16:AM16"/>
    <mergeCell ref="AN16:BI16"/>
    <mergeCell ref="BJ16:CE16"/>
    <mergeCell ref="CF16:DA16"/>
    <mergeCell ref="A15:E15"/>
    <mergeCell ref="F15:AM15"/>
    <mergeCell ref="AN15:BI15"/>
    <mergeCell ref="BJ15:CE15"/>
    <mergeCell ref="CF15:DA15"/>
    <mergeCell ref="A18:E18"/>
    <mergeCell ref="F18:AM18"/>
    <mergeCell ref="AN18:BI18"/>
    <mergeCell ref="BJ18:CE18"/>
    <mergeCell ref="CF18:DA18"/>
    <mergeCell ref="A17:E17"/>
    <mergeCell ref="F17:AM17"/>
    <mergeCell ref="AN17:BI17"/>
    <mergeCell ref="BJ17:CE17"/>
    <mergeCell ref="CF17:DA17"/>
    <mergeCell ref="A20:E20"/>
    <mergeCell ref="F20:AM20"/>
    <mergeCell ref="AN20:BI20"/>
    <mergeCell ref="BJ20:CE20"/>
    <mergeCell ref="CF20:DA20"/>
    <mergeCell ref="A19:E19"/>
    <mergeCell ref="F19:AM19"/>
    <mergeCell ref="AN19:BI19"/>
    <mergeCell ref="BJ19:CE19"/>
    <mergeCell ref="CF19:DA19"/>
  </mergeCells>
  <pageMargins left="0.78740157480314965" right="0.51181102362204722"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8"/>
  <sheetViews>
    <sheetView view="pageBreakPreview" topLeftCell="A7" zoomScaleNormal="100" zoomScaleSheetLayoutView="100" workbookViewId="0">
      <selection activeCell="A10" sqref="A10:DA10"/>
    </sheetView>
  </sheetViews>
  <sheetFormatPr defaultColWidth="0.85546875" defaultRowHeight="15.75" x14ac:dyDescent="0.25"/>
  <cols>
    <col min="1" max="69" width="0.85546875" style="99"/>
    <col min="70" max="70" width="0.85546875" style="99" customWidth="1"/>
    <col min="71" max="73" width="0.85546875" style="99"/>
    <col min="74" max="74" width="0.85546875" style="99" customWidth="1"/>
    <col min="75" max="86" width="0.85546875" style="99"/>
    <col min="87" max="88" width="0.85546875" style="99" customWidth="1"/>
    <col min="89" max="104" width="0.85546875" style="99"/>
    <col min="105" max="105" width="4.42578125" style="99" customWidth="1"/>
    <col min="106" max="325" width="0.85546875" style="99"/>
    <col min="326" max="326" width="0.85546875" style="99" customWidth="1"/>
    <col min="327" max="329" width="0.85546875" style="99"/>
    <col min="330" max="330" width="0.85546875" style="99" customWidth="1"/>
    <col min="331" max="342" width="0.85546875" style="99"/>
    <col min="343" max="344" width="0.85546875" style="99" customWidth="1"/>
    <col min="345" max="581" width="0.85546875" style="99"/>
    <col min="582" max="582" width="0.85546875" style="99" customWidth="1"/>
    <col min="583" max="585" width="0.85546875" style="99"/>
    <col min="586" max="586" width="0.85546875" style="99" customWidth="1"/>
    <col min="587" max="598" width="0.85546875" style="99"/>
    <col min="599" max="600" width="0.85546875" style="99" customWidth="1"/>
    <col min="601" max="837" width="0.85546875" style="99"/>
    <col min="838" max="838" width="0.85546875" style="99" customWidth="1"/>
    <col min="839" max="841" width="0.85546875" style="99"/>
    <col min="842" max="842" width="0.85546875" style="99" customWidth="1"/>
    <col min="843" max="854" width="0.85546875" style="99"/>
    <col min="855" max="856" width="0.85546875" style="99" customWidth="1"/>
    <col min="857" max="1093" width="0.85546875" style="99"/>
    <col min="1094" max="1094" width="0.85546875" style="99" customWidth="1"/>
    <col min="1095" max="1097" width="0.85546875" style="99"/>
    <col min="1098" max="1098" width="0.85546875" style="99" customWidth="1"/>
    <col min="1099" max="1110" width="0.85546875" style="99"/>
    <col min="1111" max="1112" width="0.85546875" style="99" customWidth="1"/>
    <col min="1113" max="1349" width="0.85546875" style="99"/>
    <col min="1350" max="1350" width="0.85546875" style="99" customWidth="1"/>
    <col min="1351" max="1353" width="0.85546875" style="99"/>
    <col min="1354" max="1354" width="0.85546875" style="99" customWidth="1"/>
    <col min="1355" max="1366" width="0.85546875" style="99"/>
    <col min="1367" max="1368" width="0.85546875" style="99" customWidth="1"/>
    <col min="1369" max="1605" width="0.85546875" style="99"/>
    <col min="1606" max="1606" width="0.85546875" style="99" customWidth="1"/>
    <col min="1607" max="1609" width="0.85546875" style="99"/>
    <col min="1610" max="1610" width="0.85546875" style="99" customWidth="1"/>
    <col min="1611" max="1622" width="0.85546875" style="99"/>
    <col min="1623" max="1624" width="0.85546875" style="99" customWidth="1"/>
    <col min="1625" max="1861" width="0.85546875" style="99"/>
    <col min="1862" max="1862" width="0.85546875" style="99" customWidth="1"/>
    <col min="1863" max="1865" width="0.85546875" style="99"/>
    <col min="1866" max="1866" width="0.85546875" style="99" customWidth="1"/>
    <col min="1867" max="1878" width="0.85546875" style="99"/>
    <col min="1879" max="1880" width="0.85546875" style="99" customWidth="1"/>
    <col min="1881" max="2117" width="0.85546875" style="99"/>
    <col min="2118" max="2118" width="0.85546875" style="99" customWidth="1"/>
    <col min="2119" max="2121" width="0.85546875" style="99"/>
    <col min="2122" max="2122" width="0.85546875" style="99" customWidth="1"/>
    <col min="2123" max="2134" width="0.85546875" style="99"/>
    <col min="2135" max="2136" width="0.85546875" style="99" customWidth="1"/>
    <col min="2137" max="2373" width="0.85546875" style="99"/>
    <col min="2374" max="2374" width="0.85546875" style="99" customWidth="1"/>
    <col min="2375" max="2377" width="0.85546875" style="99"/>
    <col min="2378" max="2378" width="0.85546875" style="99" customWidth="1"/>
    <col min="2379" max="2390" width="0.85546875" style="99"/>
    <col min="2391" max="2392" width="0.85546875" style="99" customWidth="1"/>
    <col min="2393" max="2629" width="0.85546875" style="99"/>
    <col min="2630" max="2630" width="0.85546875" style="99" customWidth="1"/>
    <col min="2631" max="2633" width="0.85546875" style="99"/>
    <col min="2634" max="2634" width="0.85546875" style="99" customWidth="1"/>
    <col min="2635" max="2646" width="0.85546875" style="99"/>
    <col min="2647" max="2648" width="0.85546875" style="99" customWidth="1"/>
    <col min="2649" max="2885" width="0.85546875" style="99"/>
    <col min="2886" max="2886" width="0.85546875" style="99" customWidth="1"/>
    <col min="2887" max="2889" width="0.85546875" style="99"/>
    <col min="2890" max="2890" width="0.85546875" style="99" customWidth="1"/>
    <col min="2891" max="2902" width="0.85546875" style="99"/>
    <col min="2903" max="2904" width="0.85546875" style="99" customWidth="1"/>
    <col min="2905" max="3141" width="0.85546875" style="99"/>
    <col min="3142" max="3142" width="0.85546875" style="99" customWidth="1"/>
    <col min="3143" max="3145" width="0.85546875" style="99"/>
    <col min="3146" max="3146" width="0.85546875" style="99" customWidth="1"/>
    <col min="3147" max="3158" width="0.85546875" style="99"/>
    <col min="3159" max="3160" width="0.85546875" style="99" customWidth="1"/>
    <col min="3161" max="3397" width="0.85546875" style="99"/>
    <col min="3398" max="3398" width="0.85546875" style="99" customWidth="1"/>
    <col min="3399" max="3401" width="0.85546875" style="99"/>
    <col min="3402" max="3402" width="0.85546875" style="99" customWidth="1"/>
    <col min="3403" max="3414" width="0.85546875" style="99"/>
    <col min="3415" max="3416" width="0.85546875" style="99" customWidth="1"/>
    <col min="3417" max="3653" width="0.85546875" style="99"/>
    <col min="3654" max="3654" width="0.85546875" style="99" customWidth="1"/>
    <col min="3655" max="3657" width="0.85546875" style="99"/>
    <col min="3658" max="3658" width="0.85546875" style="99" customWidth="1"/>
    <col min="3659" max="3670" width="0.85546875" style="99"/>
    <col min="3671" max="3672" width="0.85546875" style="99" customWidth="1"/>
    <col min="3673" max="3909" width="0.85546875" style="99"/>
    <col min="3910" max="3910" width="0.85546875" style="99" customWidth="1"/>
    <col min="3911" max="3913" width="0.85546875" style="99"/>
    <col min="3914" max="3914" width="0.85546875" style="99" customWidth="1"/>
    <col min="3915" max="3926" width="0.85546875" style="99"/>
    <col min="3927" max="3928" width="0.85546875" style="99" customWidth="1"/>
    <col min="3929" max="4165" width="0.85546875" style="99"/>
    <col min="4166" max="4166" width="0.85546875" style="99" customWidth="1"/>
    <col min="4167" max="4169" width="0.85546875" style="99"/>
    <col min="4170" max="4170" width="0.85546875" style="99" customWidth="1"/>
    <col min="4171" max="4182" width="0.85546875" style="99"/>
    <col min="4183" max="4184" width="0.85546875" style="99" customWidth="1"/>
    <col min="4185" max="4421" width="0.85546875" style="99"/>
    <col min="4422" max="4422" width="0.85546875" style="99" customWidth="1"/>
    <col min="4423" max="4425" width="0.85546875" style="99"/>
    <col min="4426" max="4426" width="0.85546875" style="99" customWidth="1"/>
    <col min="4427" max="4438" width="0.85546875" style="99"/>
    <col min="4439" max="4440" width="0.85546875" style="99" customWidth="1"/>
    <col min="4441" max="4677" width="0.85546875" style="99"/>
    <col min="4678" max="4678" width="0.85546875" style="99" customWidth="1"/>
    <col min="4679" max="4681" width="0.85546875" style="99"/>
    <col min="4682" max="4682" width="0.85546875" style="99" customWidth="1"/>
    <col min="4683" max="4694" width="0.85546875" style="99"/>
    <col min="4695" max="4696" width="0.85546875" style="99" customWidth="1"/>
    <col min="4697" max="4933" width="0.85546875" style="99"/>
    <col min="4934" max="4934" width="0.85546875" style="99" customWidth="1"/>
    <col min="4935" max="4937" width="0.85546875" style="99"/>
    <col min="4938" max="4938" width="0.85546875" style="99" customWidth="1"/>
    <col min="4939" max="4950" width="0.85546875" style="99"/>
    <col min="4951" max="4952" width="0.85546875" style="99" customWidth="1"/>
    <col min="4953" max="5189" width="0.85546875" style="99"/>
    <col min="5190" max="5190" width="0.85546875" style="99" customWidth="1"/>
    <col min="5191" max="5193" width="0.85546875" style="99"/>
    <col min="5194" max="5194" width="0.85546875" style="99" customWidth="1"/>
    <col min="5195" max="5206" width="0.85546875" style="99"/>
    <col min="5207" max="5208" width="0.85546875" style="99" customWidth="1"/>
    <col min="5209" max="5445" width="0.85546875" style="99"/>
    <col min="5446" max="5446" width="0.85546875" style="99" customWidth="1"/>
    <col min="5447" max="5449" width="0.85546875" style="99"/>
    <col min="5450" max="5450" width="0.85546875" style="99" customWidth="1"/>
    <col min="5451" max="5462" width="0.85546875" style="99"/>
    <col min="5463" max="5464" width="0.85546875" style="99" customWidth="1"/>
    <col min="5465" max="5701" width="0.85546875" style="99"/>
    <col min="5702" max="5702" width="0.85546875" style="99" customWidth="1"/>
    <col min="5703" max="5705" width="0.85546875" style="99"/>
    <col min="5706" max="5706" width="0.85546875" style="99" customWidth="1"/>
    <col min="5707" max="5718" width="0.85546875" style="99"/>
    <col min="5719" max="5720" width="0.85546875" style="99" customWidth="1"/>
    <col min="5721" max="5957" width="0.85546875" style="99"/>
    <col min="5958" max="5958" width="0.85546875" style="99" customWidth="1"/>
    <col min="5959" max="5961" width="0.85546875" style="99"/>
    <col min="5962" max="5962" width="0.85546875" style="99" customWidth="1"/>
    <col min="5963" max="5974" width="0.85546875" style="99"/>
    <col min="5975" max="5976" width="0.85546875" style="99" customWidth="1"/>
    <col min="5977" max="6213" width="0.85546875" style="99"/>
    <col min="6214" max="6214" width="0.85546875" style="99" customWidth="1"/>
    <col min="6215" max="6217" width="0.85546875" style="99"/>
    <col min="6218" max="6218" width="0.85546875" style="99" customWidth="1"/>
    <col min="6219" max="6230" width="0.85546875" style="99"/>
    <col min="6231" max="6232" width="0.85546875" style="99" customWidth="1"/>
    <col min="6233" max="6469" width="0.85546875" style="99"/>
    <col min="6470" max="6470" width="0.85546875" style="99" customWidth="1"/>
    <col min="6471" max="6473" width="0.85546875" style="99"/>
    <col min="6474" max="6474" width="0.85546875" style="99" customWidth="1"/>
    <col min="6475" max="6486" width="0.85546875" style="99"/>
    <col min="6487" max="6488" width="0.85546875" style="99" customWidth="1"/>
    <col min="6489" max="6725" width="0.85546875" style="99"/>
    <col min="6726" max="6726" width="0.85546875" style="99" customWidth="1"/>
    <col min="6727" max="6729" width="0.85546875" style="99"/>
    <col min="6730" max="6730" width="0.85546875" style="99" customWidth="1"/>
    <col min="6731" max="6742" width="0.85546875" style="99"/>
    <col min="6743" max="6744" width="0.85546875" style="99" customWidth="1"/>
    <col min="6745" max="6981" width="0.85546875" style="99"/>
    <col min="6982" max="6982" width="0.85546875" style="99" customWidth="1"/>
    <col min="6983" max="6985" width="0.85546875" style="99"/>
    <col min="6986" max="6986" width="0.85546875" style="99" customWidth="1"/>
    <col min="6987" max="6998" width="0.85546875" style="99"/>
    <col min="6999" max="7000" width="0.85546875" style="99" customWidth="1"/>
    <col min="7001" max="7237" width="0.85546875" style="99"/>
    <col min="7238" max="7238" width="0.85546875" style="99" customWidth="1"/>
    <col min="7239" max="7241" width="0.85546875" style="99"/>
    <col min="7242" max="7242" width="0.85546875" style="99" customWidth="1"/>
    <col min="7243" max="7254" width="0.85546875" style="99"/>
    <col min="7255" max="7256" width="0.85546875" style="99" customWidth="1"/>
    <col min="7257" max="7493" width="0.85546875" style="99"/>
    <col min="7494" max="7494" width="0.85546875" style="99" customWidth="1"/>
    <col min="7495" max="7497" width="0.85546875" style="99"/>
    <col min="7498" max="7498" width="0.85546875" style="99" customWidth="1"/>
    <col min="7499" max="7510" width="0.85546875" style="99"/>
    <col min="7511" max="7512" width="0.85546875" style="99" customWidth="1"/>
    <col min="7513" max="7749" width="0.85546875" style="99"/>
    <col min="7750" max="7750" width="0.85546875" style="99" customWidth="1"/>
    <col min="7751" max="7753" width="0.85546875" style="99"/>
    <col min="7754" max="7754" width="0.85546875" style="99" customWidth="1"/>
    <col min="7755" max="7766" width="0.85546875" style="99"/>
    <col min="7767" max="7768" width="0.85546875" style="99" customWidth="1"/>
    <col min="7769" max="8005" width="0.85546875" style="99"/>
    <col min="8006" max="8006" width="0.85546875" style="99" customWidth="1"/>
    <col min="8007" max="8009" width="0.85546875" style="99"/>
    <col min="8010" max="8010" width="0.85546875" style="99" customWidth="1"/>
    <col min="8011" max="8022" width="0.85546875" style="99"/>
    <col min="8023" max="8024" width="0.85546875" style="99" customWidth="1"/>
    <col min="8025" max="8261" width="0.85546875" style="99"/>
    <col min="8262" max="8262" width="0.85546875" style="99" customWidth="1"/>
    <col min="8263" max="8265" width="0.85546875" style="99"/>
    <col min="8266" max="8266" width="0.85546875" style="99" customWidth="1"/>
    <col min="8267" max="8278" width="0.85546875" style="99"/>
    <col min="8279" max="8280" width="0.85546875" style="99" customWidth="1"/>
    <col min="8281" max="8517" width="0.85546875" style="99"/>
    <col min="8518" max="8518" width="0.85546875" style="99" customWidth="1"/>
    <col min="8519" max="8521" width="0.85546875" style="99"/>
    <col min="8522" max="8522" width="0.85546875" style="99" customWidth="1"/>
    <col min="8523" max="8534" width="0.85546875" style="99"/>
    <col min="8535" max="8536" width="0.85546875" style="99" customWidth="1"/>
    <col min="8537" max="8773" width="0.85546875" style="99"/>
    <col min="8774" max="8774" width="0.85546875" style="99" customWidth="1"/>
    <col min="8775" max="8777" width="0.85546875" style="99"/>
    <col min="8778" max="8778" width="0.85546875" style="99" customWidth="1"/>
    <col min="8779" max="8790" width="0.85546875" style="99"/>
    <col min="8791" max="8792" width="0.85546875" style="99" customWidth="1"/>
    <col min="8793" max="9029" width="0.85546875" style="99"/>
    <col min="9030" max="9030" width="0.85546875" style="99" customWidth="1"/>
    <col min="9031" max="9033" width="0.85546875" style="99"/>
    <col min="9034" max="9034" width="0.85546875" style="99" customWidth="1"/>
    <col min="9035" max="9046" width="0.85546875" style="99"/>
    <col min="9047" max="9048" width="0.85546875" style="99" customWidth="1"/>
    <col min="9049" max="9285" width="0.85546875" style="99"/>
    <col min="9286" max="9286" width="0.85546875" style="99" customWidth="1"/>
    <col min="9287" max="9289" width="0.85546875" style="99"/>
    <col min="9290" max="9290" width="0.85546875" style="99" customWidth="1"/>
    <col min="9291" max="9302" width="0.85546875" style="99"/>
    <col min="9303" max="9304" width="0.85546875" style="99" customWidth="1"/>
    <col min="9305" max="9541" width="0.85546875" style="99"/>
    <col min="9542" max="9542" width="0.85546875" style="99" customWidth="1"/>
    <col min="9543" max="9545" width="0.85546875" style="99"/>
    <col min="9546" max="9546" width="0.85546875" style="99" customWidth="1"/>
    <col min="9547" max="9558" width="0.85546875" style="99"/>
    <col min="9559" max="9560" width="0.85546875" style="99" customWidth="1"/>
    <col min="9561" max="9797" width="0.85546875" style="99"/>
    <col min="9798" max="9798" width="0.85546875" style="99" customWidth="1"/>
    <col min="9799" max="9801" width="0.85546875" style="99"/>
    <col min="9802" max="9802" width="0.85546875" style="99" customWidth="1"/>
    <col min="9803" max="9814" width="0.85546875" style="99"/>
    <col min="9815" max="9816" width="0.85546875" style="99" customWidth="1"/>
    <col min="9817" max="10053" width="0.85546875" style="99"/>
    <col min="10054" max="10054" width="0.85546875" style="99" customWidth="1"/>
    <col min="10055" max="10057" width="0.85546875" style="99"/>
    <col min="10058" max="10058" width="0.85546875" style="99" customWidth="1"/>
    <col min="10059" max="10070" width="0.85546875" style="99"/>
    <col min="10071" max="10072" width="0.85546875" style="99" customWidth="1"/>
    <col min="10073" max="10309" width="0.85546875" style="99"/>
    <col min="10310" max="10310" width="0.85546875" style="99" customWidth="1"/>
    <col min="10311" max="10313" width="0.85546875" style="99"/>
    <col min="10314" max="10314" width="0.85546875" style="99" customWidth="1"/>
    <col min="10315" max="10326" width="0.85546875" style="99"/>
    <col min="10327" max="10328" width="0.85546875" style="99" customWidth="1"/>
    <col min="10329" max="10565" width="0.85546875" style="99"/>
    <col min="10566" max="10566" width="0.85546875" style="99" customWidth="1"/>
    <col min="10567" max="10569" width="0.85546875" style="99"/>
    <col min="10570" max="10570" width="0.85546875" style="99" customWidth="1"/>
    <col min="10571" max="10582" width="0.85546875" style="99"/>
    <col min="10583" max="10584" width="0.85546875" style="99" customWidth="1"/>
    <col min="10585" max="10821" width="0.85546875" style="99"/>
    <col min="10822" max="10822" width="0.85546875" style="99" customWidth="1"/>
    <col min="10823" max="10825" width="0.85546875" style="99"/>
    <col min="10826" max="10826" width="0.85546875" style="99" customWidth="1"/>
    <col min="10827" max="10838" width="0.85546875" style="99"/>
    <col min="10839" max="10840" width="0.85546875" style="99" customWidth="1"/>
    <col min="10841" max="11077" width="0.85546875" style="99"/>
    <col min="11078" max="11078" width="0.85546875" style="99" customWidth="1"/>
    <col min="11079" max="11081" width="0.85546875" style="99"/>
    <col min="11082" max="11082" width="0.85546875" style="99" customWidth="1"/>
    <col min="11083" max="11094" width="0.85546875" style="99"/>
    <col min="11095" max="11096" width="0.85546875" style="99" customWidth="1"/>
    <col min="11097" max="11333" width="0.85546875" style="99"/>
    <col min="11334" max="11334" width="0.85546875" style="99" customWidth="1"/>
    <col min="11335" max="11337" width="0.85546875" style="99"/>
    <col min="11338" max="11338" width="0.85546875" style="99" customWidth="1"/>
    <col min="11339" max="11350" width="0.85546875" style="99"/>
    <col min="11351" max="11352" width="0.85546875" style="99" customWidth="1"/>
    <col min="11353" max="11589" width="0.85546875" style="99"/>
    <col min="11590" max="11590" width="0.85546875" style="99" customWidth="1"/>
    <col min="11591" max="11593" width="0.85546875" style="99"/>
    <col min="11594" max="11594" width="0.85546875" style="99" customWidth="1"/>
    <col min="11595" max="11606" width="0.85546875" style="99"/>
    <col min="11607" max="11608" width="0.85546875" style="99" customWidth="1"/>
    <col min="11609" max="11845" width="0.85546875" style="99"/>
    <col min="11846" max="11846" width="0.85546875" style="99" customWidth="1"/>
    <col min="11847" max="11849" width="0.85546875" style="99"/>
    <col min="11850" max="11850" width="0.85546875" style="99" customWidth="1"/>
    <col min="11851" max="11862" width="0.85546875" style="99"/>
    <col min="11863" max="11864" width="0.85546875" style="99" customWidth="1"/>
    <col min="11865" max="12101" width="0.85546875" style="99"/>
    <col min="12102" max="12102" width="0.85546875" style="99" customWidth="1"/>
    <col min="12103" max="12105" width="0.85546875" style="99"/>
    <col min="12106" max="12106" width="0.85546875" style="99" customWidth="1"/>
    <col min="12107" max="12118" width="0.85546875" style="99"/>
    <col min="12119" max="12120" width="0.85546875" style="99" customWidth="1"/>
    <col min="12121" max="12357" width="0.85546875" style="99"/>
    <col min="12358" max="12358" width="0.85546875" style="99" customWidth="1"/>
    <col min="12359" max="12361" width="0.85546875" style="99"/>
    <col min="12362" max="12362" width="0.85546875" style="99" customWidth="1"/>
    <col min="12363" max="12374" width="0.85546875" style="99"/>
    <col min="12375" max="12376" width="0.85546875" style="99" customWidth="1"/>
    <col min="12377" max="12613" width="0.85546875" style="99"/>
    <col min="12614" max="12614" width="0.85546875" style="99" customWidth="1"/>
    <col min="12615" max="12617" width="0.85546875" style="99"/>
    <col min="12618" max="12618" width="0.85546875" style="99" customWidth="1"/>
    <col min="12619" max="12630" width="0.85546875" style="99"/>
    <col min="12631" max="12632" width="0.85546875" style="99" customWidth="1"/>
    <col min="12633" max="12869" width="0.85546875" style="99"/>
    <col min="12870" max="12870" width="0.85546875" style="99" customWidth="1"/>
    <col min="12871" max="12873" width="0.85546875" style="99"/>
    <col min="12874" max="12874" width="0.85546875" style="99" customWidth="1"/>
    <col min="12875" max="12886" width="0.85546875" style="99"/>
    <col min="12887" max="12888" width="0.85546875" style="99" customWidth="1"/>
    <col min="12889" max="13125" width="0.85546875" style="99"/>
    <col min="13126" max="13126" width="0.85546875" style="99" customWidth="1"/>
    <col min="13127" max="13129" width="0.85546875" style="99"/>
    <col min="13130" max="13130" width="0.85546875" style="99" customWidth="1"/>
    <col min="13131" max="13142" width="0.85546875" style="99"/>
    <col min="13143" max="13144" width="0.85546875" style="99" customWidth="1"/>
    <col min="13145" max="13381" width="0.85546875" style="99"/>
    <col min="13382" max="13382" width="0.85546875" style="99" customWidth="1"/>
    <col min="13383" max="13385" width="0.85546875" style="99"/>
    <col min="13386" max="13386" width="0.85546875" style="99" customWidth="1"/>
    <col min="13387" max="13398" width="0.85546875" style="99"/>
    <col min="13399" max="13400" width="0.85546875" style="99" customWidth="1"/>
    <col min="13401" max="13637" width="0.85546875" style="99"/>
    <col min="13638" max="13638" width="0.85546875" style="99" customWidth="1"/>
    <col min="13639" max="13641" width="0.85546875" style="99"/>
    <col min="13642" max="13642" width="0.85546875" style="99" customWidth="1"/>
    <col min="13643" max="13654" width="0.85546875" style="99"/>
    <col min="13655" max="13656" width="0.85546875" style="99" customWidth="1"/>
    <col min="13657" max="13893" width="0.85546875" style="99"/>
    <col min="13894" max="13894" width="0.85546875" style="99" customWidth="1"/>
    <col min="13895" max="13897" width="0.85546875" style="99"/>
    <col min="13898" max="13898" width="0.85546875" style="99" customWidth="1"/>
    <col min="13899" max="13910" width="0.85546875" style="99"/>
    <col min="13911" max="13912" width="0.85546875" style="99" customWidth="1"/>
    <col min="13913" max="14149" width="0.85546875" style="99"/>
    <col min="14150" max="14150" width="0.85546875" style="99" customWidth="1"/>
    <col min="14151" max="14153" width="0.85546875" style="99"/>
    <col min="14154" max="14154" width="0.85546875" style="99" customWidth="1"/>
    <col min="14155" max="14166" width="0.85546875" style="99"/>
    <col min="14167" max="14168" width="0.85546875" style="99" customWidth="1"/>
    <col min="14169" max="14405" width="0.85546875" style="99"/>
    <col min="14406" max="14406" width="0.85546875" style="99" customWidth="1"/>
    <col min="14407" max="14409" width="0.85546875" style="99"/>
    <col min="14410" max="14410" width="0.85546875" style="99" customWidth="1"/>
    <col min="14411" max="14422" width="0.85546875" style="99"/>
    <col min="14423" max="14424" width="0.85546875" style="99" customWidth="1"/>
    <col min="14425" max="14661" width="0.85546875" style="99"/>
    <col min="14662" max="14662" width="0.85546875" style="99" customWidth="1"/>
    <col min="14663" max="14665" width="0.85546875" style="99"/>
    <col min="14666" max="14666" width="0.85546875" style="99" customWidth="1"/>
    <col min="14667" max="14678" width="0.85546875" style="99"/>
    <col min="14679" max="14680" width="0.85546875" style="99" customWidth="1"/>
    <col min="14681" max="14917" width="0.85546875" style="99"/>
    <col min="14918" max="14918" width="0.85546875" style="99" customWidth="1"/>
    <col min="14919" max="14921" width="0.85546875" style="99"/>
    <col min="14922" max="14922" width="0.85546875" style="99" customWidth="1"/>
    <col min="14923" max="14934" width="0.85546875" style="99"/>
    <col min="14935" max="14936" width="0.85546875" style="99" customWidth="1"/>
    <col min="14937" max="15173" width="0.85546875" style="99"/>
    <col min="15174" max="15174" width="0.85546875" style="99" customWidth="1"/>
    <col min="15175" max="15177" width="0.85546875" style="99"/>
    <col min="15178" max="15178" width="0.85546875" style="99" customWidth="1"/>
    <col min="15179" max="15190" width="0.85546875" style="99"/>
    <col min="15191" max="15192" width="0.85546875" style="99" customWidth="1"/>
    <col min="15193" max="15429" width="0.85546875" style="99"/>
    <col min="15430" max="15430" width="0.85546875" style="99" customWidth="1"/>
    <col min="15431" max="15433" width="0.85546875" style="99"/>
    <col min="15434" max="15434" width="0.85546875" style="99" customWidth="1"/>
    <col min="15435" max="15446" width="0.85546875" style="99"/>
    <col min="15447" max="15448" width="0.85546875" style="99" customWidth="1"/>
    <col min="15449" max="15685" width="0.85546875" style="99"/>
    <col min="15686" max="15686" width="0.85546875" style="99" customWidth="1"/>
    <col min="15687" max="15689" width="0.85546875" style="99"/>
    <col min="15690" max="15690" width="0.85546875" style="99" customWidth="1"/>
    <col min="15691" max="15702" width="0.85546875" style="99"/>
    <col min="15703" max="15704" width="0.85546875" style="99" customWidth="1"/>
    <col min="15705" max="15941" width="0.85546875" style="99"/>
    <col min="15942" max="15942" width="0.85546875" style="99" customWidth="1"/>
    <col min="15943" max="15945" width="0.85546875" style="99"/>
    <col min="15946" max="15946" width="0.85546875" style="99" customWidth="1"/>
    <col min="15947" max="15958" width="0.85546875" style="99"/>
    <col min="15959" max="15960" width="0.85546875" style="99" customWidth="1"/>
    <col min="15961" max="16197" width="0.85546875" style="99"/>
    <col min="16198" max="16198" width="0.85546875" style="99" customWidth="1"/>
    <col min="16199" max="16201" width="0.85546875" style="99"/>
    <col min="16202" max="16202" width="0.85546875" style="99" customWidth="1"/>
    <col min="16203" max="16214" width="0.85546875" style="99"/>
    <col min="16215" max="16216" width="0.85546875" style="99" customWidth="1"/>
    <col min="16217" max="16384" width="0.85546875" style="99"/>
  </cols>
  <sheetData>
    <row r="1" spans="1:105" s="98" customFormat="1" ht="12.75" x14ac:dyDescent="0.2">
      <c r="BQ1" s="98" t="s">
        <v>190</v>
      </c>
    </row>
    <row r="2" spans="1:105" s="98" customFormat="1" ht="39.75" customHeight="1" x14ac:dyDescent="0.2">
      <c r="BQ2" s="299" t="s">
        <v>1167</v>
      </c>
      <c r="BR2" s="299"/>
      <c r="BS2" s="299"/>
      <c r="BT2" s="299"/>
      <c r="BU2" s="299"/>
      <c r="BV2" s="299"/>
      <c r="BW2" s="299"/>
      <c r="BX2" s="299"/>
      <c r="BY2" s="299"/>
      <c r="BZ2" s="299"/>
      <c r="CA2" s="299"/>
      <c r="CB2" s="299"/>
      <c r="CC2" s="299"/>
      <c r="CD2" s="299"/>
      <c r="CE2" s="299"/>
      <c r="CF2" s="299"/>
      <c r="CG2" s="299"/>
      <c r="CH2" s="299"/>
      <c r="CI2" s="299"/>
      <c r="CJ2" s="299"/>
      <c r="CK2" s="299"/>
      <c r="CL2" s="299"/>
      <c r="CM2" s="299"/>
      <c r="CN2" s="299"/>
      <c r="CO2" s="299"/>
      <c r="CP2" s="299"/>
      <c r="CQ2" s="299"/>
      <c r="CR2" s="299"/>
      <c r="CS2" s="299"/>
      <c r="CT2" s="299"/>
      <c r="CU2" s="299"/>
      <c r="CV2" s="299"/>
      <c r="CW2" s="299"/>
      <c r="CX2" s="299"/>
      <c r="CY2" s="299"/>
      <c r="CZ2" s="299"/>
      <c r="DA2" s="299"/>
    </row>
    <row r="3" spans="1:105" ht="3" customHeight="1" x14ac:dyDescent="0.25"/>
    <row r="4" spans="1:105" s="100" customFormat="1" ht="24" customHeight="1" x14ac:dyDescent="0.2">
      <c r="BQ4" s="300" t="s">
        <v>1168</v>
      </c>
      <c r="BR4" s="300"/>
      <c r="BS4" s="300"/>
      <c r="BT4" s="300"/>
      <c r="BU4" s="300"/>
      <c r="BV4" s="300"/>
      <c r="BW4" s="300"/>
      <c r="BX4" s="300"/>
      <c r="BY4" s="300"/>
      <c r="BZ4" s="300"/>
      <c r="CA4" s="300"/>
      <c r="CB4" s="300"/>
      <c r="CC4" s="300"/>
      <c r="CD4" s="300"/>
      <c r="CE4" s="300"/>
      <c r="CF4" s="300"/>
      <c r="CG4" s="300"/>
      <c r="CH4" s="300"/>
      <c r="CI4" s="300"/>
      <c r="CJ4" s="300"/>
      <c r="CK4" s="300"/>
      <c r="CL4" s="300"/>
      <c r="CM4" s="300"/>
      <c r="CN4" s="300"/>
      <c r="CO4" s="300"/>
      <c r="CP4" s="300"/>
      <c r="CQ4" s="300"/>
      <c r="CR4" s="300"/>
      <c r="CS4" s="300"/>
      <c r="CT4" s="300"/>
      <c r="CU4" s="300"/>
      <c r="CV4" s="300"/>
      <c r="CW4" s="300"/>
      <c r="CX4" s="300"/>
      <c r="CY4" s="300"/>
      <c r="CZ4" s="300"/>
      <c r="DA4" s="300"/>
    </row>
    <row r="6" spans="1:105" x14ac:dyDescent="0.25">
      <c r="DA6" s="101" t="s">
        <v>1169</v>
      </c>
    </row>
    <row r="8" spans="1:105" s="102" customFormat="1" ht="16.5" x14ac:dyDescent="0.25">
      <c r="A8" s="301" t="s">
        <v>203</v>
      </c>
      <c r="B8" s="301"/>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c r="CT8" s="301"/>
      <c r="CU8" s="301"/>
      <c r="CV8" s="301"/>
      <c r="CW8" s="301"/>
      <c r="CX8" s="301"/>
      <c r="CY8" s="301"/>
      <c r="CZ8" s="301"/>
      <c r="DA8" s="301"/>
    </row>
    <row r="9" spans="1:105" s="102" customFormat="1" ht="6" customHeight="1" x14ac:dyDescent="0.25">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row>
    <row r="10" spans="1:105" s="102" customFormat="1" ht="31.5" customHeight="1" x14ac:dyDescent="0.25">
      <c r="A10" s="302" t="s">
        <v>1178</v>
      </c>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c r="CT10" s="301"/>
      <c r="CU10" s="301"/>
      <c r="CV10" s="301"/>
      <c r="CW10" s="301"/>
      <c r="CX10" s="301"/>
      <c r="CY10" s="301"/>
      <c r="CZ10" s="301"/>
      <c r="DA10" s="301"/>
    </row>
    <row r="12" spans="1:105" s="98" customFormat="1" ht="42" customHeight="1" x14ac:dyDescent="0.2">
      <c r="A12" s="316" t="s">
        <v>205</v>
      </c>
      <c r="B12" s="316"/>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7"/>
      <c r="AH12" s="305" t="s">
        <v>202</v>
      </c>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7"/>
      <c r="BF12" s="305" t="s">
        <v>1179</v>
      </c>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7"/>
      <c r="CD12" s="305" t="s">
        <v>1180</v>
      </c>
      <c r="CE12" s="306"/>
      <c r="CF12" s="306"/>
      <c r="CG12" s="306"/>
      <c r="CH12" s="306"/>
      <c r="CI12" s="306"/>
      <c r="CJ12" s="306"/>
      <c r="CK12" s="306"/>
      <c r="CL12" s="306"/>
      <c r="CM12" s="306"/>
      <c r="CN12" s="306"/>
      <c r="CO12" s="306"/>
      <c r="CP12" s="306"/>
      <c r="CQ12" s="306"/>
      <c r="CR12" s="306"/>
      <c r="CS12" s="306"/>
      <c r="CT12" s="306"/>
      <c r="CU12" s="306"/>
      <c r="CV12" s="306"/>
      <c r="CW12" s="306"/>
      <c r="CX12" s="306"/>
      <c r="CY12" s="306"/>
      <c r="CZ12" s="306"/>
      <c r="DA12" s="306"/>
    </row>
    <row r="13" spans="1:105" s="98" customFormat="1" ht="30" customHeight="1" x14ac:dyDescent="0.2">
      <c r="A13" s="318"/>
      <c r="B13" s="318"/>
      <c r="C13" s="318"/>
      <c r="D13" s="318"/>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9"/>
      <c r="AH13" s="305" t="s">
        <v>196</v>
      </c>
      <c r="AI13" s="306"/>
      <c r="AJ13" s="306"/>
      <c r="AK13" s="306"/>
      <c r="AL13" s="306"/>
      <c r="AM13" s="306"/>
      <c r="AN13" s="306"/>
      <c r="AO13" s="307"/>
      <c r="AP13" s="305" t="s">
        <v>1181</v>
      </c>
      <c r="AQ13" s="306"/>
      <c r="AR13" s="306"/>
      <c r="AS13" s="306"/>
      <c r="AT13" s="306"/>
      <c r="AU13" s="306"/>
      <c r="AV13" s="306"/>
      <c r="AW13" s="307"/>
      <c r="AX13" s="305" t="s">
        <v>201</v>
      </c>
      <c r="AY13" s="306"/>
      <c r="AZ13" s="306"/>
      <c r="BA13" s="306"/>
      <c r="BB13" s="306"/>
      <c r="BC13" s="306"/>
      <c r="BD13" s="306"/>
      <c r="BE13" s="307"/>
      <c r="BF13" s="305" t="s">
        <v>196</v>
      </c>
      <c r="BG13" s="306"/>
      <c r="BH13" s="306"/>
      <c r="BI13" s="306"/>
      <c r="BJ13" s="306"/>
      <c r="BK13" s="306"/>
      <c r="BL13" s="306"/>
      <c r="BM13" s="307"/>
      <c r="BN13" s="305" t="s">
        <v>1181</v>
      </c>
      <c r="BO13" s="306"/>
      <c r="BP13" s="306"/>
      <c r="BQ13" s="306"/>
      <c r="BR13" s="306"/>
      <c r="BS13" s="306"/>
      <c r="BT13" s="306"/>
      <c r="BU13" s="307"/>
      <c r="BV13" s="305" t="s">
        <v>201</v>
      </c>
      <c r="BW13" s="306"/>
      <c r="BX13" s="306"/>
      <c r="BY13" s="306"/>
      <c r="BZ13" s="306"/>
      <c r="CA13" s="306"/>
      <c r="CB13" s="306"/>
      <c r="CC13" s="307"/>
      <c r="CD13" s="305" t="s">
        <v>196</v>
      </c>
      <c r="CE13" s="306"/>
      <c r="CF13" s="306"/>
      <c r="CG13" s="306"/>
      <c r="CH13" s="306"/>
      <c r="CI13" s="306"/>
      <c r="CJ13" s="306"/>
      <c r="CK13" s="307"/>
      <c r="CL13" s="305" t="s">
        <v>1181</v>
      </c>
      <c r="CM13" s="306"/>
      <c r="CN13" s="306"/>
      <c r="CO13" s="306"/>
      <c r="CP13" s="306"/>
      <c r="CQ13" s="306"/>
      <c r="CR13" s="306"/>
      <c r="CS13" s="307"/>
      <c r="CT13" s="305" t="s">
        <v>201</v>
      </c>
      <c r="CU13" s="306"/>
      <c r="CV13" s="306"/>
      <c r="CW13" s="306"/>
      <c r="CX13" s="306"/>
      <c r="CY13" s="306"/>
      <c r="CZ13" s="306"/>
      <c r="DA13" s="306"/>
    </row>
    <row r="14" spans="1:105" s="98" customFormat="1" ht="15" customHeight="1" x14ac:dyDescent="0.2">
      <c r="A14" s="294" t="s">
        <v>140</v>
      </c>
      <c r="B14" s="294"/>
      <c r="C14" s="294"/>
      <c r="D14" s="294"/>
      <c r="E14" s="294"/>
      <c r="F14" s="295" t="s">
        <v>200</v>
      </c>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313"/>
      <c r="AH14" s="310" t="s">
        <v>7</v>
      </c>
      <c r="AI14" s="311"/>
      <c r="AJ14" s="311"/>
      <c r="AK14" s="311"/>
      <c r="AL14" s="311"/>
      <c r="AM14" s="311"/>
      <c r="AN14" s="311"/>
      <c r="AO14" s="312"/>
      <c r="AP14" s="310" t="s">
        <v>7</v>
      </c>
      <c r="AQ14" s="311"/>
      <c r="AR14" s="311"/>
      <c r="AS14" s="311"/>
      <c r="AT14" s="311"/>
      <c r="AU14" s="311"/>
      <c r="AV14" s="311"/>
      <c r="AW14" s="312"/>
      <c r="AX14" s="310" t="s">
        <v>7</v>
      </c>
      <c r="AY14" s="311"/>
      <c r="AZ14" s="311"/>
      <c r="BA14" s="311"/>
      <c r="BB14" s="311"/>
      <c r="BC14" s="311"/>
      <c r="BD14" s="311"/>
      <c r="BE14" s="312"/>
      <c r="BF14" s="310" t="s">
        <v>7</v>
      </c>
      <c r="BG14" s="311"/>
      <c r="BH14" s="311"/>
      <c r="BI14" s="311"/>
      <c r="BJ14" s="311"/>
      <c r="BK14" s="311"/>
      <c r="BL14" s="311"/>
      <c r="BM14" s="312"/>
      <c r="BN14" s="310" t="s">
        <v>7</v>
      </c>
      <c r="BO14" s="311"/>
      <c r="BP14" s="311"/>
      <c r="BQ14" s="311"/>
      <c r="BR14" s="311"/>
      <c r="BS14" s="311"/>
      <c r="BT14" s="311"/>
      <c r="BU14" s="312"/>
      <c r="BV14" s="310" t="s">
        <v>7</v>
      </c>
      <c r="BW14" s="311"/>
      <c r="BX14" s="311"/>
      <c r="BY14" s="311"/>
      <c r="BZ14" s="311"/>
      <c r="CA14" s="311"/>
      <c r="CB14" s="311"/>
      <c r="CC14" s="312"/>
      <c r="CD14" s="310" t="s">
        <v>7</v>
      </c>
      <c r="CE14" s="311"/>
      <c r="CF14" s="311"/>
      <c r="CG14" s="311"/>
      <c r="CH14" s="311"/>
      <c r="CI14" s="311"/>
      <c r="CJ14" s="311"/>
      <c r="CK14" s="312"/>
      <c r="CL14" s="310" t="s">
        <v>7</v>
      </c>
      <c r="CM14" s="311"/>
      <c r="CN14" s="311"/>
      <c r="CO14" s="311"/>
      <c r="CP14" s="311"/>
      <c r="CQ14" s="311"/>
      <c r="CR14" s="311"/>
      <c r="CS14" s="312"/>
      <c r="CT14" s="310" t="s">
        <v>7</v>
      </c>
      <c r="CU14" s="311"/>
      <c r="CV14" s="311"/>
      <c r="CW14" s="311"/>
      <c r="CX14" s="311"/>
      <c r="CY14" s="311"/>
      <c r="CZ14" s="311"/>
      <c r="DA14" s="312"/>
    </row>
    <row r="15" spans="1:105" s="98" customFormat="1" ht="27.75" customHeight="1" x14ac:dyDescent="0.2">
      <c r="A15" s="294"/>
      <c r="B15" s="294"/>
      <c r="C15" s="294"/>
      <c r="D15" s="294"/>
      <c r="E15" s="294"/>
      <c r="F15" s="314" t="s">
        <v>1182</v>
      </c>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5"/>
      <c r="AH15" s="310" t="s">
        <v>7</v>
      </c>
      <c r="AI15" s="311"/>
      <c r="AJ15" s="311"/>
      <c r="AK15" s="311"/>
      <c r="AL15" s="311"/>
      <c r="AM15" s="311"/>
      <c r="AN15" s="311"/>
      <c r="AO15" s="312"/>
      <c r="AP15" s="310" t="s">
        <v>7</v>
      </c>
      <c r="AQ15" s="311"/>
      <c r="AR15" s="311"/>
      <c r="AS15" s="311"/>
      <c r="AT15" s="311"/>
      <c r="AU15" s="311"/>
      <c r="AV15" s="311"/>
      <c r="AW15" s="312"/>
      <c r="AX15" s="310" t="s">
        <v>7</v>
      </c>
      <c r="AY15" s="311"/>
      <c r="AZ15" s="311"/>
      <c r="BA15" s="311"/>
      <c r="BB15" s="311"/>
      <c r="BC15" s="311"/>
      <c r="BD15" s="311"/>
      <c r="BE15" s="312"/>
      <c r="BF15" s="310" t="s">
        <v>7</v>
      </c>
      <c r="BG15" s="311"/>
      <c r="BH15" s="311"/>
      <c r="BI15" s="311"/>
      <c r="BJ15" s="311"/>
      <c r="BK15" s="311"/>
      <c r="BL15" s="311"/>
      <c r="BM15" s="312"/>
      <c r="BN15" s="310" t="s">
        <v>7</v>
      </c>
      <c r="BO15" s="311"/>
      <c r="BP15" s="311"/>
      <c r="BQ15" s="311"/>
      <c r="BR15" s="311"/>
      <c r="BS15" s="311"/>
      <c r="BT15" s="311"/>
      <c r="BU15" s="312"/>
      <c r="BV15" s="310" t="s">
        <v>7</v>
      </c>
      <c r="BW15" s="311"/>
      <c r="BX15" s="311"/>
      <c r="BY15" s="311"/>
      <c r="BZ15" s="311"/>
      <c r="CA15" s="311"/>
      <c r="CB15" s="311"/>
      <c r="CC15" s="312"/>
      <c r="CD15" s="310" t="s">
        <v>7</v>
      </c>
      <c r="CE15" s="311"/>
      <c r="CF15" s="311"/>
      <c r="CG15" s="311"/>
      <c r="CH15" s="311"/>
      <c r="CI15" s="311"/>
      <c r="CJ15" s="311"/>
      <c r="CK15" s="312"/>
      <c r="CL15" s="310" t="s">
        <v>7</v>
      </c>
      <c r="CM15" s="311"/>
      <c r="CN15" s="311"/>
      <c r="CO15" s="311"/>
      <c r="CP15" s="311"/>
      <c r="CQ15" s="311"/>
      <c r="CR15" s="311"/>
      <c r="CS15" s="312"/>
      <c r="CT15" s="310" t="s">
        <v>7</v>
      </c>
      <c r="CU15" s="311"/>
      <c r="CV15" s="311"/>
      <c r="CW15" s="311"/>
      <c r="CX15" s="311"/>
      <c r="CY15" s="311"/>
      <c r="CZ15" s="311"/>
      <c r="DA15" s="312"/>
    </row>
    <row r="16" spans="1:105" s="98" customFormat="1" ht="15" customHeight="1" x14ac:dyDescent="0.2">
      <c r="A16" s="294" t="s">
        <v>150</v>
      </c>
      <c r="B16" s="294"/>
      <c r="C16" s="294"/>
      <c r="D16" s="294"/>
      <c r="E16" s="294"/>
      <c r="F16" s="295" t="s">
        <v>1183</v>
      </c>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313"/>
      <c r="AH16" s="310" t="s">
        <v>7</v>
      </c>
      <c r="AI16" s="311"/>
      <c r="AJ16" s="311"/>
      <c r="AK16" s="311"/>
      <c r="AL16" s="311"/>
      <c r="AM16" s="311"/>
      <c r="AN16" s="311"/>
      <c r="AO16" s="312"/>
      <c r="AP16" s="310" t="s">
        <v>7</v>
      </c>
      <c r="AQ16" s="311"/>
      <c r="AR16" s="311"/>
      <c r="AS16" s="311"/>
      <c r="AT16" s="311"/>
      <c r="AU16" s="311"/>
      <c r="AV16" s="311"/>
      <c r="AW16" s="312"/>
      <c r="AX16" s="310" t="s">
        <v>7</v>
      </c>
      <c r="AY16" s="311"/>
      <c r="AZ16" s="311"/>
      <c r="BA16" s="311"/>
      <c r="BB16" s="311"/>
      <c r="BC16" s="311"/>
      <c r="BD16" s="311"/>
      <c r="BE16" s="312"/>
      <c r="BF16" s="310" t="s">
        <v>7</v>
      </c>
      <c r="BG16" s="311"/>
      <c r="BH16" s="311"/>
      <c r="BI16" s="311"/>
      <c r="BJ16" s="311"/>
      <c r="BK16" s="311"/>
      <c r="BL16" s="311"/>
      <c r="BM16" s="312"/>
      <c r="BN16" s="310" t="s">
        <v>7</v>
      </c>
      <c r="BO16" s="311"/>
      <c r="BP16" s="311"/>
      <c r="BQ16" s="311"/>
      <c r="BR16" s="311"/>
      <c r="BS16" s="311"/>
      <c r="BT16" s="311"/>
      <c r="BU16" s="312"/>
      <c r="BV16" s="310" t="s">
        <v>7</v>
      </c>
      <c r="BW16" s="311"/>
      <c r="BX16" s="311"/>
      <c r="BY16" s="311"/>
      <c r="BZ16" s="311"/>
      <c r="CA16" s="311"/>
      <c r="CB16" s="311"/>
      <c r="CC16" s="312"/>
      <c r="CD16" s="310" t="s">
        <v>7</v>
      </c>
      <c r="CE16" s="311"/>
      <c r="CF16" s="311"/>
      <c r="CG16" s="311"/>
      <c r="CH16" s="311"/>
      <c r="CI16" s="311"/>
      <c r="CJ16" s="311"/>
      <c r="CK16" s="312"/>
      <c r="CL16" s="310" t="s">
        <v>7</v>
      </c>
      <c r="CM16" s="311"/>
      <c r="CN16" s="311"/>
      <c r="CO16" s="311"/>
      <c r="CP16" s="311"/>
      <c r="CQ16" s="311"/>
      <c r="CR16" s="311"/>
      <c r="CS16" s="312"/>
      <c r="CT16" s="310" t="s">
        <v>7</v>
      </c>
      <c r="CU16" s="311"/>
      <c r="CV16" s="311"/>
      <c r="CW16" s="311"/>
      <c r="CX16" s="311"/>
      <c r="CY16" s="311"/>
      <c r="CZ16" s="311"/>
      <c r="DA16" s="312"/>
    </row>
    <row r="17" spans="1:105" s="98" customFormat="1" ht="27.75" customHeight="1" x14ac:dyDescent="0.2">
      <c r="A17" s="294"/>
      <c r="B17" s="294"/>
      <c r="C17" s="294"/>
      <c r="D17" s="294"/>
      <c r="E17" s="294"/>
      <c r="F17" s="314" t="s">
        <v>1184</v>
      </c>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5"/>
      <c r="AH17" s="310" t="s">
        <v>7</v>
      </c>
      <c r="AI17" s="311"/>
      <c r="AJ17" s="311"/>
      <c r="AK17" s="311"/>
      <c r="AL17" s="311"/>
      <c r="AM17" s="311"/>
      <c r="AN17" s="311"/>
      <c r="AO17" s="312"/>
      <c r="AP17" s="310" t="s">
        <v>7</v>
      </c>
      <c r="AQ17" s="311"/>
      <c r="AR17" s="311"/>
      <c r="AS17" s="311"/>
      <c r="AT17" s="311"/>
      <c r="AU17" s="311"/>
      <c r="AV17" s="311"/>
      <c r="AW17" s="312"/>
      <c r="AX17" s="310" t="s">
        <v>7</v>
      </c>
      <c r="AY17" s="311"/>
      <c r="AZ17" s="311"/>
      <c r="BA17" s="311"/>
      <c r="BB17" s="311"/>
      <c r="BC17" s="311"/>
      <c r="BD17" s="311"/>
      <c r="BE17" s="312"/>
      <c r="BF17" s="310" t="s">
        <v>7</v>
      </c>
      <c r="BG17" s="311"/>
      <c r="BH17" s="311"/>
      <c r="BI17" s="311"/>
      <c r="BJ17" s="311"/>
      <c r="BK17" s="311"/>
      <c r="BL17" s="311"/>
      <c r="BM17" s="312"/>
      <c r="BN17" s="310" t="s">
        <v>7</v>
      </c>
      <c r="BO17" s="311"/>
      <c r="BP17" s="311"/>
      <c r="BQ17" s="311"/>
      <c r="BR17" s="311"/>
      <c r="BS17" s="311"/>
      <c r="BT17" s="311"/>
      <c r="BU17" s="312"/>
      <c r="BV17" s="310" t="s">
        <v>7</v>
      </c>
      <c r="BW17" s="311"/>
      <c r="BX17" s="311"/>
      <c r="BY17" s="311"/>
      <c r="BZ17" s="311"/>
      <c r="CA17" s="311"/>
      <c r="CB17" s="311"/>
      <c r="CC17" s="312"/>
      <c r="CD17" s="310" t="s">
        <v>7</v>
      </c>
      <c r="CE17" s="311"/>
      <c r="CF17" s="311"/>
      <c r="CG17" s="311"/>
      <c r="CH17" s="311"/>
      <c r="CI17" s="311"/>
      <c r="CJ17" s="311"/>
      <c r="CK17" s="312"/>
      <c r="CL17" s="310" t="s">
        <v>7</v>
      </c>
      <c r="CM17" s="311"/>
      <c r="CN17" s="311"/>
      <c r="CO17" s="311"/>
      <c r="CP17" s="311"/>
      <c r="CQ17" s="311"/>
      <c r="CR17" s="311"/>
      <c r="CS17" s="312"/>
      <c r="CT17" s="310" t="s">
        <v>7</v>
      </c>
      <c r="CU17" s="311"/>
      <c r="CV17" s="311"/>
      <c r="CW17" s="311"/>
      <c r="CX17" s="311"/>
      <c r="CY17" s="311"/>
      <c r="CZ17" s="311"/>
      <c r="DA17" s="312"/>
    </row>
    <row r="18" spans="1:105" s="98" customFormat="1" ht="15" customHeight="1" x14ac:dyDescent="0.2">
      <c r="A18" s="294" t="s">
        <v>158</v>
      </c>
      <c r="B18" s="294"/>
      <c r="C18" s="294"/>
      <c r="D18" s="294"/>
      <c r="E18" s="294"/>
      <c r="F18" s="295" t="s">
        <v>1185</v>
      </c>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313"/>
      <c r="AH18" s="310" t="s">
        <v>7</v>
      </c>
      <c r="AI18" s="311"/>
      <c r="AJ18" s="311"/>
      <c r="AK18" s="311"/>
      <c r="AL18" s="311"/>
      <c r="AM18" s="311"/>
      <c r="AN18" s="311"/>
      <c r="AO18" s="312"/>
      <c r="AP18" s="310" t="s">
        <v>7</v>
      </c>
      <c r="AQ18" s="311"/>
      <c r="AR18" s="311"/>
      <c r="AS18" s="311"/>
      <c r="AT18" s="311"/>
      <c r="AU18" s="311"/>
      <c r="AV18" s="311"/>
      <c r="AW18" s="312"/>
      <c r="AX18" s="310" t="s">
        <v>7</v>
      </c>
      <c r="AY18" s="311"/>
      <c r="AZ18" s="311"/>
      <c r="BA18" s="311"/>
      <c r="BB18" s="311"/>
      <c r="BC18" s="311"/>
      <c r="BD18" s="311"/>
      <c r="BE18" s="312"/>
      <c r="BF18" s="310" t="s">
        <v>7</v>
      </c>
      <c r="BG18" s="311"/>
      <c r="BH18" s="311"/>
      <c r="BI18" s="311"/>
      <c r="BJ18" s="311"/>
      <c r="BK18" s="311"/>
      <c r="BL18" s="311"/>
      <c r="BM18" s="312"/>
      <c r="BN18" s="310" t="s">
        <v>7</v>
      </c>
      <c r="BO18" s="311"/>
      <c r="BP18" s="311"/>
      <c r="BQ18" s="311"/>
      <c r="BR18" s="311"/>
      <c r="BS18" s="311"/>
      <c r="BT18" s="311"/>
      <c r="BU18" s="312"/>
      <c r="BV18" s="310" t="s">
        <v>7</v>
      </c>
      <c r="BW18" s="311"/>
      <c r="BX18" s="311"/>
      <c r="BY18" s="311"/>
      <c r="BZ18" s="311"/>
      <c r="CA18" s="311"/>
      <c r="CB18" s="311"/>
      <c r="CC18" s="312"/>
      <c r="CD18" s="310" t="s">
        <v>7</v>
      </c>
      <c r="CE18" s="311"/>
      <c r="CF18" s="311"/>
      <c r="CG18" s="311"/>
      <c r="CH18" s="311"/>
      <c r="CI18" s="311"/>
      <c r="CJ18" s="311"/>
      <c r="CK18" s="312"/>
      <c r="CL18" s="310" t="s">
        <v>7</v>
      </c>
      <c r="CM18" s="311"/>
      <c r="CN18" s="311"/>
      <c r="CO18" s="311"/>
      <c r="CP18" s="311"/>
      <c r="CQ18" s="311"/>
      <c r="CR18" s="311"/>
      <c r="CS18" s="312"/>
      <c r="CT18" s="310" t="s">
        <v>7</v>
      </c>
      <c r="CU18" s="311"/>
      <c r="CV18" s="311"/>
      <c r="CW18" s="311"/>
      <c r="CX18" s="311"/>
      <c r="CY18" s="311"/>
      <c r="CZ18" s="311"/>
      <c r="DA18" s="312"/>
    </row>
    <row r="19" spans="1:105" s="98" customFormat="1" ht="40.5" customHeight="1" x14ac:dyDescent="0.2">
      <c r="A19" s="294"/>
      <c r="B19" s="294"/>
      <c r="C19" s="294"/>
      <c r="D19" s="294"/>
      <c r="E19" s="294"/>
      <c r="F19" s="314" t="s">
        <v>1186</v>
      </c>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5"/>
      <c r="AH19" s="310" t="s">
        <v>7</v>
      </c>
      <c r="AI19" s="311"/>
      <c r="AJ19" s="311"/>
      <c r="AK19" s="311"/>
      <c r="AL19" s="311"/>
      <c r="AM19" s="311"/>
      <c r="AN19" s="311"/>
      <c r="AO19" s="312"/>
      <c r="AP19" s="310" t="s">
        <v>7</v>
      </c>
      <c r="AQ19" s="311"/>
      <c r="AR19" s="311"/>
      <c r="AS19" s="311"/>
      <c r="AT19" s="311"/>
      <c r="AU19" s="311"/>
      <c r="AV19" s="311"/>
      <c r="AW19" s="312"/>
      <c r="AX19" s="310" t="s">
        <v>7</v>
      </c>
      <c r="AY19" s="311"/>
      <c r="AZ19" s="311"/>
      <c r="BA19" s="311"/>
      <c r="BB19" s="311"/>
      <c r="BC19" s="311"/>
      <c r="BD19" s="311"/>
      <c r="BE19" s="312"/>
      <c r="BF19" s="310" t="s">
        <v>7</v>
      </c>
      <c r="BG19" s="311"/>
      <c r="BH19" s="311"/>
      <c r="BI19" s="311"/>
      <c r="BJ19" s="311"/>
      <c r="BK19" s="311"/>
      <c r="BL19" s="311"/>
      <c r="BM19" s="312"/>
      <c r="BN19" s="310" t="s">
        <v>7</v>
      </c>
      <c r="BO19" s="311"/>
      <c r="BP19" s="311"/>
      <c r="BQ19" s="311"/>
      <c r="BR19" s="311"/>
      <c r="BS19" s="311"/>
      <c r="BT19" s="311"/>
      <c r="BU19" s="312"/>
      <c r="BV19" s="310" t="s">
        <v>7</v>
      </c>
      <c r="BW19" s="311"/>
      <c r="BX19" s="311"/>
      <c r="BY19" s="311"/>
      <c r="BZ19" s="311"/>
      <c r="CA19" s="311"/>
      <c r="CB19" s="311"/>
      <c r="CC19" s="312"/>
      <c r="CD19" s="310" t="s">
        <v>7</v>
      </c>
      <c r="CE19" s="311"/>
      <c r="CF19" s="311"/>
      <c r="CG19" s="311"/>
      <c r="CH19" s="311"/>
      <c r="CI19" s="311"/>
      <c r="CJ19" s="311"/>
      <c r="CK19" s="312"/>
      <c r="CL19" s="310" t="s">
        <v>7</v>
      </c>
      <c r="CM19" s="311"/>
      <c r="CN19" s="311"/>
      <c r="CO19" s="311"/>
      <c r="CP19" s="311"/>
      <c r="CQ19" s="311"/>
      <c r="CR19" s="311"/>
      <c r="CS19" s="312"/>
      <c r="CT19" s="310" t="s">
        <v>7</v>
      </c>
      <c r="CU19" s="311"/>
      <c r="CV19" s="311"/>
      <c r="CW19" s="311"/>
      <c r="CX19" s="311"/>
      <c r="CY19" s="311"/>
      <c r="CZ19" s="311"/>
      <c r="DA19" s="312"/>
    </row>
    <row r="20" spans="1:105" s="98" customFormat="1" ht="27.75" customHeight="1" x14ac:dyDescent="0.2">
      <c r="A20" s="294" t="s">
        <v>162</v>
      </c>
      <c r="B20" s="294"/>
      <c r="C20" s="294"/>
      <c r="D20" s="294"/>
      <c r="E20" s="294"/>
      <c r="F20" s="295" t="s">
        <v>1187</v>
      </c>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313"/>
      <c r="AH20" s="310" t="s">
        <v>7</v>
      </c>
      <c r="AI20" s="311"/>
      <c r="AJ20" s="311"/>
      <c r="AK20" s="311"/>
      <c r="AL20" s="311"/>
      <c r="AM20" s="311"/>
      <c r="AN20" s="311"/>
      <c r="AO20" s="312"/>
      <c r="AP20" s="310" t="s">
        <v>7</v>
      </c>
      <c r="AQ20" s="311"/>
      <c r="AR20" s="311"/>
      <c r="AS20" s="311"/>
      <c r="AT20" s="311"/>
      <c r="AU20" s="311"/>
      <c r="AV20" s="311"/>
      <c r="AW20" s="312"/>
      <c r="AX20" s="310" t="s">
        <v>7</v>
      </c>
      <c r="AY20" s="311"/>
      <c r="AZ20" s="311"/>
      <c r="BA20" s="311"/>
      <c r="BB20" s="311"/>
      <c r="BC20" s="311"/>
      <c r="BD20" s="311"/>
      <c r="BE20" s="312"/>
      <c r="BF20" s="310" t="s">
        <v>7</v>
      </c>
      <c r="BG20" s="311"/>
      <c r="BH20" s="311"/>
      <c r="BI20" s="311"/>
      <c r="BJ20" s="311"/>
      <c r="BK20" s="311"/>
      <c r="BL20" s="311"/>
      <c r="BM20" s="312"/>
      <c r="BN20" s="310" t="s">
        <v>7</v>
      </c>
      <c r="BO20" s="311"/>
      <c r="BP20" s="311"/>
      <c r="BQ20" s="311"/>
      <c r="BR20" s="311"/>
      <c r="BS20" s="311"/>
      <c r="BT20" s="311"/>
      <c r="BU20" s="312"/>
      <c r="BV20" s="310" t="s">
        <v>7</v>
      </c>
      <c r="BW20" s="311"/>
      <c r="BX20" s="311"/>
      <c r="BY20" s="311"/>
      <c r="BZ20" s="311"/>
      <c r="CA20" s="311"/>
      <c r="CB20" s="311"/>
      <c r="CC20" s="312"/>
      <c r="CD20" s="310" t="s">
        <v>7</v>
      </c>
      <c r="CE20" s="311"/>
      <c r="CF20" s="311"/>
      <c r="CG20" s="311"/>
      <c r="CH20" s="311"/>
      <c r="CI20" s="311"/>
      <c r="CJ20" s="311"/>
      <c r="CK20" s="312"/>
      <c r="CL20" s="310" t="s">
        <v>7</v>
      </c>
      <c r="CM20" s="311"/>
      <c r="CN20" s="311"/>
      <c r="CO20" s="311"/>
      <c r="CP20" s="311"/>
      <c r="CQ20" s="311"/>
      <c r="CR20" s="311"/>
      <c r="CS20" s="312"/>
      <c r="CT20" s="310" t="s">
        <v>7</v>
      </c>
      <c r="CU20" s="311"/>
      <c r="CV20" s="311"/>
      <c r="CW20" s="311"/>
      <c r="CX20" s="311"/>
      <c r="CY20" s="311"/>
      <c r="CZ20" s="311"/>
      <c r="DA20" s="312"/>
    </row>
    <row r="21" spans="1:105" s="98" customFormat="1" ht="40.5" customHeight="1" x14ac:dyDescent="0.2">
      <c r="A21" s="294"/>
      <c r="B21" s="294"/>
      <c r="C21" s="294"/>
      <c r="D21" s="294"/>
      <c r="E21" s="294"/>
      <c r="F21" s="314" t="s">
        <v>1186</v>
      </c>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5"/>
      <c r="AH21" s="310" t="s">
        <v>7</v>
      </c>
      <c r="AI21" s="311"/>
      <c r="AJ21" s="311"/>
      <c r="AK21" s="311"/>
      <c r="AL21" s="311"/>
      <c r="AM21" s="311"/>
      <c r="AN21" s="311"/>
      <c r="AO21" s="312"/>
      <c r="AP21" s="310" t="s">
        <v>7</v>
      </c>
      <c r="AQ21" s="311"/>
      <c r="AR21" s="311"/>
      <c r="AS21" s="311"/>
      <c r="AT21" s="311"/>
      <c r="AU21" s="311"/>
      <c r="AV21" s="311"/>
      <c r="AW21" s="312"/>
      <c r="AX21" s="310" t="s">
        <v>7</v>
      </c>
      <c r="AY21" s="311"/>
      <c r="AZ21" s="311"/>
      <c r="BA21" s="311"/>
      <c r="BB21" s="311"/>
      <c r="BC21" s="311"/>
      <c r="BD21" s="311"/>
      <c r="BE21" s="312"/>
      <c r="BF21" s="310" t="s">
        <v>7</v>
      </c>
      <c r="BG21" s="311"/>
      <c r="BH21" s="311"/>
      <c r="BI21" s="311"/>
      <c r="BJ21" s="311"/>
      <c r="BK21" s="311"/>
      <c r="BL21" s="311"/>
      <c r="BM21" s="312"/>
      <c r="BN21" s="310" t="s">
        <v>7</v>
      </c>
      <c r="BO21" s="311"/>
      <c r="BP21" s="311"/>
      <c r="BQ21" s="311"/>
      <c r="BR21" s="311"/>
      <c r="BS21" s="311"/>
      <c r="BT21" s="311"/>
      <c r="BU21" s="312"/>
      <c r="BV21" s="310" t="s">
        <v>7</v>
      </c>
      <c r="BW21" s="311"/>
      <c r="BX21" s="311"/>
      <c r="BY21" s="311"/>
      <c r="BZ21" s="311"/>
      <c r="CA21" s="311"/>
      <c r="CB21" s="311"/>
      <c r="CC21" s="312"/>
      <c r="CD21" s="310" t="s">
        <v>7</v>
      </c>
      <c r="CE21" s="311"/>
      <c r="CF21" s="311"/>
      <c r="CG21" s="311"/>
      <c r="CH21" s="311"/>
      <c r="CI21" s="311"/>
      <c r="CJ21" s="311"/>
      <c r="CK21" s="312"/>
      <c r="CL21" s="310" t="s">
        <v>7</v>
      </c>
      <c r="CM21" s="311"/>
      <c r="CN21" s="311"/>
      <c r="CO21" s="311"/>
      <c r="CP21" s="311"/>
      <c r="CQ21" s="311"/>
      <c r="CR21" s="311"/>
      <c r="CS21" s="312"/>
      <c r="CT21" s="310" t="s">
        <v>7</v>
      </c>
      <c r="CU21" s="311"/>
      <c r="CV21" s="311"/>
      <c r="CW21" s="311"/>
      <c r="CX21" s="311"/>
      <c r="CY21" s="311"/>
      <c r="CZ21" s="311"/>
      <c r="DA21" s="312"/>
    </row>
    <row r="22" spans="1:105" s="98" customFormat="1" ht="15" customHeight="1" x14ac:dyDescent="0.2">
      <c r="A22" s="294" t="s">
        <v>165</v>
      </c>
      <c r="B22" s="294"/>
      <c r="C22" s="294"/>
      <c r="D22" s="294"/>
      <c r="E22" s="294"/>
      <c r="F22" s="295" t="s">
        <v>199</v>
      </c>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313"/>
      <c r="AH22" s="310" t="s">
        <v>7</v>
      </c>
      <c r="AI22" s="311"/>
      <c r="AJ22" s="311"/>
      <c r="AK22" s="311"/>
      <c r="AL22" s="311"/>
      <c r="AM22" s="311"/>
      <c r="AN22" s="311"/>
      <c r="AO22" s="312"/>
      <c r="AP22" s="310" t="s">
        <v>7</v>
      </c>
      <c r="AQ22" s="311"/>
      <c r="AR22" s="311"/>
      <c r="AS22" s="311"/>
      <c r="AT22" s="311"/>
      <c r="AU22" s="311"/>
      <c r="AV22" s="311"/>
      <c r="AW22" s="312"/>
      <c r="AX22" s="310" t="s">
        <v>7</v>
      </c>
      <c r="AY22" s="311"/>
      <c r="AZ22" s="311"/>
      <c r="BA22" s="311"/>
      <c r="BB22" s="311"/>
      <c r="BC22" s="311"/>
      <c r="BD22" s="311"/>
      <c r="BE22" s="312"/>
      <c r="BF22" s="310" t="s">
        <v>7</v>
      </c>
      <c r="BG22" s="311"/>
      <c r="BH22" s="311"/>
      <c r="BI22" s="311"/>
      <c r="BJ22" s="311"/>
      <c r="BK22" s="311"/>
      <c r="BL22" s="311"/>
      <c r="BM22" s="312"/>
      <c r="BN22" s="310" t="s">
        <v>7</v>
      </c>
      <c r="BO22" s="311"/>
      <c r="BP22" s="311"/>
      <c r="BQ22" s="311"/>
      <c r="BR22" s="311"/>
      <c r="BS22" s="311"/>
      <c r="BT22" s="311"/>
      <c r="BU22" s="312"/>
      <c r="BV22" s="310" t="s">
        <v>7</v>
      </c>
      <c r="BW22" s="311"/>
      <c r="BX22" s="311"/>
      <c r="BY22" s="311"/>
      <c r="BZ22" s="311"/>
      <c r="CA22" s="311"/>
      <c r="CB22" s="311"/>
      <c r="CC22" s="312"/>
      <c r="CD22" s="310" t="s">
        <v>7</v>
      </c>
      <c r="CE22" s="311"/>
      <c r="CF22" s="311"/>
      <c r="CG22" s="311"/>
      <c r="CH22" s="311"/>
      <c r="CI22" s="311"/>
      <c r="CJ22" s="311"/>
      <c r="CK22" s="312"/>
      <c r="CL22" s="310" t="s">
        <v>7</v>
      </c>
      <c r="CM22" s="311"/>
      <c r="CN22" s="311"/>
      <c r="CO22" s="311"/>
      <c r="CP22" s="311"/>
      <c r="CQ22" s="311"/>
      <c r="CR22" s="311"/>
      <c r="CS22" s="312"/>
      <c r="CT22" s="310" t="s">
        <v>7</v>
      </c>
      <c r="CU22" s="311"/>
      <c r="CV22" s="311"/>
      <c r="CW22" s="311"/>
      <c r="CX22" s="311"/>
      <c r="CY22" s="311"/>
      <c r="CZ22" s="311"/>
      <c r="DA22" s="312"/>
    </row>
    <row r="23" spans="1:105" s="98" customFormat="1" ht="40.5" customHeight="1" x14ac:dyDescent="0.2">
      <c r="A23" s="294"/>
      <c r="B23" s="294"/>
      <c r="C23" s="294"/>
      <c r="D23" s="294"/>
      <c r="E23" s="294"/>
      <c r="F23" s="314" t="s">
        <v>1186</v>
      </c>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5"/>
      <c r="AH23" s="310" t="s">
        <v>7</v>
      </c>
      <c r="AI23" s="311"/>
      <c r="AJ23" s="311"/>
      <c r="AK23" s="311"/>
      <c r="AL23" s="311"/>
      <c r="AM23" s="311"/>
      <c r="AN23" s="311"/>
      <c r="AO23" s="312"/>
      <c r="AP23" s="310" t="s">
        <v>7</v>
      </c>
      <c r="AQ23" s="311"/>
      <c r="AR23" s="311"/>
      <c r="AS23" s="311"/>
      <c r="AT23" s="311"/>
      <c r="AU23" s="311"/>
      <c r="AV23" s="311"/>
      <c r="AW23" s="312"/>
      <c r="AX23" s="310" t="s">
        <v>7</v>
      </c>
      <c r="AY23" s="311"/>
      <c r="AZ23" s="311"/>
      <c r="BA23" s="311"/>
      <c r="BB23" s="311"/>
      <c r="BC23" s="311"/>
      <c r="BD23" s="311"/>
      <c r="BE23" s="312"/>
      <c r="BF23" s="310" t="s">
        <v>7</v>
      </c>
      <c r="BG23" s="311"/>
      <c r="BH23" s="311"/>
      <c r="BI23" s="311"/>
      <c r="BJ23" s="311"/>
      <c r="BK23" s="311"/>
      <c r="BL23" s="311"/>
      <c r="BM23" s="312"/>
      <c r="BN23" s="310" t="s">
        <v>7</v>
      </c>
      <c r="BO23" s="311"/>
      <c r="BP23" s="311"/>
      <c r="BQ23" s="311"/>
      <c r="BR23" s="311"/>
      <c r="BS23" s="311"/>
      <c r="BT23" s="311"/>
      <c r="BU23" s="312"/>
      <c r="BV23" s="310" t="s">
        <v>7</v>
      </c>
      <c r="BW23" s="311"/>
      <c r="BX23" s="311"/>
      <c r="BY23" s="311"/>
      <c r="BZ23" s="311"/>
      <c r="CA23" s="311"/>
      <c r="CB23" s="311"/>
      <c r="CC23" s="312"/>
      <c r="CD23" s="310" t="s">
        <v>7</v>
      </c>
      <c r="CE23" s="311"/>
      <c r="CF23" s="311"/>
      <c r="CG23" s="311"/>
      <c r="CH23" s="311"/>
      <c r="CI23" s="311"/>
      <c r="CJ23" s="311"/>
      <c r="CK23" s="312"/>
      <c r="CL23" s="310" t="s">
        <v>7</v>
      </c>
      <c r="CM23" s="311"/>
      <c r="CN23" s="311"/>
      <c r="CO23" s="311"/>
      <c r="CP23" s="311"/>
      <c r="CQ23" s="311"/>
      <c r="CR23" s="311"/>
      <c r="CS23" s="312"/>
      <c r="CT23" s="310" t="s">
        <v>7</v>
      </c>
      <c r="CU23" s="311"/>
      <c r="CV23" s="311"/>
      <c r="CW23" s="311"/>
      <c r="CX23" s="311"/>
      <c r="CY23" s="311"/>
      <c r="CZ23" s="311"/>
      <c r="DA23" s="312"/>
    </row>
    <row r="24" spans="1:105" s="98" customFormat="1" ht="15" customHeight="1" x14ac:dyDescent="0.2">
      <c r="A24" s="294" t="s">
        <v>170</v>
      </c>
      <c r="B24" s="294"/>
      <c r="C24" s="294"/>
      <c r="D24" s="294"/>
      <c r="E24" s="294"/>
      <c r="F24" s="295" t="s">
        <v>204</v>
      </c>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313"/>
      <c r="AH24" s="310" t="s">
        <v>7</v>
      </c>
      <c r="AI24" s="311"/>
      <c r="AJ24" s="311"/>
      <c r="AK24" s="311"/>
      <c r="AL24" s="311"/>
      <c r="AM24" s="311"/>
      <c r="AN24" s="311"/>
      <c r="AO24" s="312"/>
      <c r="AP24" s="310" t="s">
        <v>7</v>
      </c>
      <c r="AQ24" s="311"/>
      <c r="AR24" s="311"/>
      <c r="AS24" s="311"/>
      <c r="AT24" s="311"/>
      <c r="AU24" s="311"/>
      <c r="AV24" s="311"/>
      <c r="AW24" s="312"/>
      <c r="AX24" s="310" t="s">
        <v>7</v>
      </c>
      <c r="AY24" s="311"/>
      <c r="AZ24" s="311"/>
      <c r="BA24" s="311"/>
      <c r="BB24" s="311"/>
      <c r="BC24" s="311"/>
      <c r="BD24" s="311"/>
      <c r="BE24" s="312"/>
      <c r="BF24" s="310" t="s">
        <v>7</v>
      </c>
      <c r="BG24" s="311"/>
      <c r="BH24" s="311"/>
      <c r="BI24" s="311"/>
      <c r="BJ24" s="311"/>
      <c r="BK24" s="311"/>
      <c r="BL24" s="311"/>
      <c r="BM24" s="312"/>
      <c r="BN24" s="310" t="s">
        <v>7</v>
      </c>
      <c r="BO24" s="311"/>
      <c r="BP24" s="311"/>
      <c r="BQ24" s="311"/>
      <c r="BR24" s="311"/>
      <c r="BS24" s="311"/>
      <c r="BT24" s="311"/>
      <c r="BU24" s="312"/>
      <c r="BV24" s="310" t="s">
        <v>7</v>
      </c>
      <c r="BW24" s="311"/>
      <c r="BX24" s="311"/>
      <c r="BY24" s="311"/>
      <c r="BZ24" s="311"/>
      <c r="CA24" s="311"/>
      <c r="CB24" s="311"/>
      <c r="CC24" s="312"/>
      <c r="CD24" s="310" t="s">
        <v>7</v>
      </c>
      <c r="CE24" s="311"/>
      <c r="CF24" s="311"/>
      <c r="CG24" s="311"/>
      <c r="CH24" s="311"/>
      <c r="CI24" s="311"/>
      <c r="CJ24" s="311"/>
      <c r="CK24" s="312"/>
      <c r="CL24" s="310" t="s">
        <v>7</v>
      </c>
      <c r="CM24" s="311"/>
      <c r="CN24" s="311"/>
      <c r="CO24" s="311"/>
      <c r="CP24" s="311"/>
      <c r="CQ24" s="311"/>
      <c r="CR24" s="311"/>
      <c r="CS24" s="312"/>
      <c r="CT24" s="310" t="s">
        <v>7</v>
      </c>
      <c r="CU24" s="311"/>
      <c r="CV24" s="311"/>
      <c r="CW24" s="311"/>
      <c r="CX24" s="311"/>
      <c r="CY24" s="311"/>
      <c r="CZ24" s="311"/>
      <c r="DA24" s="312"/>
    </row>
    <row r="25" spans="1:105" ht="3" customHeight="1" x14ac:dyDescent="0.25"/>
    <row r="26" spans="1:105" s="105" customFormat="1" ht="11.25" x14ac:dyDescent="0.2">
      <c r="A26" s="104" t="s">
        <v>1188</v>
      </c>
    </row>
    <row r="27" spans="1:105" s="105" customFormat="1" ht="64.5" customHeight="1" x14ac:dyDescent="0.2">
      <c r="A27" s="308" t="s">
        <v>1189</v>
      </c>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09"/>
      <c r="CE27" s="309"/>
      <c r="CF27" s="309"/>
      <c r="CG27" s="309"/>
      <c r="CH27" s="309"/>
      <c r="CI27" s="309"/>
      <c r="CJ27" s="309"/>
      <c r="CK27" s="309"/>
      <c r="CL27" s="309"/>
      <c r="CM27" s="309"/>
      <c r="CN27" s="309"/>
      <c r="CO27" s="309"/>
      <c r="CP27" s="309"/>
      <c r="CQ27" s="309"/>
      <c r="CR27" s="309"/>
      <c r="CS27" s="309"/>
      <c r="CT27" s="309"/>
      <c r="CU27" s="309"/>
      <c r="CV27" s="309"/>
      <c r="CW27" s="309"/>
      <c r="CX27" s="309"/>
      <c r="CY27" s="309"/>
      <c r="CZ27" s="309"/>
      <c r="DA27" s="309"/>
    </row>
    <row r="28" spans="1:105" ht="3" customHeight="1" x14ac:dyDescent="0.25"/>
  </sheetData>
  <mergeCells count="139">
    <mergeCell ref="AX14:BE14"/>
    <mergeCell ref="BF14:BM14"/>
    <mergeCell ref="BN14:BU14"/>
    <mergeCell ref="BV14:CC14"/>
    <mergeCell ref="CD14:CK14"/>
    <mergeCell ref="BQ2:DA2"/>
    <mergeCell ref="BQ4:DA4"/>
    <mergeCell ref="A8:DA8"/>
    <mergeCell ref="A10:DA10"/>
    <mergeCell ref="A12:AG13"/>
    <mergeCell ref="AH12:BE12"/>
    <mergeCell ref="BF12:CC12"/>
    <mergeCell ref="CD12:DA12"/>
    <mergeCell ref="AH13:AO13"/>
    <mergeCell ref="AP13:AW13"/>
    <mergeCell ref="CT13:DA13"/>
    <mergeCell ref="AX13:BE13"/>
    <mergeCell ref="BF13:BM13"/>
    <mergeCell ref="BN13:BU13"/>
    <mergeCell ref="BV13:CC13"/>
    <mergeCell ref="CD13:CK13"/>
    <mergeCell ref="CL13:CS13"/>
    <mergeCell ref="A18:E18"/>
    <mergeCell ref="F18:AG18"/>
    <mergeCell ref="AH18:AO18"/>
    <mergeCell ref="AP18:AW18"/>
    <mergeCell ref="AX18:BE18"/>
    <mergeCell ref="BF18:BM18"/>
    <mergeCell ref="BN18:BU18"/>
    <mergeCell ref="CL14:CS14"/>
    <mergeCell ref="CT14:DA14"/>
    <mergeCell ref="A15:E15"/>
    <mergeCell ref="F15:AG15"/>
    <mergeCell ref="AH15:AO15"/>
    <mergeCell ref="AP15:AW15"/>
    <mergeCell ref="AX15:BE15"/>
    <mergeCell ref="BF15:BM15"/>
    <mergeCell ref="BN15:BU15"/>
    <mergeCell ref="BV15:CC15"/>
    <mergeCell ref="CD15:CK15"/>
    <mergeCell ref="CL15:CS15"/>
    <mergeCell ref="CT15:DA15"/>
    <mergeCell ref="A14:E14"/>
    <mergeCell ref="F14:AG14"/>
    <mergeCell ref="AH14:AO14"/>
    <mergeCell ref="AP14:AW14"/>
    <mergeCell ref="BV16:CC16"/>
    <mergeCell ref="CD16:CK16"/>
    <mergeCell ref="CL16:CS16"/>
    <mergeCell ref="CT16:DA16"/>
    <mergeCell ref="A17:E17"/>
    <mergeCell ref="F17:AG17"/>
    <mergeCell ref="AH17:AO17"/>
    <mergeCell ref="AP17:AW17"/>
    <mergeCell ref="AX17:BE17"/>
    <mergeCell ref="BF17:BM17"/>
    <mergeCell ref="A16:E16"/>
    <mergeCell ref="F16:AG16"/>
    <mergeCell ref="AH16:AO16"/>
    <mergeCell ref="AP16:AW16"/>
    <mergeCell ref="AX16:BE16"/>
    <mergeCell ref="BF16:BM16"/>
    <mergeCell ref="BN16:BU16"/>
    <mergeCell ref="BV18:CC18"/>
    <mergeCell ref="CD18:CK18"/>
    <mergeCell ref="CL18:CS18"/>
    <mergeCell ref="CT18:DA18"/>
    <mergeCell ref="BN17:BU17"/>
    <mergeCell ref="BV17:CC17"/>
    <mergeCell ref="CD17:CK17"/>
    <mergeCell ref="CL17:CS17"/>
    <mergeCell ref="CT17:DA17"/>
    <mergeCell ref="A20:E20"/>
    <mergeCell ref="F20:AG20"/>
    <mergeCell ref="AH20:AO20"/>
    <mergeCell ref="AP20:AW20"/>
    <mergeCell ref="AX20:BE20"/>
    <mergeCell ref="A19:E19"/>
    <mergeCell ref="F19:AG19"/>
    <mergeCell ref="AH19:AO19"/>
    <mergeCell ref="AP19:AW19"/>
    <mergeCell ref="AX19:BE19"/>
    <mergeCell ref="BF20:BM20"/>
    <mergeCell ref="BN20:BU20"/>
    <mergeCell ref="BV20:CC20"/>
    <mergeCell ref="CD20:CK20"/>
    <mergeCell ref="CL20:CS20"/>
    <mergeCell ref="CT20:DA20"/>
    <mergeCell ref="BN19:BU19"/>
    <mergeCell ref="BV19:CC19"/>
    <mergeCell ref="CD19:CK19"/>
    <mergeCell ref="CL19:CS19"/>
    <mergeCell ref="CT19:DA19"/>
    <mergeCell ref="BF19:BM19"/>
    <mergeCell ref="A22:E22"/>
    <mergeCell ref="F22:AG22"/>
    <mergeCell ref="AH22:AO22"/>
    <mergeCell ref="AP22:AW22"/>
    <mergeCell ref="AX22:BE22"/>
    <mergeCell ref="A21:E21"/>
    <mergeCell ref="F21:AG21"/>
    <mergeCell ref="AH21:AO21"/>
    <mergeCell ref="AP21:AW21"/>
    <mergeCell ref="AX21:BE21"/>
    <mergeCell ref="BF22:BM22"/>
    <mergeCell ref="BN22:BU22"/>
    <mergeCell ref="BV22:CC22"/>
    <mergeCell ref="CD22:CK22"/>
    <mergeCell ref="CL22:CS22"/>
    <mergeCell ref="CT22:DA22"/>
    <mergeCell ref="BN21:BU21"/>
    <mergeCell ref="BV21:CC21"/>
    <mergeCell ref="CD21:CK21"/>
    <mergeCell ref="CL21:CS21"/>
    <mergeCell ref="CT21:DA21"/>
    <mergeCell ref="BF21:BM21"/>
    <mergeCell ref="A27:DA27"/>
    <mergeCell ref="BF24:BM24"/>
    <mergeCell ref="BN24:BU24"/>
    <mergeCell ref="BV24:CC24"/>
    <mergeCell ref="CD24:CK24"/>
    <mergeCell ref="CL24:CS24"/>
    <mergeCell ref="CT24:DA24"/>
    <mergeCell ref="BN23:BU23"/>
    <mergeCell ref="BV23:CC23"/>
    <mergeCell ref="CD23:CK23"/>
    <mergeCell ref="CL23:CS23"/>
    <mergeCell ref="CT23:DA23"/>
    <mergeCell ref="A24:E24"/>
    <mergeCell ref="F24:AG24"/>
    <mergeCell ref="AH24:AO24"/>
    <mergeCell ref="AP24:AW24"/>
    <mergeCell ref="AX24:BE24"/>
    <mergeCell ref="A23:E23"/>
    <mergeCell ref="F23:AG23"/>
    <mergeCell ref="AH23:AO23"/>
    <mergeCell ref="AP23:AW23"/>
    <mergeCell ref="AX23:BE23"/>
    <mergeCell ref="BF23:BM23"/>
  </mergeCells>
  <pageMargins left="0.78740157480314965" right="0.51181102362204722"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8"/>
  <sheetViews>
    <sheetView view="pageBreakPreview" zoomScaleNormal="100" zoomScaleSheetLayoutView="100" workbookViewId="0">
      <selection activeCell="CP19" sqref="CP19:DA19"/>
    </sheetView>
  </sheetViews>
  <sheetFormatPr defaultColWidth="0.85546875" defaultRowHeight="15.75" x14ac:dyDescent="0.25"/>
  <cols>
    <col min="1" max="69" width="0.85546875" style="99"/>
    <col min="70" max="70" width="0.85546875" style="99" customWidth="1"/>
    <col min="71" max="73" width="0.85546875" style="99"/>
    <col min="74" max="74" width="0.85546875" style="99" customWidth="1"/>
    <col min="75" max="86" width="0.85546875" style="99"/>
    <col min="87" max="88" width="0.85546875" style="99" customWidth="1"/>
    <col min="89" max="325" width="0.85546875" style="99"/>
    <col min="326" max="326" width="0.85546875" style="99" customWidth="1"/>
    <col min="327" max="329" width="0.85546875" style="99"/>
    <col min="330" max="330" width="0.85546875" style="99" customWidth="1"/>
    <col min="331" max="342" width="0.85546875" style="99"/>
    <col min="343" max="344" width="0.85546875" style="99" customWidth="1"/>
    <col min="345" max="581" width="0.85546875" style="99"/>
    <col min="582" max="582" width="0.85546875" style="99" customWidth="1"/>
    <col min="583" max="585" width="0.85546875" style="99"/>
    <col min="586" max="586" width="0.85546875" style="99" customWidth="1"/>
    <col min="587" max="598" width="0.85546875" style="99"/>
    <col min="599" max="600" width="0.85546875" style="99" customWidth="1"/>
    <col min="601" max="837" width="0.85546875" style="99"/>
    <col min="838" max="838" width="0.85546875" style="99" customWidth="1"/>
    <col min="839" max="841" width="0.85546875" style="99"/>
    <col min="842" max="842" width="0.85546875" style="99" customWidth="1"/>
    <col min="843" max="854" width="0.85546875" style="99"/>
    <col min="855" max="856" width="0.85546875" style="99" customWidth="1"/>
    <col min="857" max="1093" width="0.85546875" style="99"/>
    <col min="1094" max="1094" width="0.85546875" style="99" customWidth="1"/>
    <col min="1095" max="1097" width="0.85546875" style="99"/>
    <col min="1098" max="1098" width="0.85546875" style="99" customWidth="1"/>
    <col min="1099" max="1110" width="0.85546875" style="99"/>
    <col min="1111" max="1112" width="0.85546875" style="99" customWidth="1"/>
    <col min="1113" max="1349" width="0.85546875" style="99"/>
    <col min="1350" max="1350" width="0.85546875" style="99" customWidth="1"/>
    <col min="1351" max="1353" width="0.85546875" style="99"/>
    <col min="1354" max="1354" width="0.85546875" style="99" customWidth="1"/>
    <col min="1355" max="1366" width="0.85546875" style="99"/>
    <col min="1367" max="1368" width="0.85546875" style="99" customWidth="1"/>
    <col min="1369" max="1605" width="0.85546875" style="99"/>
    <col min="1606" max="1606" width="0.85546875" style="99" customWidth="1"/>
    <col min="1607" max="1609" width="0.85546875" style="99"/>
    <col min="1610" max="1610" width="0.85546875" style="99" customWidth="1"/>
    <col min="1611" max="1622" width="0.85546875" style="99"/>
    <col min="1623" max="1624" width="0.85546875" style="99" customWidth="1"/>
    <col min="1625" max="1861" width="0.85546875" style="99"/>
    <col min="1862" max="1862" width="0.85546875" style="99" customWidth="1"/>
    <col min="1863" max="1865" width="0.85546875" style="99"/>
    <col min="1866" max="1866" width="0.85546875" style="99" customWidth="1"/>
    <col min="1867" max="1878" width="0.85546875" style="99"/>
    <col min="1879" max="1880" width="0.85546875" style="99" customWidth="1"/>
    <col min="1881" max="2117" width="0.85546875" style="99"/>
    <col min="2118" max="2118" width="0.85546875" style="99" customWidth="1"/>
    <col min="2119" max="2121" width="0.85546875" style="99"/>
    <col min="2122" max="2122" width="0.85546875" style="99" customWidth="1"/>
    <col min="2123" max="2134" width="0.85546875" style="99"/>
    <col min="2135" max="2136" width="0.85546875" style="99" customWidth="1"/>
    <col min="2137" max="2373" width="0.85546875" style="99"/>
    <col min="2374" max="2374" width="0.85546875" style="99" customWidth="1"/>
    <col min="2375" max="2377" width="0.85546875" style="99"/>
    <col min="2378" max="2378" width="0.85546875" style="99" customWidth="1"/>
    <col min="2379" max="2390" width="0.85546875" style="99"/>
    <col min="2391" max="2392" width="0.85546875" style="99" customWidth="1"/>
    <col min="2393" max="2629" width="0.85546875" style="99"/>
    <col min="2630" max="2630" width="0.85546875" style="99" customWidth="1"/>
    <col min="2631" max="2633" width="0.85546875" style="99"/>
    <col min="2634" max="2634" width="0.85546875" style="99" customWidth="1"/>
    <col min="2635" max="2646" width="0.85546875" style="99"/>
    <col min="2647" max="2648" width="0.85546875" style="99" customWidth="1"/>
    <col min="2649" max="2885" width="0.85546875" style="99"/>
    <col min="2886" max="2886" width="0.85546875" style="99" customWidth="1"/>
    <col min="2887" max="2889" width="0.85546875" style="99"/>
    <col min="2890" max="2890" width="0.85546875" style="99" customWidth="1"/>
    <col min="2891" max="2902" width="0.85546875" style="99"/>
    <col min="2903" max="2904" width="0.85546875" style="99" customWidth="1"/>
    <col min="2905" max="3141" width="0.85546875" style="99"/>
    <col min="3142" max="3142" width="0.85546875" style="99" customWidth="1"/>
    <col min="3143" max="3145" width="0.85546875" style="99"/>
    <col min="3146" max="3146" width="0.85546875" style="99" customWidth="1"/>
    <col min="3147" max="3158" width="0.85546875" style="99"/>
    <col min="3159" max="3160" width="0.85546875" style="99" customWidth="1"/>
    <col min="3161" max="3397" width="0.85546875" style="99"/>
    <col min="3398" max="3398" width="0.85546875" style="99" customWidth="1"/>
    <col min="3399" max="3401" width="0.85546875" style="99"/>
    <col min="3402" max="3402" width="0.85546875" style="99" customWidth="1"/>
    <col min="3403" max="3414" width="0.85546875" style="99"/>
    <col min="3415" max="3416" width="0.85546875" style="99" customWidth="1"/>
    <col min="3417" max="3653" width="0.85546875" style="99"/>
    <col min="3654" max="3654" width="0.85546875" style="99" customWidth="1"/>
    <col min="3655" max="3657" width="0.85546875" style="99"/>
    <col min="3658" max="3658" width="0.85546875" style="99" customWidth="1"/>
    <col min="3659" max="3670" width="0.85546875" style="99"/>
    <col min="3671" max="3672" width="0.85546875" style="99" customWidth="1"/>
    <col min="3673" max="3909" width="0.85546875" style="99"/>
    <col min="3910" max="3910" width="0.85546875" style="99" customWidth="1"/>
    <col min="3911" max="3913" width="0.85546875" style="99"/>
    <col min="3914" max="3914" width="0.85546875" style="99" customWidth="1"/>
    <col min="3915" max="3926" width="0.85546875" style="99"/>
    <col min="3927" max="3928" width="0.85546875" style="99" customWidth="1"/>
    <col min="3929" max="4165" width="0.85546875" style="99"/>
    <col min="4166" max="4166" width="0.85546875" style="99" customWidth="1"/>
    <col min="4167" max="4169" width="0.85546875" style="99"/>
    <col min="4170" max="4170" width="0.85546875" style="99" customWidth="1"/>
    <col min="4171" max="4182" width="0.85546875" style="99"/>
    <col min="4183" max="4184" width="0.85546875" style="99" customWidth="1"/>
    <col min="4185" max="4421" width="0.85546875" style="99"/>
    <col min="4422" max="4422" width="0.85546875" style="99" customWidth="1"/>
    <col min="4423" max="4425" width="0.85546875" style="99"/>
    <col min="4426" max="4426" width="0.85546875" style="99" customWidth="1"/>
    <col min="4427" max="4438" width="0.85546875" style="99"/>
    <col min="4439" max="4440" width="0.85546875" style="99" customWidth="1"/>
    <col min="4441" max="4677" width="0.85546875" style="99"/>
    <col min="4678" max="4678" width="0.85546875" style="99" customWidth="1"/>
    <col min="4679" max="4681" width="0.85546875" style="99"/>
    <col min="4682" max="4682" width="0.85546875" style="99" customWidth="1"/>
    <col min="4683" max="4694" width="0.85546875" style="99"/>
    <col min="4695" max="4696" width="0.85546875" style="99" customWidth="1"/>
    <col min="4697" max="4933" width="0.85546875" style="99"/>
    <col min="4934" max="4934" width="0.85546875" style="99" customWidth="1"/>
    <col min="4935" max="4937" width="0.85546875" style="99"/>
    <col min="4938" max="4938" width="0.85546875" style="99" customWidth="1"/>
    <col min="4939" max="4950" width="0.85546875" style="99"/>
    <col min="4951" max="4952" width="0.85546875" style="99" customWidth="1"/>
    <col min="4953" max="5189" width="0.85546875" style="99"/>
    <col min="5190" max="5190" width="0.85546875" style="99" customWidth="1"/>
    <col min="5191" max="5193" width="0.85546875" style="99"/>
    <col min="5194" max="5194" width="0.85546875" style="99" customWidth="1"/>
    <col min="5195" max="5206" width="0.85546875" style="99"/>
    <col min="5207" max="5208" width="0.85546875" style="99" customWidth="1"/>
    <col min="5209" max="5445" width="0.85546875" style="99"/>
    <col min="5446" max="5446" width="0.85546875" style="99" customWidth="1"/>
    <col min="5447" max="5449" width="0.85546875" style="99"/>
    <col min="5450" max="5450" width="0.85546875" style="99" customWidth="1"/>
    <col min="5451" max="5462" width="0.85546875" style="99"/>
    <col min="5463" max="5464" width="0.85546875" style="99" customWidth="1"/>
    <col min="5465" max="5701" width="0.85546875" style="99"/>
    <col min="5702" max="5702" width="0.85546875" style="99" customWidth="1"/>
    <col min="5703" max="5705" width="0.85546875" style="99"/>
    <col min="5706" max="5706" width="0.85546875" style="99" customWidth="1"/>
    <col min="5707" max="5718" width="0.85546875" style="99"/>
    <col min="5719" max="5720" width="0.85546875" style="99" customWidth="1"/>
    <col min="5721" max="5957" width="0.85546875" style="99"/>
    <col min="5958" max="5958" width="0.85546875" style="99" customWidth="1"/>
    <col min="5959" max="5961" width="0.85546875" style="99"/>
    <col min="5962" max="5962" width="0.85546875" style="99" customWidth="1"/>
    <col min="5963" max="5974" width="0.85546875" style="99"/>
    <col min="5975" max="5976" width="0.85546875" style="99" customWidth="1"/>
    <col min="5977" max="6213" width="0.85546875" style="99"/>
    <col min="6214" max="6214" width="0.85546875" style="99" customWidth="1"/>
    <col min="6215" max="6217" width="0.85546875" style="99"/>
    <col min="6218" max="6218" width="0.85546875" style="99" customWidth="1"/>
    <col min="6219" max="6230" width="0.85546875" style="99"/>
    <col min="6231" max="6232" width="0.85546875" style="99" customWidth="1"/>
    <col min="6233" max="6469" width="0.85546875" style="99"/>
    <col min="6470" max="6470" width="0.85546875" style="99" customWidth="1"/>
    <col min="6471" max="6473" width="0.85546875" style="99"/>
    <col min="6474" max="6474" width="0.85546875" style="99" customWidth="1"/>
    <col min="6475" max="6486" width="0.85546875" style="99"/>
    <col min="6487" max="6488" width="0.85546875" style="99" customWidth="1"/>
    <col min="6489" max="6725" width="0.85546875" style="99"/>
    <col min="6726" max="6726" width="0.85546875" style="99" customWidth="1"/>
    <col min="6727" max="6729" width="0.85546875" style="99"/>
    <col min="6730" max="6730" width="0.85546875" style="99" customWidth="1"/>
    <col min="6731" max="6742" width="0.85546875" style="99"/>
    <col min="6743" max="6744" width="0.85546875" style="99" customWidth="1"/>
    <col min="6745" max="6981" width="0.85546875" style="99"/>
    <col min="6982" max="6982" width="0.85546875" style="99" customWidth="1"/>
    <col min="6983" max="6985" width="0.85546875" style="99"/>
    <col min="6986" max="6986" width="0.85546875" style="99" customWidth="1"/>
    <col min="6987" max="6998" width="0.85546875" style="99"/>
    <col min="6999" max="7000" width="0.85546875" style="99" customWidth="1"/>
    <col min="7001" max="7237" width="0.85546875" style="99"/>
    <col min="7238" max="7238" width="0.85546875" style="99" customWidth="1"/>
    <col min="7239" max="7241" width="0.85546875" style="99"/>
    <col min="7242" max="7242" width="0.85546875" style="99" customWidth="1"/>
    <col min="7243" max="7254" width="0.85546875" style="99"/>
    <col min="7255" max="7256" width="0.85546875" style="99" customWidth="1"/>
    <col min="7257" max="7493" width="0.85546875" style="99"/>
    <col min="7494" max="7494" width="0.85546875" style="99" customWidth="1"/>
    <col min="7495" max="7497" width="0.85546875" style="99"/>
    <col min="7498" max="7498" width="0.85546875" style="99" customWidth="1"/>
    <col min="7499" max="7510" width="0.85546875" style="99"/>
    <col min="7511" max="7512" width="0.85546875" style="99" customWidth="1"/>
    <col min="7513" max="7749" width="0.85546875" style="99"/>
    <col min="7750" max="7750" width="0.85546875" style="99" customWidth="1"/>
    <col min="7751" max="7753" width="0.85546875" style="99"/>
    <col min="7754" max="7754" width="0.85546875" style="99" customWidth="1"/>
    <col min="7755" max="7766" width="0.85546875" style="99"/>
    <col min="7767" max="7768" width="0.85546875" style="99" customWidth="1"/>
    <col min="7769" max="8005" width="0.85546875" style="99"/>
    <col min="8006" max="8006" width="0.85546875" style="99" customWidth="1"/>
    <col min="8007" max="8009" width="0.85546875" style="99"/>
    <col min="8010" max="8010" width="0.85546875" style="99" customWidth="1"/>
    <col min="8011" max="8022" width="0.85546875" style="99"/>
    <col min="8023" max="8024" width="0.85546875" style="99" customWidth="1"/>
    <col min="8025" max="8261" width="0.85546875" style="99"/>
    <col min="8262" max="8262" width="0.85546875" style="99" customWidth="1"/>
    <col min="8263" max="8265" width="0.85546875" style="99"/>
    <col min="8266" max="8266" width="0.85546875" style="99" customWidth="1"/>
    <col min="8267" max="8278" width="0.85546875" style="99"/>
    <col min="8279" max="8280" width="0.85546875" style="99" customWidth="1"/>
    <col min="8281" max="8517" width="0.85546875" style="99"/>
    <col min="8518" max="8518" width="0.85546875" style="99" customWidth="1"/>
    <col min="8519" max="8521" width="0.85546875" style="99"/>
    <col min="8522" max="8522" width="0.85546875" style="99" customWidth="1"/>
    <col min="8523" max="8534" width="0.85546875" style="99"/>
    <col min="8535" max="8536" width="0.85546875" style="99" customWidth="1"/>
    <col min="8537" max="8773" width="0.85546875" style="99"/>
    <col min="8774" max="8774" width="0.85546875" style="99" customWidth="1"/>
    <col min="8775" max="8777" width="0.85546875" style="99"/>
    <col min="8778" max="8778" width="0.85546875" style="99" customWidth="1"/>
    <col min="8779" max="8790" width="0.85546875" style="99"/>
    <col min="8791" max="8792" width="0.85546875" style="99" customWidth="1"/>
    <col min="8793" max="9029" width="0.85546875" style="99"/>
    <col min="9030" max="9030" width="0.85546875" style="99" customWidth="1"/>
    <col min="9031" max="9033" width="0.85546875" style="99"/>
    <col min="9034" max="9034" width="0.85546875" style="99" customWidth="1"/>
    <col min="9035" max="9046" width="0.85546875" style="99"/>
    <col min="9047" max="9048" width="0.85546875" style="99" customWidth="1"/>
    <col min="9049" max="9285" width="0.85546875" style="99"/>
    <col min="9286" max="9286" width="0.85546875" style="99" customWidth="1"/>
    <col min="9287" max="9289" width="0.85546875" style="99"/>
    <col min="9290" max="9290" width="0.85546875" style="99" customWidth="1"/>
    <col min="9291" max="9302" width="0.85546875" style="99"/>
    <col min="9303" max="9304" width="0.85546875" style="99" customWidth="1"/>
    <col min="9305" max="9541" width="0.85546875" style="99"/>
    <col min="9542" max="9542" width="0.85546875" style="99" customWidth="1"/>
    <col min="9543" max="9545" width="0.85546875" style="99"/>
    <col min="9546" max="9546" width="0.85546875" style="99" customWidth="1"/>
    <col min="9547" max="9558" width="0.85546875" style="99"/>
    <col min="9559" max="9560" width="0.85546875" style="99" customWidth="1"/>
    <col min="9561" max="9797" width="0.85546875" style="99"/>
    <col min="9798" max="9798" width="0.85546875" style="99" customWidth="1"/>
    <col min="9799" max="9801" width="0.85546875" style="99"/>
    <col min="9802" max="9802" width="0.85546875" style="99" customWidth="1"/>
    <col min="9803" max="9814" width="0.85546875" style="99"/>
    <col min="9815" max="9816" width="0.85546875" style="99" customWidth="1"/>
    <col min="9817" max="10053" width="0.85546875" style="99"/>
    <col min="10054" max="10054" width="0.85546875" style="99" customWidth="1"/>
    <col min="10055" max="10057" width="0.85546875" style="99"/>
    <col min="10058" max="10058" width="0.85546875" style="99" customWidth="1"/>
    <col min="10059" max="10070" width="0.85546875" style="99"/>
    <col min="10071" max="10072" width="0.85546875" style="99" customWidth="1"/>
    <col min="10073" max="10309" width="0.85546875" style="99"/>
    <col min="10310" max="10310" width="0.85546875" style="99" customWidth="1"/>
    <col min="10311" max="10313" width="0.85546875" style="99"/>
    <col min="10314" max="10314" width="0.85546875" style="99" customWidth="1"/>
    <col min="10315" max="10326" width="0.85546875" style="99"/>
    <col min="10327" max="10328" width="0.85546875" style="99" customWidth="1"/>
    <col min="10329" max="10565" width="0.85546875" style="99"/>
    <col min="10566" max="10566" width="0.85546875" style="99" customWidth="1"/>
    <col min="10567" max="10569" width="0.85546875" style="99"/>
    <col min="10570" max="10570" width="0.85546875" style="99" customWidth="1"/>
    <col min="10571" max="10582" width="0.85546875" style="99"/>
    <col min="10583" max="10584" width="0.85546875" style="99" customWidth="1"/>
    <col min="10585" max="10821" width="0.85546875" style="99"/>
    <col min="10822" max="10822" width="0.85546875" style="99" customWidth="1"/>
    <col min="10823" max="10825" width="0.85546875" style="99"/>
    <col min="10826" max="10826" width="0.85546875" style="99" customWidth="1"/>
    <col min="10827" max="10838" width="0.85546875" style="99"/>
    <col min="10839" max="10840" width="0.85546875" style="99" customWidth="1"/>
    <col min="10841" max="11077" width="0.85546875" style="99"/>
    <col min="11078" max="11078" width="0.85546875" style="99" customWidth="1"/>
    <col min="11079" max="11081" width="0.85546875" style="99"/>
    <col min="11082" max="11082" width="0.85546875" style="99" customWidth="1"/>
    <col min="11083" max="11094" width="0.85546875" style="99"/>
    <col min="11095" max="11096" width="0.85546875" style="99" customWidth="1"/>
    <col min="11097" max="11333" width="0.85546875" style="99"/>
    <col min="11334" max="11334" width="0.85546875" style="99" customWidth="1"/>
    <col min="11335" max="11337" width="0.85546875" style="99"/>
    <col min="11338" max="11338" width="0.85546875" style="99" customWidth="1"/>
    <col min="11339" max="11350" width="0.85546875" style="99"/>
    <col min="11351" max="11352" width="0.85546875" style="99" customWidth="1"/>
    <col min="11353" max="11589" width="0.85546875" style="99"/>
    <col min="11590" max="11590" width="0.85546875" style="99" customWidth="1"/>
    <col min="11591" max="11593" width="0.85546875" style="99"/>
    <col min="11594" max="11594" width="0.85546875" style="99" customWidth="1"/>
    <col min="11595" max="11606" width="0.85546875" style="99"/>
    <col min="11607" max="11608" width="0.85546875" style="99" customWidth="1"/>
    <col min="11609" max="11845" width="0.85546875" style="99"/>
    <col min="11846" max="11846" width="0.85546875" style="99" customWidth="1"/>
    <col min="11847" max="11849" width="0.85546875" style="99"/>
    <col min="11850" max="11850" width="0.85546875" style="99" customWidth="1"/>
    <col min="11851" max="11862" width="0.85546875" style="99"/>
    <col min="11863" max="11864" width="0.85546875" style="99" customWidth="1"/>
    <col min="11865" max="12101" width="0.85546875" style="99"/>
    <col min="12102" max="12102" width="0.85546875" style="99" customWidth="1"/>
    <col min="12103" max="12105" width="0.85546875" style="99"/>
    <col min="12106" max="12106" width="0.85546875" style="99" customWidth="1"/>
    <col min="12107" max="12118" width="0.85546875" style="99"/>
    <col min="12119" max="12120" width="0.85546875" style="99" customWidth="1"/>
    <col min="12121" max="12357" width="0.85546875" style="99"/>
    <col min="12358" max="12358" width="0.85546875" style="99" customWidth="1"/>
    <col min="12359" max="12361" width="0.85546875" style="99"/>
    <col min="12362" max="12362" width="0.85546875" style="99" customWidth="1"/>
    <col min="12363" max="12374" width="0.85546875" style="99"/>
    <col min="12375" max="12376" width="0.85546875" style="99" customWidth="1"/>
    <col min="12377" max="12613" width="0.85546875" style="99"/>
    <col min="12614" max="12614" width="0.85546875" style="99" customWidth="1"/>
    <col min="12615" max="12617" width="0.85546875" style="99"/>
    <col min="12618" max="12618" width="0.85546875" style="99" customWidth="1"/>
    <col min="12619" max="12630" width="0.85546875" style="99"/>
    <col min="12631" max="12632" width="0.85546875" style="99" customWidth="1"/>
    <col min="12633" max="12869" width="0.85546875" style="99"/>
    <col min="12870" max="12870" width="0.85546875" style="99" customWidth="1"/>
    <col min="12871" max="12873" width="0.85546875" style="99"/>
    <col min="12874" max="12874" width="0.85546875" style="99" customWidth="1"/>
    <col min="12875" max="12886" width="0.85546875" style="99"/>
    <col min="12887" max="12888" width="0.85546875" style="99" customWidth="1"/>
    <col min="12889" max="13125" width="0.85546875" style="99"/>
    <col min="13126" max="13126" width="0.85546875" style="99" customWidth="1"/>
    <col min="13127" max="13129" width="0.85546875" style="99"/>
    <col min="13130" max="13130" width="0.85546875" style="99" customWidth="1"/>
    <col min="13131" max="13142" width="0.85546875" style="99"/>
    <col min="13143" max="13144" width="0.85546875" style="99" customWidth="1"/>
    <col min="13145" max="13381" width="0.85546875" style="99"/>
    <col min="13382" max="13382" width="0.85546875" style="99" customWidth="1"/>
    <col min="13383" max="13385" width="0.85546875" style="99"/>
    <col min="13386" max="13386" width="0.85546875" style="99" customWidth="1"/>
    <col min="13387" max="13398" width="0.85546875" style="99"/>
    <col min="13399" max="13400" width="0.85546875" style="99" customWidth="1"/>
    <col min="13401" max="13637" width="0.85546875" style="99"/>
    <col min="13638" max="13638" width="0.85546875" style="99" customWidth="1"/>
    <col min="13639" max="13641" width="0.85546875" style="99"/>
    <col min="13642" max="13642" width="0.85546875" style="99" customWidth="1"/>
    <col min="13643" max="13654" width="0.85546875" style="99"/>
    <col min="13655" max="13656" width="0.85546875" style="99" customWidth="1"/>
    <col min="13657" max="13893" width="0.85546875" style="99"/>
    <col min="13894" max="13894" width="0.85546875" style="99" customWidth="1"/>
    <col min="13895" max="13897" width="0.85546875" style="99"/>
    <col min="13898" max="13898" width="0.85546875" style="99" customWidth="1"/>
    <col min="13899" max="13910" width="0.85546875" style="99"/>
    <col min="13911" max="13912" width="0.85546875" style="99" customWidth="1"/>
    <col min="13913" max="14149" width="0.85546875" style="99"/>
    <col min="14150" max="14150" width="0.85546875" style="99" customWidth="1"/>
    <col min="14151" max="14153" width="0.85546875" style="99"/>
    <col min="14154" max="14154" width="0.85546875" style="99" customWidth="1"/>
    <col min="14155" max="14166" width="0.85546875" style="99"/>
    <col min="14167" max="14168" width="0.85546875" style="99" customWidth="1"/>
    <col min="14169" max="14405" width="0.85546875" style="99"/>
    <col min="14406" max="14406" width="0.85546875" style="99" customWidth="1"/>
    <col min="14407" max="14409" width="0.85546875" style="99"/>
    <col min="14410" max="14410" width="0.85546875" style="99" customWidth="1"/>
    <col min="14411" max="14422" width="0.85546875" style="99"/>
    <col min="14423" max="14424" width="0.85546875" style="99" customWidth="1"/>
    <col min="14425" max="14661" width="0.85546875" style="99"/>
    <col min="14662" max="14662" width="0.85546875" style="99" customWidth="1"/>
    <col min="14663" max="14665" width="0.85546875" style="99"/>
    <col min="14666" max="14666" width="0.85546875" style="99" customWidth="1"/>
    <col min="14667" max="14678" width="0.85546875" style="99"/>
    <col min="14679" max="14680" width="0.85546875" style="99" customWidth="1"/>
    <col min="14681" max="14917" width="0.85546875" style="99"/>
    <col min="14918" max="14918" width="0.85546875" style="99" customWidth="1"/>
    <col min="14919" max="14921" width="0.85546875" style="99"/>
    <col min="14922" max="14922" width="0.85546875" style="99" customWidth="1"/>
    <col min="14923" max="14934" width="0.85546875" style="99"/>
    <col min="14935" max="14936" width="0.85546875" style="99" customWidth="1"/>
    <col min="14937" max="15173" width="0.85546875" style="99"/>
    <col min="15174" max="15174" width="0.85546875" style="99" customWidth="1"/>
    <col min="15175" max="15177" width="0.85546875" style="99"/>
    <col min="15178" max="15178" width="0.85546875" style="99" customWidth="1"/>
    <col min="15179" max="15190" width="0.85546875" style="99"/>
    <col min="15191" max="15192" width="0.85546875" style="99" customWidth="1"/>
    <col min="15193" max="15429" width="0.85546875" style="99"/>
    <col min="15430" max="15430" width="0.85546875" style="99" customWidth="1"/>
    <col min="15431" max="15433" width="0.85546875" style="99"/>
    <col min="15434" max="15434" width="0.85546875" style="99" customWidth="1"/>
    <col min="15435" max="15446" width="0.85546875" style="99"/>
    <col min="15447" max="15448" width="0.85546875" style="99" customWidth="1"/>
    <col min="15449" max="15685" width="0.85546875" style="99"/>
    <col min="15686" max="15686" width="0.85546875" style="99" customWidth="1"/>
    <col min="15687" max="15689" width="0.85546875" style="99"/>
    <col min="15690" max="15690" width="0.85546875" style="99" customWidth="1"/>
    <col min="15691" max="15702" width="0.85546875" style="99"/>
    <col min="15703" max="15704" width="0.85546875" style="99" customWidth="1"/>
    <col min="15705" max="15941" width="0.85546875" style="99"/>
    <col min="15942" max="15942" width="0.85546875" style="99" customWidth="1"/>
    <col min="15943" max="15945" width="0.85546875" style="99"/>
    <col min="15946" max="15946" width="0.85546875" style="99" customWidth="1"/>
    <col min="15947" max="15958" width="0.85546875" style="99"/>
    <col min="15959" max="15960" width="0.85546875" style="99" customWidth="1"/>
    <col min="15961" max="16197" width="0.85546875" style="99"/>
    <col min="16198" max="16198" width="0.85546875" style="99" customWidth="1"/>
    <col min="16199" max="16201" width="0.85546875" style="99"/>
    <col min="16202" max="16202" width="0.85546875" style="99" customWidth="1"/>
    <col min="16203" max="16214" width="0.85546875" style="99"/>
    <col min="16215" max="16216" width="0.85546875" style="99" customWidth="1"/>
    <col min="16217" max="16384" width="0.85546875" style="99"/>
  </cols>
  <sheetData>
    <row r="1" spans="1:105" s="98" customFormat="1" ht="12.75" x14ac:dyDescent="0.2">
      <c r="BQ1" s="98" t="s">
        <v>191</v>
      </c>
    </row>
    <row r="2" spans="1:105" s="98" customFormat="1" ht="39.75" customHeight="1" x14ac:dyDescent="0.2">
      <c r="BQ2" s="299" t="s">
        <v>1167</v>
      </c>
      <c r="BR2" s="299"/>
      <c r="BS2" s="299"/>
      <c r="BT2" s="299"/>
      <c r="BU2" s="299"/>
      <c r="BV2" s="299"/>
      <c r="BW2" s="299"/>
      <c r="BX2" s="299"/>
      <c r="BY2" s="299"/>
      <c r="BZ2" s="299"/>
      <c r="CA2" s="299"/>
      <c r="CB2" s="299"/>
      <c r="CC2" s="299"/>
      <c r="CD2" s="299"/>
      <c r="CE2" s="299"/>
      <c r="CF2" s="299"/>
      <c r="CG2" s="299"/>
      <c r="CH2" s="299"/>
      <c r="CI2" s="299"/>
      <c r="CJ2" s="299"/>
      <c r="CK2" s="299"/>
      <c r="CL2" s="299"/>
      <c r="CM2" s="299"/>
      <c r="CN2" s="299"/>
      <c r="CO2" s="299"/>
      <c r="CP2" s="299"/>
      <c r="CQ2" s="299"/>
      <c r="CR2" s="299"/>
      <c r="CS2" s="299"/>
      <c r="CT2" s="299"/>
      <c r="CU2" s="299"/>
      <c r="CV2" s="299"/>
      <c r="CW2" s="299"/>
      <c r="CX2" s="299"/>
      <c r="CY2" s="299"/>
      <c r="CZ2" s="299"/>
      <c r="DA2" s="299"/>
    </row>
    <row r="3" spans="1:105" ht="3" customHeight="1" x14ac:dyDescent="0.25"/>
    <row r="4" spans="1:105" s="100" customFormat="1" ht="24" customHeight="1" x14ac:dyDescent="0.2">
      <c r="BQ4" s="300" t="s">
        <v>1168</v>
      </c>
      <c r="BR4" s="300"/>
      <c r="BS4" s="300"/>
      <c r="BT4" s="300"/>
      <c r="BU4" s="300"/>
      <c r="BV4" s="300"/>
      <c r="BW4" s="300"/>
      <c r="BX4" s="300"/>
      <c r="BY4" s="300"/>
      <c r="BZ4" s="300"/>
      <c r="CA4" s="300"/>
      <c r="CB4" s="300"/>
      <c r="CC4" s="300"/>
      <c r="CD4" s="300"/>
      <c r="CE4" s="300"/>
      <c r="CF4" s="300"/>
      <c r="CG4" s="300"/>
      <c r="CH4" s="300"/>
      <c r="CI4" s="300"/>
      <c r="CJ4" s="300"/>
      <c r="CK4" s="300"/>
      <c r="CL4" s="300"/>
      <c r="CM4" s="300"/>
      <c r="CN4" s="300"/>
      <c r="CO4" s="300"/>
      <c r="CP4" s="300"/>
      <c r="CQ4" s="300"/>
      <c r="CR4" s="300"/>
      <c r="CS4" s="300"/>
      <c r="CT4" s="300"/>
      <c r="CU4" s="300"/>
      <c r="CV4" s="300"/>
      <c r="CW4" s="300"/>
      <c r="CX4" s="300"/>
      <c r="CY4" s="300"/>
      <c r="CZ4" s="300"/>
      <c r="DA4" s="300"/>
    </row>
    <row r="6" spans="1:105" x14ac:dyDescent="0.25">
      <c r="DA6" s="101" t="s">
        <v>1169</v>
      </c>
    </row>
    <row r="8" spans="1:105" s="102" customFormat="1" ht="16.5" x14ac:dyDescent="0.25">
      <c r="A8" s="301" t="s">
        <v>203</v>
      </c>
      <c r="B8" s="301"/>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c r="CT8" s="301"/>
      <c r="CU8" s="301"/>
      <c r="CV8" s="301"/>
      <c r="CW8" s="301"/>
      <c r="CX8" s="301"/>
      <c r="CY8" s="301"/>
      <c r="CZ8" s="301"/>
      <c r="DA8" s="301"/>
    </row>
    <row r="9" spans="1:105" s="102" customFormat="1" ht="6" customHeight="1" x14ac:dyDescent="0.25">
      <c r="A9" s="103"/>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row>
    <row r="10" spans="1:105" s="102" customFormat="1" ht="16.5" x14ac:dyDescent="0.25">
      <c r="A10" s="302" t="s">
        <v>1190</v>
      </c>
      <c r="B10" s="301"/>
      <c r="C10" s="301"/>
      <c r="D10" s="301"/>
      <c r="E10" s="301"/>
      <c r="F10" s="301"/>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c r="CT10" s="301"/>
      <c r="CU10" s="301"/>
      <c r="CV10" s="301"/>
      <c r="CW10" s="301"/>
      <c r="CX10" s="301"/>
      <c r="CY10" s="301"/>
      <c r="CZ10" s="301"/>
      <c r="DA10" s="301"/>
    </row>
    <row r="12" spans="1:105" s="98" customFormat="1" ht="30" customHeight="1" x14ac:dyDescent="0.2">
      <c r="A12" s="316" t="s">
        <v>205</v>
      </c>
      <c r="B12" s="316"/>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7"/>
      <c r="AH12" s="305" t="s">
        <v>1191</v>
      </c>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7"/>
      <c r="BR12" s="305" t="s">
        <v>1192</v>
      </c>
      <c r="BS12" s="306"/>
      <c r="BT12" s="306"/>
      <c r="BU12" s="306"/>
      <c r="BV12" s="306"/>
      <c r="BW12" s="306"/>
      <c r="BX12" s="306"/>
      <c r="BY12" s="306"/>
      <c r="BZ12" s="306"/>
      <c r="CA12" s="306"/>
      <c r="CB12" s="306"/>
      <c r="CC12" s="306"/>
      <c r="CD12" s="306"/>
      <c r="CE12" s="306"/>
      <c r="CF12" s="306"/>
      <c r="CG12" s="306"/>
      <c r="CH12" s="306"/>
      <c r="CI12" s="306"/>
      <c r="CJ12" s="306"/>
      <c r="CK12" s="306"/>
      <c r="CL12" s="306"/>
      <c r="CM12" s="306"/>
      <c r="CN12" s="306"/>
      <c r="CO12" s="306"/>
      <c r="CP12" s="306"/>
      <c r="CQ12" s="306"/>
      <c r="CR12" s="306"/>
      <c r="CS12" s="306"/>
      <c r="CT12" s="306"/>
      <c r="CU12" s="306"/>
      <c r="CV12" s="306"/>
      <c r="CW12" s="306"/>
      <c r="CX12" s="306"/>
      <c r="CY12" s="306"/>
      <c r="CZ12" s="306"/>
      <c r="DA12" s="306"/>
    </row>
    <row r="13" spans="1:105" s="98" customFormat="1" ht="30" customHeight="1" x14ac:dyDescent="0.2">
      <c r="A13" s="318"/>
      <c r="B13" s="318"/>
      <c r="C13" s="318"/>
      <c r="D13" s="318"/>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9"/>
      <c r="AH13" s="305" t="s">
        <v>196</v>
      </c>
      <c r="AI13" s="306"/>
      <c r="AJ13" s="306"/>
      <c r="AK13" s="306"/>
      <c r="AL13" s="306"/>
      <c r="AM13" s="306"/>
      <c r="AN13" s="306"/>
      <c r="AO13" s="306"/>
      <c r="AP13" s="306"/>
      <c r="AQ13" s="306"/>
      <c r="AR13" s="306"/>
      <c r="AS13" s="307"/>
      <c r="AT13" s="305" t="s">
        <v>195</v>
      </c>
      <c r="AU13" s="306"/>
      <c r="AV13" s="306"/>
      <c r="AW13" s="306"/>
      <c r="AX13" s="306"/>
      <c r="AY13" s="306"/>
      <c r="AZ13" s="306"/>
      <c r="BA13" s="306"/>
      <c r="BB13" s="306"/>
      <c r="BC13" s="306"/>
      <c r="BD13" s="306"/>
      <c r="BE13" s="307"/>
      <c r="BF13" s="305" t="s">
        <v>201</v>
      </c>
      <c r="BG13" s="306"/>
      <c r="BH13" s="306"/>
      <c r="BI13" s="306"/>
      <c r="BJ13" s="306"/>
      <c r="BK13" s="306"/>
      <c r="BL13" s="306"/>
      <c r="BM13" s="306"/>
      <c r="BN13" s="306"/>
      <c r="BO13" s="306"/>
      <c r="BP13" s="306"/>
      <c r="BQ13" s="307"/>
      <c r="BR13" s="305" t="s">
        <v>196</v>
      </c>
      <c r="BS13" s="306"/>
      <c r="BT13" s="306"/>
      <c r="BU13" s="306"/>
      <c r="BV13" s="306"/>
      <c r="BW13" s="306"/>
      <c r="BX13" s="306"/>
      <c r="BY13" s="306"/>
      <c r="BZ13" s="306"/>
      <c r="CA13" s="306"/>
      <c r="CB13" s="306"/>
      <c r="CC13" s="307"/>
      <c r="CD13" s="305" t="s">
        <v>195</v>
      </c>
      <c r="CE13" s="306"/>
      <c r="CF13" s="306"/>
      <c r="CG13" s="306"/>
      <c r="CH13" s="306"/>
      <c r="CI13" s="306"/>
      <c r="CJ13" s="306"/>
      <c r="CK13" s="306"/>
      <c r="CL13" s="306"/>
      <c r="CM13" s="306"/>
      <c r="CN13" s="306"/>
      <c r="CO13" s="307"/>
      <c r="CP13" s="305" t="s">
        <v>201</v>
      </c>
      <c r="CQ13" s="306"/>
      <c r="CR13" s="306"/>
      <c r="CS13" s="306"/>
      <c r="CT13" s="306"/>
      <c r="CU13" s="306"/>
      <c r="CV13" s="306"/>
      <c r="CW13" s="306"/>
      <c r="CX13" s="306"/>
      <c r="CY13" s="306"/>
      <c r="CZ13" s="306"/>
      <c r="DA13" s="306"/>
    </row>
    <row r="14" spans="1:105" s="98" customFormat="1" ht="15" customHeight="1" x14ac:dyDescent="0.2">
      <c r="A14" s="294" t="s">
        <v>140</v>
      </c>
      <c r="B14" s="294"/>
      <c r="C14" s="294"/>
      <c r="D14" s="294"/>
      <c r="E14" s="294"/>
      <c r="F14" s="295" t="s">
        <v>200</v>
      </c>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313"/>
      <c r="AH14" s="310" t="s">
        <v>7</v>
      </c>
      <c r="AI14" s="311"/>
      <c r="AJ14" s="311"/>
      <c r="AK14" s="311"/>
      <c r="AL14" s="311"/>
      <c r="AM14" s="311"/>
      <c r="AN14" s="311"/>
      <c r="AO14" s="311"/>
      <c r="AP14" s="311"/>
      <c r="AQ14" s="311"/>
      <c r="AR14" s="311"/>
      <c r="AS14" s="312"/>
      <c r="AT14" s="310" t="s">
        <v>7</v>
      </c>
      <c r="AU14" s="311"/>
      <c r="AV14" s="311"/>
      <c r="AW14" s="311"/>
      <c r="AX14" s="311"/>
      <c r="AY14" s="311"/>
      <c r="AZ14" s="311"/>
      <c r="BA14" s="311"/>
      <c r="BB14" s="311"/>
      <c r="BC14" s="311"/>
      <c r="BD14" s="311"/>
      <c r="BE14" s="312"/>
      <c r="BF14" s="310" t="s">
        <v>7</v>
      </c>
      <c r="BG14" s="311"/>
      <c r="BH14" s="311"/>
      <c r="BI14" s="311"/>
      <c r="BJ14" s="311"/>
      <c r="BK14" s="311"/>
      <c r="BL14" s="311"/>
      <c r="BM14" s="311"/>
      <c r="BN14" s="311"/>
      <c r="BO14" s="311"/>
      <c r="BP14" s="311"/>
      <c r="BQ14" s="312"/>
      <c r="BR14" s="310" t="s">
        <v>7</v>
      </c>
      <c r="BS14" s="311"/>
      <c r="BT14" s="311"/>
      <c r="BU14" s="311"/>
      <c r="BV14" s="311"/>
      <c r="BW14" s="311"/>
      <c r="BX14" s="311"/>
      <c r="BY14" s="311"/>
      <c r="BZ14" s="311"/>
      <c r="CA14" s="311"/>
      <c r="CB14" s="311"/>
      <c r="CC14" s="312"/>
      <c r="CD14" s="310" t="s">
        <v>7</v>
      </c>
      <c r="CE14" s="311"/>
      <c r="CF14" s="311"/>
      <c r="CG14" s="311"/>
      <c r="CH14" s="311"/>
      <c r="CI14" s="311"/>
      <c r="CJ14" s="311"/>
      <c r="CK14" s="311"/>
      <c r="CL14" s="311"/>
      <c r="CM14" s="311"/>
      <c r="CN14" s="311"/>
      <c r="CO14" s="312"/>
      <c r="CP14" s="310" t="s">
        <v>7</v>
      </c>
      <c r="CQ14" s="311"/>
      <c r="CR14" s="311"/>
      <c r="CS14" s="311"/>
      <c r="CT14" s="311"/>
      <c r="CU14" s="311"/>
      <c r="CV14" s="311"/>
      <c r="CW14" s="311"/>
      <c r="CX14" s="311"/>
      <c r="CY14" s="311"/>
      <c r="CZ14" s="311"/>
      <c r="DA14" s="312"/>
    </row>
    <row r="15" spans="1:105" s="98" customFormat="1" ht="27.75" customHeight="1" x14ac:dyDescent="0.2">
      <c r="A15" s="294"/>
      <c r="B15" s="294"/>
      <c r="C15" s="294"/>
      <c r="D15" s="294"/>
      <c r="E15" s="294"/>
      <c r="F15" s="314" t="s">
        <v>1182</v>
      </c>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5"/>
      <c r="AH15" s="310" t="s">
        <v>7</v>
      </c>
      <c r="AI15" s="311"/>
      <c r="AJ15" s="311"/>
      <c r="AK15" s="311"/>
      <c r="AL15" s="311"/>
      <c r="AM15" s="311"/>
      <c r="AN15" s="311"/>
      <c r="AO15" s="311"/>
      <c r="AP15" s="311"/>
      <c r="AQ15" s="311"/>
      <c r="AR15" s="311"/>
      <c r="AS15" s="312"/>
      <c r="AT15" s="310" t="s">
        <v>7</v>
      </c>
      <c r="AU15" s="311"/>
      <c r="AV15" s="311"/>
      <c r="AW15" s="311"/>
      <c r="AX15" s="311"/>
      <c r="AY15" s="311"/>
      <c r="AZ15" s="311"/>
      <c r="BA15" s="311"/>
      <c r="BB15" s="311"/>
      <c r="BC15" s="311"/>
      <c r="BD15" s="311"/>
      <c r="BE15" s="312"/>
      <c r="BF15" s="310" t="s">
        <v>7</v>
      </c>
      <c r="BG15" s="311"/>
      <c r="BH15" s="311"/>
      <c r="BI15" s="311"/>
      <c r="BJ15" s="311"/>
      <c r="BK15" s="311"/>
      <c r="BL15" s="311"/>
      <c r="BM15" s="311"/>
      <c r="BN15" s="311"/>
      <c r="BO15" s="311"/>
      <c r="BP15" s="311"/>
      <c r="BQ15" s="312"/>
      <c r="BR15" s="310" t="s">
        <v>7</v>
      </c>
      <c r="BS15" s="311"/>
      <c r="BT15" s="311"/>
      <c r="BU15" s="311"/>
      <c r="BV15" s="311"/>
      <c r="BW15" s="311"/>
      <c r="BX15" s="311"/>
      <c r="BY15" s="311"/>
      <c r="BZ15" s="311"/>
      <c r="CA15" s="311"/>
      <c r="CB15" s="311"/>
      <c r="CC15" s="312"/>
      <c r="CD15" s="310" t="s">
        <v>7</v>
      </c>
      <c r="CE15" s="311"/>
      <c r="CF15" s="311"/>
      <c r="CG15" s="311"/>
      <c r="CH15" s="311"/>
      <c r="CI15" s="311"/>
      <c r="CJ15" s="311"/>
      <c r="CK15" s="311"/>
      <c r="CL15" s="311"/>
      <c r="CM15" s="311"/>
      <c r="CN15" s="311"/>
      <c r="CO15" s="312"/>
      <c r="CP15" s="310" t="s">
        <v>7</v>
      </c>
      <c r="CQ15" s="311"/>
      <c r="CR15" s="311"/>
      <c r="CS15" s="311"/>
      <c r="CT15" s="311"/>
      <c r="CU15" s="311"/>
      <c r="CV15" s="311"/>
      <c r="CW15" s="311"/>
      <c r="CX15" s="311"/>
      <c r="CY15" s="311"/>
      <c r="CZ15" s="311"/>
      <c r="DA15" s="312"/>
    </row>
    <row r="16" spans="1:105" s="98" customFormat="1" ht="15" customHeight="1" x14ac:dyDescent="0.2">
      <c r="A16" s="294" t="s">
        <v>150</v>
      </c>
      <c r="B16" s="294"/>
      <c r="C16" s="294"/>
      <c r="D16" s="294"/>
      <c r="E16" s="294"/>
      <c r="F16" s="295" t="s">
        <v>1183</v>
      </c>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313"/>
      <c r="AH16" s="310" t="s">
        <v>7</v>
      </c>
      <c r="AI16" s="311"/>
      <c r="AJ16" s="311"/>
      <c r="AK16" s="311"/>
      <c r="AL16" s="311"/>
      <c r="AM16" s="311"/>
      <c r="AN16" s="311"/>
      <c r="AO16" s="311"/>
      <c r="AP16" s="311"/>
      <c r="AQ16" s="311"/>
      <c r="AR16" s="311"/>
      <c r="AS16" s="312"/>
      <c r="AT16" s="310">
        <v>1</v>
      </c>
      <c r="AU16" s="311"/>
      <c r="AV16" s="311"/>
      <c r="AW16" s="311"/>
      <c r="AX16" s="311"/>
      <c r="AY16" s="311"/>
      <c r="AZ16" s="311"/>
      <c r="BA16" s="311"/>
      <c r="BB16" s="311"/>
      <c r="BC16" s="311"/>
      <c r="BD16" s="311"/>
      <c r="BE16" s="312"/>
      <c r="BF16" s="310" t="s">
        <v>7</v>
      </c>
      <c r="BG16" s="311"/>
      <c r="BH16" s="311"/>
      <c r="BI16" s="311"/>
      <c r="BJ16" s="311"/>
      <c r="BK16" s="311"/>
      <c r="BL16" s="311"/>
      <c r="BM16" s="311"/>
      <c r="BN16" s="311"/>
      <c r="BO16" s="311"/>
      <c r="BP16" s="311"/>
      <c r="BQ16" s="312"/>
      <c r="BR16" s="310" t="s">
        <v>7</v>
      </c>
      <c r="BS16" s="311"/>
      <c r="BT16" s="311"/>
      <c r="BU16" s="311"/>
      <c r="BV16" s="311"/>
      <c r="BW16" s="311"/>
      <c r="BX16" s="311"/>
      <c r="BY16" s="311"/>
      <c r="BZ16" s="311"/>
      <c r="CA16" s="311"/>
      <c r="CB16" s="311"/>
      <c r="CC16" s="312"/>
      <c r="CD16" s="310">
        <v>150</v>
      </c>
      <c r="CE16" s="311"/>
      <c r="CF16" s="311"/>
      <c r="CG16" s="311"/>
      <c r="CH16" s="311"/>
      <c r="CI16" s="311"/>
      <c r="CJ16" s="311"/>
      <c r="CK16" s="311"/>
      <c r="CL16" s="311"/>
      <c r="CM16" s="311"/>
      <c r="CN16" s="311"/>
      <c r="CO16" s="312"/>
      <c r="CP16" s="310" t="s">
        <v>7</v>
      </c>
      <c r="CQ16" s="311"/>
      <c r="CR16" s="311"/>
      <c r="CS16" s="311"/>
      <c r="CT16" s="311"/>
      <c r="CU16" s="311"/>
      <c r="CV16" s="311"/>
      <c r="CW16" s="311"/>
      <c r="CX16" s="311"/>
      <c r="CY16" s="311"/>
      <c r="CZ16" s="311"/>
      <c r="DA16" s="312"/>
    </row>
    <row r="17" spans="1:105" s="98" customFormat="1" ht="27.75" customHeight="1" x14ac:dyDescent="0.2">
      <c r="A17" s="294"/>
      <c r="B17" s="294"/>
      <c r="C17" s="294"/>
      <c r="D17" s="294"/>
      <c r="E17" s="294"/>
      <c r="F17" s="314" t="s">
        <v>1184</v>
      </c>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5"/>
      <c r="AH17" s="310" t="s">
        <v>7</v>
      </c>
      <c r="AI17" s="311"/>
      <c r="AJ17" s="311"/>
      <c r="AK17" s="311"/>
      <c r="AL17" s="311"/>
      <c r="AM17" s="311"/>
      <c r="AN17" s="311"/>
      <c r="AO17" s="311"/>
      <c r="AP17" s="311"/>
      <c r="AQ17" s="311"/>
      <c r="AR17" s="311"/>
      <c r="AS17" s="312"/>
      <c r="AT17" s="310" t="s">
        <v>7</v>
      </c>
      <c r="AU17" s="311"/>
      <c r="AV17" s="311"/>
      <c r="AW17" s="311"/>
      <c r="AX17" s="311"/>
      <c r="AY17" s="311"/>
      <c r="AZ17" s="311"/>
      <c r="BA17" s="311"/>
      <c r="BB17" s="311"/>
      <c r="BC17" s="311"/>
      <c r="BD17" s="311"/>
      <c r="BE17" s="312"/>
      <c r="BF17" s="310" t="s">
        <v>7</v>
      </c>
      <c r="BG17" s="311"/>
      <c r="BH17" s="311"/>
      <c r="BI17" s="311"/>
      <c r="BJ17" s="311"/>
      <c r="BK17" s="311"/>
      <c r="BL17" s="311"/>
      <c r="BM17" s="311"/>
      <c r="BN17" s="311"/>
      <c r="BO17" s="311"/>
      <c r="BP17" s="311"/>
      <c r="BQ17" s="312"/>
      <c r="BR17" s="310" t="s">
        <v>7</v>
      </c>
      <c r="BS17" s="311"/>
      <c r="BT17" s="311"/>
      <c r="BU17" s="311"/>
      <c r="BV17" s="311"/>
      <c r="BW17" s="311"/>
      <c r="BX17" s="311"/>
      <c r="BY17" s="311"/>
      <c r="BZ17" s="311"/>
      <c r="CA17" s="311"/>
      <c r="CB17" s="311"/>
      <c r="CC17" s="312"/>
      <c r="CD17" s="310" t="s">
        <v>7</v>
      </c>
      <c r="CE17" s="311"/>
      <c r="CF17" s="311"/>
      <c r="CG17" s="311"/>
      <c r="CH17" s="311"/>
      <c r="CI17" s="311"/>
      <c r="CJ17" s="311"/>
      <c r="CK17" s="311"/>
      <c r="CL17" s="311"/>
      <c r="CM17" s="311"/>
      <c r="CN17" s="311"/>
      <c r="CO17" s="312"/>
      <c r="CP17" s="310" t="s">
        <v>7</v>
      </c>
      <c r="CQ17" s="311"/>
      <c r="CR17" s="311"/>
      <c r="CS17" s="311"/>
      <c r="CT17" s="311"/>
      <c r="CU17" s="311"/>
      <c r="CV17" s="311"/>
      <c r="CW17" s="311"/>
      <c r="CX17" s="311"/>
      <c r="CY17" s="311"/>
      <c r="CZ17" s="311"/>
      <c r="DA17" s="312"/>
    </row>
    <row r="18" spans="1:105" s="98" customFormat="1" ht="15" customHeight="1" x14ac:dyDescent="0.2">
      <c r="A18" s="294" t="s">
        <v>158</v>
      </c>
      <c r="B18" s="294"/>
      <c r="C18" s="294"/>
      <c r="D18" s="294"/>
      <c r="E18" s="294"/>
      <c r="F18" s="295" t="s">
        <v>1185</v>
      </c>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313"/>
      <c r="AH18" s="310" t="s">
        <v>7</v>
      </c>
      <c r="AI18" s="311"/>
      <c r="AJ18" s="311"/>
      <c r="AK18" s="311"/>
      <c r="AL18" s="311"/>
      <c r="AM18" s="311"/>
      <c r="AN18" s="311"/>
      <c r="AO18" s="311"/>
      <c r="AP18" s="311"/>
      <c r="AQ18" s="311"/>
      <c r="AR18" s="311"/>
      <c r="AS18" s="312"/>
      <c r="AT18" s="310" t="s">
        <v>7</v>
      </c>
      <c r="AU18" s="311"/>
      <c r="AV18" s="311"/>
      <c r="AW18" s="311"/>
      <c r="AX18" s="311"/>
      <c r="AY18" s="311"/>
      <c r="AZ18" s="311"/>
      <c r="BA18" s="311"/>
      <c r="BB18" s="311"/>
      <c r="BC18" s="311"/>
      <c r="BD18" s="311"/>
      <c r="BE18" s="312"/>
      <c r="BF18" s="310" t="s">
        <v>7</v>
      </c>
      <c r="BG18" s="311"/>
      <c r="BH18" s="311"/>
      <c r="BI18" s="311"/>
      <c r="BJ18" s="311"/>
      <c r="BK18" s="311"/>
      <c r="BL18" s="311"/>
      <c r="BM18" s="311"/>
      <c r="BN18" s="311"/>
      <c r="BO18" s="311"/>
      <c r="BP18" s="311"/>
      <c r="BQ18" s="312"/>
      <c r="BR18" s="310" t="s">
        <v>7</v>
      </c>
      <c r="BS18" s="311"/>
      <c r="BT18" s="311"/>
      <c r="BU18" s="311"/>
      <c r="BV18" s="311"/>
      <c r="BW18" s="311"/>
      <c r="BX18" s="311"/>
      <c r="BY18" s="311"/>
      <c r="BZ18" s="311"/>
      <c r="CA18" s="311"/>
      <c r="CB18" s="311"/>
      <c r="CC18" s="312"/>
      <c r="CD18" s="310" t="s">
        <v>7</v>
      </c>
      <c r="CE18" s="311"/>
      <c r="CF18" s="311"/>
      <c r="CG18" s="311"/>
      <c r="CH18" s="311"/>
      <c r="CI18" s="311"/>
      <c r="CJ18" s="311"/>
      <c r="CK18" s="311"/>
      <c r="CL18" s="311"/>
      <c r="CM18" s="311"/>
      <c r="CN18" s="311"/>
      <c r="CO18" s="312"/>
      <c r="CP18" s="310" t="s">
        <v>7</v>
      </c>
      <c r="CQ18" s="311"/>
      <c r="CR18" s="311"/>
      <c r="CS18" s="311"/>
      <c r="CT18" s="311"/>
      <c r="CU18" s="311"/>
      <c r="CV18" s="311"/>
      <c r="CW18" s="311"/>
      <c r="CX18" s="311"/>
      <c r="CY18" s="311"/>
      <c r="CZ18" s="311"/>
      <c r="DA18" s="312"/>
    </row>
    <row r="19" spans="1:105" s="98" customFormat="1" ht="40.5" customHeight="1" x14ac:dyDescent="0.2">
      <c r="A19" s="294"/>
      <c r="B19" s="294"/>
      <c r="C19" s="294"/>
      <c r="D19" s="294"/>
      <c r="E19" s="294"/>
      <c r="F19" s="314" t="s">
        <v>1186</v>
      </c>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5"/>
      <c r="AH19" s="310" t="s">
        <v>7</v>
      </c>
      <c r="AI19" s="311"/>
      <c r="AJ19" s="311"/>
      <c r="AK19" s="311"/>
      <c r="AL19" s="311"/>
      <c r="AM19" s="311"/>
      <c r="AN19" s="311"/>
      <c r="AO19" s="311"/>
      <c r="AP19" s="311"/>
      <c r="AQ19" s="311"/>
      <c r="AR19" s="311"/>
      <c r="AS19" s="312"/>
      <c r="AT19" s="310" t="s">
        <v>7</v>
      </c>
      <c r="AU19" s="311"/>
      <c r="AV19" s="311"/>
      <c r="AW19" s="311"/>
      <c r="AX19" s="311"/>
      <c r="AY19" s="311"/>
      <c r="AZ19" s="311"/>
      <c r="BA19" s="311"/>
      <c r="BB19" s="311"/>
      <c r="BC19" s="311"/>
      <c r="BD19" s="311"/>
      <c r="BE19" s="312"/>
      <c r="BF19" s="310" t="s">
        <v>7</v>
      </c>
      <c r="BG19" s="311"/>
      <c r="BH19" s="311"/>
      <c r="BI19" s="311"/>
      <c r="BJ19" s="311"/>
      <c r="BK19" s="311"/>
      <c r="BL19" s="311"/>
      <c r="BM19" s="311"/>
      <c r="BN19" s="311"/>
      <c r="BO19" s="311"/>
      <c r="BP19" s="311"/>
      <c r="BQ19" s="312"/>
      <c r="BR19" s="310" t="s">
        <v>7</v>
      </c>
      <c r="BS19" s="311"/>
      <c r="BT19" s="311"/>
      <c r="BU19" s="311"/>
      <c r="BV19" s="311"/>
      <c r="BW19" s="311"/>
      <c r="BX19" s="311"/>
      <c r="BY19" s="311"/>
      <c r="BZ19" s="311"/>
      <c r="CA19" s="311"/>
      <c r="CB19" s="311"/>
      <c r="CC19" s="312"/>
      <c r="CD19" s="310" t="s">
        <v>7</v>
      </c>
      <c r="CE19" s="311"/>
      <c r="CF19" s="311"/>
      <c r="CG19" s="311"/>
      <c r="CH19" s="311"/>
      <c r="CI19" s="311"/>
      <c r="CJ19" s="311"/>
      <c r="CK19" s="311"/>
      <c r="CL19" s="311"/>
      <c r="CM19" s="311"/>
      <c r="CN19" s="311"/>
      <c r="CO19" s="312"/>
      <c r="CP19" s="310" t="s">
        <v>7</v>
      </c>
      <c r="CQ19" s="311"/>
      <c r="CR19" s="311"/>
      <c r="CS19" s="311"/>
      <c r="CT19" s="311"/>
      <c r="CU19" s="311"/>
      <c r="CV19" s="311"/>
      <c r="CW19" s="311"/>
      <c r="CX19" s="311"/>
      <c r="CY19" s="311"/>
      <c r="CZ19" s="311"/>
      <c r="DA19" s="312"/>
    </row>
    <row r="20" spans="1:105" s="98" customFormat="1" ht="27.75" customHeight="1" x14ac:dyDescent="0.2">
      <c r="A20" s="294" t="s">
        <v>162</v>
      </c>
      <c r="B20" s="294"/>
      <c r="C20" s="294"/>
      <c r="D20" s="294"/>
      <c r="E20" s="294"/>
      <c r="F20" s="295" t="s">
        <v>1187</v>
      </c>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313"/>
      <c r="AH20" s="310" t="s">
        <v>7</v>
      </c>
      <c r="AI20" s="311"/>
      <c r="AJ20" s="311"/>
      <c r="AK20" s="311"/>
      <c r="AL20" s="311"/>
      <c r="AM20" s="311"/>
      <c r="AN20" s="311"/>
      <c r="AO20" s="311"/>
      <c r="AP20" s="311"/>
      <c r="AQ20" s="311"/>
      <c r="AR20" s="311"/>
      <c r="AS20" s="312"/>
      <c r="AT20" s="310" t="s">
        <v>7</v>
      </c>
      <c r="AU20" s="311"/>
      <c r="AV20" s="311"/>
      <c r="AW20" s="311"/>
      <c r="AX20" s="311"/>
      <c r="AY20" s="311"/>
      <c r="AZ20" s="311"/>
      <c r="BA20" s="311"/>
      <c r="BB20" s="311"/>
      <c r="BC20" s="311"/>
      <c r="BD20" s="311"/>
      <c r="BE20" s="312"/>
      <c r="BF20" s="310" t="s">
        <v>7</v>
      </c>
      <c r="BG20" s="311"/>
      <c r="BH20" s="311"/>
      <c r="BI20" s="311"/>
      <c r="BJ20" s="311"/>
      <c r="BK20" s="311"/>
      <c r="BL20" s="311"/>
      <c r="BM20" s="311"/>
      <c r="BN20" s="311"/>
      <c r="BO20" s="311"/>
      <c r="BP20" s="311"/>
      <c r="BQ20" s="312"/>
      <c r="BR20" s="310" t="s">
        <v>7</v>
      </c>
      <c r="BS20" s="311"/>
      <c r="BT20" s="311"/>
      <c r="BU20" s="311"/>
      <c r="BV20" s="311"/>
      <c r="BW20" s="311"/>
      <c r="BX20" s="311"/>
      <c r="BY20" s="311"/>
      <c r="BZ20" s="311"/>
      <c r="CA20" s="311"/>
      <c r="CB20" s="311"/>
      <c r="CC20" s="312"/>
      <c r="CD20" s="310" t="s">
        <v>7</v>
      </c>
      <c r="CE20" s="311"/>
      <c r="CF20" s="311"/>
      <c r="CG20" s="311"/>
      <c r="CH20" s="311"/>
      <c r="CI20" s="311"/>
      <c r="CJ20" s="311"/>
      <c r="CK20" s="311"/>
      <c r="CL20" s="311"/>
      <c r="CM20" s="311"/>
      <c r="CN20" s="311"/>
      <c r="CO20" s="312"/>
      <c r="CP20" s="310" t="s">
        <v>7</v>
      </c>
      <c r="CQ20" s="311"/>
      <c r="CR20" s="311"/>
      <c r="CS20" s="311"/>
      <c r="CT20" s="311"/>
      <c r="CU20" s="311"/>
      <c r="CV20" s="311"/>
      <c r="CW20" s="311"/>
      <c r="CX20" s="311"/>
      <c r="CY20" s="311"/>
      <c r="CZ20" s="311"/>
      <c r="DA20" s="312"/>
    </row>
    <row r="21" spans="1:105" s="98" customFormat="1" ht="40.5" customHeight="1" x14ac:dyDescent="0.2">
      <c r="A21" s="294"/>
      <c r="B21" s="294"/>
      <c r="C21" s="294"/>
      <c r="D21" s="294"/>
      <c r="E21" s="294"/>
      <c r="F21" s="314" t="s">
        <v>1186</v>
      </c>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5"/>
      <c r="AH21" s="310" t="s">
        <v>7</v>
      </c>
      <c r="AI21" s="311"/>
      <c r="AJ21" s="311"/>
      <c r="AK21" s="311"/>
      <c r="AL21" s="311"/>
      <c r="AM21" s="311"/>
      <c r="AN21" s="311"/>
      <c r="AO21" s="311"/>
      <c r="AP21" s="311"/>
      <c r="AQ21" s="311"/>
      <c r="AR21" s="311"/>
      <c r="AS21" s="312"/>
      <c r="AT21" s="310" t="s">
        <v>7</v>
      </c>
      <c r="AU21" s="311"/>
      <c r="AV21" s="311"/>
      <c r="AW21" s="311"/>
      <c r="AX21" s="311"/>
      <c r="AY21" s="311"/>
      <c r="AZ21" s="311"/>
      <c r="BA21" s="311"/>
      <c r="BB21" s="311"/>
      <c r="BC21" s="311"/>
      <c r="BD21" s="311"/>
      <c r="BE21" s="312"/>
      <c r="BF21" s="310" t="s">
        <v>7</v>
      </c>
      <c r="BG21" s="311"/>
      <c r="BH21" s="311"/>
      <c r="BI21" s="311"/>
      <c r="BJ21" s="311"/>
      <c r="BK21" s="311"/>
      <c r="BL21" s="311"/>
      <c r="BM21" s="311"/>
      <c r="BN21" s="311"/>
      <c r="BO21" s="311"/>
      <c r="BP21" s="311"/>
      <c r="BQ21" s="312"/>
      <c r="BR21" s="310" t="s">
        <v>7</v>
      </c>
      <c r="BS21" s="311"/>
      <c r="BT21" s="311"/>
      <c r="BU21" s="311"/>
      <c r="BV21" s="311"/>
      <c r="BW21" s="311"/>
      <c r="BX21" s="311"/>
      <c r="BY21" s="311"/>
      <c r="BZ21" s="311"/>
      <c r="CA21" s="311"/>
      <c r="CB21" s="311"/>
      <c r="CC21" s="312"/>
      <c r="CD21" s="310" t="s">
        <v>7</v>
      </c>
      <c r="CE21" s="311"/>
      <c r="CF21" s="311"/>
      <c r="CG21" s="311"/>
      <c r="CH21" s="311"/>
      <c r="CI21" s="311"/>
      <c r="CJ21" s="311"/>
      <c r="CK21" s="311"/>
      <c r="CL21" s="311"/>
      <c r="CM21" s="311"/>
      <c r="CN21" s="311"/>
      <c r="CO21" s="312"/>
      <c r="CP21" s="310" t="s">
        <v>7</v>
      </c>
      <c r="CQ21" s="311"/>
      <c r="CR21" s="311"/>
      <c r="CS21" s="311"/>
      <c r="CT21" s="311"/>
      <c r="CU21" s="311"/>
      <c r="CV21" s="311"/>
      <c r="CW21" s="311"/>
      <c r="CX21" s="311"/>
      <c r="CY21" s="311"/>
      <c r="CZ21" s="311"/>
      <c r="DA21" s="312"/>
    </row>
    <row r="22" spans="1:105" s="98" customFormat="1" ht="15" customHeight="1" x14ac:dyDescent="0.2">
      <c r="A22" s="294" t="s">
        <v>165</v>
      </c>
      <c r="B22" s="294"/>
      <c r="C22" s="294"/>
      <c r="D22" s="294"/>
      <c r="E22" s="294"/>
      <c r="F22" s="295" t="s">
        <v>199</v>
      </c>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313"/>
      <c r="AH22" s="310" t="s">
        <v>7</v>
      </c>
      <c r="AI22" s="311"/>
      <c r="AJ22" s="311"/>
      <c r="AK22" s="311"/>
      <c r="AL22" s="311"/>
      <c r="AM22" s="311"/>
      <c r="AN22" s="311"/>
      <c r="AO22" s="311"/>
      <c r="AP22" s="311"/>
      <c r="AQ22" s="311"/>
      <c r="AR22" s="311"/>
      <c r="AS22" s="312"/>
      <c r="AT22" s="310" t="s">
        <v>7</v>
      </c>
      <c r="AU22" s="311"/>
      <c r="AV22" s="311"/>
      <c r="AW22" s="311"/>
      <c r="AX22" s="311"/>
      <c r="AY22" s="311"/>
      <c r="AZ22" s="311"/>
      <c r="BA22" s="311"/>
      <c r="BB22" s="311"/>
      <c r="BC22" s="311"/>
      <c r="BD22" s="311"/>
      <c r="BE22" s="312"/>
      <c r="BF22" s="310" t="s">
        <v>7</v>
      </c>
      <c r="BG22" s="311"/>
      <c r="BH22" s="311"/>
      <c r="BI22" s="311"/>
      <c r="BJ22" s="311"/>
      <c r="BK22" s="311"/>
      <c r="BL22" s="311"/>
      <c r="BM22" s="311"/>
      <c r="BN22" s="311"/>
      <c r="BO22" s="311"/>
      <c r="BP22" s="311"/>
      <c r="BQ22" s="312"/>
      <c r="BR22" s="310" t="s">
        <v>7</v>
      </c>
      <c r="BS22" s="311"/>
      <c r="BT22" s="311"/>
      <c r="BU22" s="311"/>
      <c r="BV22" s="311"/>
      <c r="BW22" s="311"/>
      <c r="BX22" s="311"/>
      <c r="BY22" s="311"/>
      <c r="BZ22" s="311"/>
      <c r="CA22" s="311"/>
      <c r="CB22" s="311"/>
      <c r="CC22" s="312"/>
      <c r="CD22" s="310" t="s">
        <v>7</v>
      </c>
      <c r="CE22" s="311"/>
      <c r="CF22" s="311"/>
      <c r="CG22" s="311"/>
      <c r="CH22" s="311"/>
      <c r="CI22" s="311"/>
      <c r="CJ22" s="311"/>
      <c r="CK22" s="311"/>
      <c r="CL22" s="311"/>
      <c r="CM22" s="311"/>
      <c r="CN22" s="311"/>
      <c r="CO22" s="312"/>
      <c r="CP22" s="310" t="s">
        <v>7</v>
      </c>
      <c r="CQ22" s="311"/>
      <c r="CR22" s="311"/>
      <c r="CS22" s="311"/>
      <c r="CT22" s="311"/>
      <c r="CU22" s="311"/>
      <c r="CV22" s="311"/>
      <c r="CW22" s="311"/>
      <c r="CX22" s="311"/>
      <c r="CY22" s="311"/>
      <c r="CZ22" s="311"/>
      <c r="DA22" s="312"/>
    </row>
    <row r="23" spans="1:105" s="98" customFormat="1" ht="40.5" customHeight="1" x14ac:dyDescent="0.2">
      <c r="A23" s="294"/>
      <c r="B23" s="294"/>
      <c r="C23" s="294"/>
      <c r="D23" s="294"/>
      <c r="E23" s="294"/>
      <c r="F23" s="314" t="s">
        <v>1186</v>
      </c>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5"/>
      <c r="AH23" s="310" t="s">
        <v>7</v>
      </c>
      <c r="AI23" s="311"/>
      <c r="AJ23" s="311"/>
      <c r="AK23" s="311"/>
      <c r="AL23" s="311"/>
      <c r="AM23" s="311"/>
      <c r="AN23" s="311"/>
      <c r="AO23" s="311"/>
      <c r="AP23" s="311"/>
      <c r="AQ23" s="311"/>
      <c r="AR23" s="311"/>
      <c r="AS23" s="312"/>
      <c r="AT23" s="310" t="s">
        <v>7</v>
      </c>
      <c r="AU23" s="311"/>
      <c r="AV23" s="311"/>
      <c r="AW23" s="311"/>
      <c r="AX23" s="311"/>
      <c r="AY23" s="311"/>
      <c r="AZ23" s="311"/>
      <c r="BA23" s="311"/>
      <c r="BB23" s="311"/>
      <c r="BC23" s="311"/>
      <c r="BD23" s="311"/>
      <c r="BE23" s="312"/>
      <c r="BF23" s="310" t="s">
        <v>7</v>
      </c>
      <c r="BG23" s="311"/>
      <c r="BH23" s="311"/>
      <c r="BI23" s="311"/>
      <c r="BJ23" s="311"/>
      <c r="BK23" s="311"/>
      <c r="BL23" s="311"/>
      <c r="BM23" s="311"/>
      <c r="BN23" s="311"/>
      <c r="BO23" s="311"/>
      <c r="BP23" s="311"/>
      <c r="BQ23" s="312"/>
      <c r="BR23" s="310" t="s">
        <v>7</v>
      </c>
      <c r="BS23" s="311"/>
      <c r="BT23" s="311"/>
      <c r="BU23" s="311"/>
      <c r="BV23" s="311"/>
      <c r="BW23" s="311"/>
      <c r="BX23" s="311"/>
      <c r="BY23" s="311"/>
      <c r="BZ23" s="311"/>
      <c r="CA23" s="311"/>
      <c r="CB23" s="311"/>
      <c r="CC23" s="312"/>
      <c r="CD23" s="310" t="s">
        <v>7</v>
      </c>
      <c r="CE23" s="311"/>
      <c r="CF23" s="311"/>
      <c r="CG23" s="311"/>
      <c r="CH23" s="311"/>
      <c r="CI23" s="311"/>
      <c r="CJ23" s="311"/>
      <c r="CK23" s="311"/>
      <c r="CL23" s="311"/>
      <c r="CM23" s="311"/>
      <c r="CN23" s="311"/>
      <c r="CO23" s="312"/>
      <c r="CP23" s="310" t="s">
        <v>7</v>
      </c>
      <c r="CQ23" s="311"/>
      <c r="CR23" s="311"/>
      <c r="CS23" s="311"/>
      <c r="CT23" s="311"/>
      <c r="CU23" s="311"/>
      <c r="CV23" s="311"/>
      <c r="CW23" s="311"/>
      <c r="CX23" s="311"/>
      <c r="CY23" s="311"/>
      <c r="CZ23" s="311"/>
      <c r="DA23" s="312"/>
    </row>
    <row r="24" spans="1:105" s="98" customFormat="1" ht="15" customHeight="1" x14ac:dyDescent="0.2">
      <c r="A24" s="294" t="s">
        <v>170</v>
      </c>
      <c r="B24" s="294"/>
      <c r="C24" s="294"/>
      <c r="D24" s="294"/>
      <c r="E24" s="294"/>
      <c r="F24" s="295" t="s">
        <v>204</v>
      </c>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313"/>
      <c r="AH24" s="310" t="s">
        <v>7</v>
      </c>
      <c r="AI24" s="311"/>
      <c r="AJ24" s="311"/>
      <c r="AK24" s="311"/>
      <c r="AL24" s="311"/>
      <c r="AM24" s="311"/>
      <c r="AN24" s="311"/>
      <c r="AO24" s="311"/>
      <c r="AP24" s="311"/>
      <c r="AQ24" s="311"/>
      <c r="AR24" s="311"/>
      <c r="AS24" s="312"/>
      <c r="AT24" s="310" t="s">
        <v>7</v>
      </c>
      <c r="AU24" s="311"/>
      <c r="AV24" s="311"/>
      <c r="AW24" s="311"/>
      <c r="AX24" s="311"/>
      <c r="AY24" s="311"/>
      <c r="AZ24" s="311"/>
      <c r="BA24" s="311"/>
      <c r="BB24" s="311"/>
      <c r="BC24" s="311"/>
      <c r="BD24" s="311"/>
      <c r="BE24" s="312"/>
      <c r="BF24" s="310" t="s">
        <v>7</v>
      </c>
      <c r="BG24" s="311"/>
      <c r="BH24" s="311"/>
      <c r="BI24" s="311"/>
      <c r="BJ24" s="311"/>
      <c r="BK24" s="311"/>
      <c r="BL24" s="311"/>
      <c r="BM24" s="311"/>
      <c r="BN24" s="311"/>
      <c r="BO24" s="311"/>
      <c r="BP24" s="311"/>
      <c r="BQ24" s="312"/>
      <c r="BR24" s="310" t="s">
        <v>7</v>
      </c>
      <c r="BS24" s="311"/>
      <c r="BT24" s="311"/>
      <c r="BU24" s="311"/>
      <c r="BV24" s="311"/>
      <c r="BW24" s="311"/>
      <c r="BX24" s="311"/>
      <c r="BY24" s="311"/>
      <c r="BZ24" s="311"/>
      <c r="CA24" s="311"/>
      <c r="CB24" s="311"/>
      <c r="CC24" s="312"/>
      <c r="CD24" s="310" t="s">
        <v>7</v>
      </c>
      <c r="CE24" s="311"/>
      <c r="CF24" s="311"/>
      <c r="CG24" s="311"/>
      <c r="CH24" s="311"/>
      <c r="CI24" s="311"/>
      <c r="CJ24" s="311"/>
      <c r="CK24" s="311"/>
      <c r="CL24" s="311"/>
      <c r="CM24" s="311"/>
      <c r="CN24" s="311"/>
      <c r="CO24" s="312"/>
      <c r="CP24" s="310" t="s">
        <v>7</v>
      </c>
      <c r="CQ24" s="311"/>
      <c r="CR24" s="311"/>
      <c r="CS24" s="311"/>
      <c r="CT24" s="311"/>
      <c r="CU24" s="311"/>
      <c r="CV24" s="311"/>
      <c r="CW24" s="311"/>
      <c r="CX24" s="311"/>
      <c r="CY24" s="311"/>
      <c r="CZ24" s="311"/>
      <c r="DA24" s="312"/>
    </row>
    <row r="25" spans="1:105" ht="3" customHeight="1" x14ac:dyDescent="0.25"/>
    <row r="26" spans="1:105" s="105" customFormat="1" ht="11.25" x14ac:dyDescent="0.2">
      <c r="A26" s="104" t="s">
        <v>1188</v>
      </c>
    </row>
    <row r="27" spans="1:105" s="105" customFormat="1" ht="64.5" customHeight="1" x14ac:dyDescent="0.2">
      <c r="A27" s="308" t="s">
        <v>1189</v>
      </c>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c r="BO27" s="309"/>
      <c r="BP27" s="309"/>
      <c r="BQ27" s="309"/>
      <c r="BR27" s="309"/>
      <c r="BS27" s="309"/>
      <c r="BT27" s="309"/>
      <c r="BU27" s="309"/>
      <c r="BV27" s="309"/>
      <c r="BW27" s="309"/>
      <c r="BX27" s="309"/>
      <c r="BY27" s="309"/>
      <c r="BZ27" s="309"/>
      <c r="CA27" s="309"/>
      <c r="CB27" s="309"/>
      <c r="CC27" s="309"/>
      <c r="CD27" s="309"/>
      <c r="CE27" s="309"/>
      <c r="CF27" s="309"/>
      <c r="CG27" s="309"/>
      <c r="CH27" s="309"/>
      <c r="CI27" s="309"/>
      <c r="CJ27" s="309"/>
      <c r="CK27" s="309"/>
      <c r="CL27" s="309"/>
      <c r="CM27" s="309"/>
      <c r="CN27" s="309"/>
      <c r="CO27" s="309"/>
      <c r="CP27" s="309"/>
      <c r="CQ27" s="309"/>
      <c r="CR27" s="309"/>
      <c r="CS27" s="309"/>
      <c r="CT27" s="309"/>
      <c r="CU27" s="309"/>
      <c r="CV27" s="309"/>
      <c r="CW27" s="309"/>
      <c r="CX27" s="309"/>
      <c r="CY27" s="309"/>
      <c r="CZ27" s="309"/>
      <c r="DA27" s="309"/>
    </row>
    <row r="28" spans="1:105" ht="3" customHeight="1" x14ac:dyDescent="0.25"/>
  </sheetData>
  <mergeCells count="102">
    <mergeCell ref="BQ2:DA2"/>
    <mergeCell ref="BQ4:DA4"/>
    <mergeCell ref="A8:DA8"/>
    <mergeCell ref="A10:DA10"/>
    <mergeCell ref="A12:AG13"/>
    <mergeCell ref="AH12:BQ12"/>
    <mergeCell ref="BR12:DA12"/>
    <mergeCell ref="AH13:AS13"/>
    <mergeCell ref="AT13:BE13"/>
    <mergeCell ref="BF13:BQ13"/>
    <mergeCell ref="BR13:CC13"/>
    <mergeCell ref="CD13:CO13"/>
    <mergeCell ref="CP13:DA13"/>
    <mergeCell ref="A14:E14"/>
    <mergeCell ref="F14:AG14"/>
    <mergeCell ref="AH14:AS14"/>
    <mergeCell ref="AT14:BE14"/>
    <mergeCell ref="BF14:BQ14"/>
    <mergeCell ref="BR14:CC14"/>
    <mergeCell ref="CD14:CO14"/>
    <mergeCell ref="CP14:DA14"/>
    <mergeCell ref="A15:E15"/>
    <mergeCell ref="F15:AG15"/>
    <mergeCell ref="AH15:AS15"/>
    <mergeCell ref="AT15:BE15"/>
    <mergeCell ref="BF15:BQ15"/>
    <mergeCell ref="BR15:CC15"/>
    <mergeCell ref="CD15:CO15"/>
    <mergeCell ref="CP15:DA15"/>
    <mergeCell ref="CD16:CO16"/>
    <mergeCell ref="CP16:DA16"/>
    <mergeCell ref="A17:E17"/>
    <mergeCell ref="F17:AG17"/>
    <mergeCell ref="AH17:AS17"/>
    <mergeCell ref="AT17:BE17"/>
    <mergeCell ref="BF17:BQ17"/>
    <mergeCell ref="BR17:CC17"/>
    <mergeCell ref="CD17:CO17"/>
    <mergeCell ref="CP17:DA17"/>
    <mergeCell ref="A16:E16"/>
    <mergeCell ref="F16:AG16"/>
    <mergeCell ref="AH16:AS16"/>
    <mergeCell ref="AT16:BE16"/>
    <mergeCell ref="BF16:BQ16"/>
    <mergeCell ref="BR16:CC16"/>
    <mergeCell ref="CD18:CO18"/>
    <mergeCell ref="CP18:DA18"/>
    <mergeCell ref="A19:E19"/>
    <mergeCell ref="F19:AG19"/>
    <mergeCell ref="AH19:AS19"/>
    <mergeCell ref="AT19:BE19"/>
    <mergeCell ref="BF19:BQ19"/>
    <mergeCell ref="BR19:CC19"/>
    <mergeCell ref="CD19:CO19"/>
    <mergeCell ref="CP19:DA19"/>
    <mergeCell ref="A18:E18"/>
    <mergeCell ref="F18:AG18"/>
    <mergeCell ref="AH18:AS18"/>
    <mergeCell ref="AT18:BE18"/>
    <mergeCell ref="BF18:BQ18"/>
    <mergeCell ref="BR18:CC18"/>
    <mergeCell ref="CD20:CO20"/>
    <mergeCell ref="CP20:DA20"/>
    <mergeCell ref="A21:E21"/>
    <mergeCell ref="F21:AG21"/>
    <mergeCell ref="AH21:AS21"/>
    <mergeCell ref="AT21:BE21"/>
    <mergeCell ref="BF21:BQ21"/>
    <mergeCell ref="BR21:CC21"/>
    <mergeCell ref="CD21:CO21"/>
    <mergeCell ref="CP21:DA21"/>
    <mergeCell ref="A20:E20"/>
    <mergeCell ref="F20:AG20"/>
    <mergeCell ref="AH20:AS20"/>
    <mergeCell ref="AT20:BE20"/>
    <mergeCell ref="BF20:BQ20"/>
    <mergeCell ref="BR20:CC20"/>
    <mergeCell ref="CD22:CO22"/>
    <mergeCell ref="CP22:DA22"/>
    <mergeCell ref="A23:E23"/>
    <mergeCell ref="F23:AG23"/>
    <mergeCell ref="AH23:AS23"/>
    <mergeCell ref="AT23:BE23"/>
    <mergeCell ref="BF23:BQ23"/>
    <mergeCell ref="BR23:CC23"/>
    <mergeCell ref="CD23:CO23"/>
    <mergeCell ref="CP23:DA23"/>
    <mergeCell ref="A22:E22"/>
    <mergeCell ref="F22:AG22"/>
    <mergeCell ref="AH22:AS22"/>
    <mergeCell ref="AT22:BE22"/>
    <mergeCell ref="BF22:BQ22"/>
    <mergeCell ref="BR22:CC22"/>
    <mergeCell ref="CD24:CO24"/>
    <mergeCell ref="CP24:DA24"/>
    <mergeCell ref="A27:DA27"/>
    <mergeCell ref="A24:E24"/>
    <mergeCell ref="F24:AG24"/>
    <mergeCell ref="AH24:AS24"/>
    <mergeCell ref="AT24:BE24"/>
    <mergeCell ref="BF24:BQ24"/>
    <mergeCell ref="BR24:CC24"/>
  </mergeCells>
  <pageMargins left="0.78740157480314965" right="0.51181102362204722"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65"/>
  <sheetViews>
    <sheetView topLeftCell="A7" workbookViewId="0">
      <selection activeCell="K21" sqref="K21:S21"/>
    </sheetView>
  </sheetViews>
  <sheetFormatPr defaultRowHeight="12.75" x14ac:dyDescent="0.2"/>
  <cols>
    <col min="1" max="1" width="9.140625" style="149" customWidth="1"/>
    <col min="2" max="2" width="6.28515625" style="149" customWidth="1"/>
    <col min="3" max="3" width="60.28515625" style="149" customWidth="1"/>
    <col min="4" max="4" width="12.28515625" style="149" customWidth="1"/>
    <col min="5" max="5" width="13" style="149" customWidth="1"/>
    <col min="6" max="6" width="11.85546875" style="149" customWidth="1"/>
    <col min="7" max="7" width="11.7109375" style="149" customWidth="1"/>
    <col min="8" max="9" width="11.5703125" style="149" customWidth="1"/>
    <col min="12" max="12" width="17.140625" customWidth="1"/>
    <col min="13" max="13" width="11" customWidth="1"/>
  </cols>
  <sheetData>
    <row r="1" spans="1:19" ht="27.75" customHeight="1" x14ac:dyDescent="0.2">
      <c r="A1" s="106"/>
      <c r="B1" s="107"/>
      <c r="C1" s="107"/>
      <c r="D1" s="107"/>
      <c r="E1" s="107"/>
      <c r="F1" s="107"/>
      <c r="G1" s="107"/>
      <c r="H1" s="107"/>
      <c r="I1" s="161"/>
    </row>
    <row r="2" spans="1:19" ht="21" customHeight="1" x14ac:dyDescent="0.2">
      <c r="A2" s="106"/>
      <c r="B2" s="325" t="s">
        <v>1744</v>
      </c>
      <c r="C2" s="325"/>
      <c r="D2" s="25"/>
      <c r="E2" s="25"/>
      <c r="F2" s="25"/>
      <c r="G2" s="25"/>
      <c r="H2" s="25"/>
      <c r="I2" s="25"/>
    </row>
    <row r="3" spans="1:19" ht="16.5" customHeight="1" x14ac:dyDescent="0.2">
      <c r="A3" s="106"/>
      <c r="B3" s="108"/>
      <c r="C3" s="108"/>
      <c r="D3" s="107"/>
      <c r="E3" s="107"/>
      <c r="F3" s="107"/>
      <c r="G3" s="107"/>
      <c r="H3" s="106"/>
      <c r="I3" s="109" t="s">
        <v>97</v>
      </c>
    </row>
    <row r="4" spans="1:19" ht="41.25" customHeight="1" x14ac:dyDescent="0.2">
      <c r="A4" s="107"/>
      <c r="B4" s="326" t="s">
        <v>12</v>
      </c>
      <c r="C4" s="323" t="s">
        <v>98</v>
      </c>
      <c r="D4" s="323" t="s">
        <v>99</v>
      </c>
      <c r="E4" s="323" t="s">
        <v>0</v>
      </c>
      <c r="F4" s="323" t="s">
        <v>100</v>
      </c>
      <c r="G4" s="323"/>
      <c r="H4" s="323"/>
      <c r="I4" s="324"/>
    </row>
    <row r="5" spans="1:19" x14ac:dyDescent="0.2">
      <c r="A5" s="107"/>
      <c r="B5" s="327"/>
      <c r="C5" s="328"/>
      <c r="D5" s="328"/>
      <c r="E5" s="328"/>
      <c r="F5" s="160" t="s">
        <v>1</v>
      </c>
      <c r="G5" s="160" t="s">
        <v>2</v>
      </c>
      <c r="H5" s="160" t="s">
        <v>3</v>
      </c>
      <c r="I5" s="110" t="s">
        <v>4</v>
      </c>
    </row>
    <row r="6" spans="1:19" x14ac:dyDescent="0.2">
      <c r="A6" s="106"/>
      <c r="B6" s="111">
        <v>0</v>
      </c>
      <c r="C6" s="111">
        <v>1</v>
      </c>
      <c r="D6" s="111">
        <v>2</v>
      </c>
      <c r="E6" s="111">
        <v>3</v>
      </c>
      <c r="F6" s="111">
        <v>4</v>
      </c>
      <c r="G6" s="111">
        <v>5</v>
      </c>
      <c r="H6" s="111">
        <v>6</v>
      </c>
      <c r="I6" s="111">
        <v>7</v>
      </c>
    </row>
    <row r="7" spans="1:19" x14ac:dyDescent="0.2">
      <c r="A7" s="162"/>
      <c r="B7" s="320" t="s">
        <v>1193</v>
      </c>
      <c r="C7" s="321"/>
      <c r="D7" s="321"/>
      <c r="E7" s="321"/>
      <c r="F7" s="321"/>
      <c r="G7" s="321"/>
      <c r="H7" s="321"/>
      <c r="I7" s="322"/>
    </row>
    <row r="8" spans="1:19" ht="20.25" customHeight="1" x14ac:dyDescent="0.2">
      <c r="A8" s="162"/>
      <c r="B8" s="112" t="s">
        <v>1194</v>
      </c>
      <c r="C8" s="113" t="s">
        <v>1195</v>
      </c>
      <c r="D8" s="114">
        <v>10</v>
      </c>
      <c r="E8" s="115">
        <f>SUM(F8:I8)</f>
        <v>360578.12599999999</v>
      </c>
      <c r="F8" s="115">
        <f>F9+F10+F14+F17</f>
        <v>233991.30299999999</v>
      </c>
      <c r="G8" s="115">
        <f>G9+G10+G14+G17</f>
        <v>0</v>
      </c>
      <c r="H8" s="115">
        <f>H9+H10+H14+H17</f>
        <v>126555.75900000001</v>
      </c>
      <c r="I8" s="115">
        <f>I9+I10+I14+I17</f>
        <v>31.064</v>
      </c>
    </row>
    <row r="9" spans="1:19" ht="14.25" customHeight="1" x14ac:dyDescent="0.2">
      <c r="A9" s="162"/>
      <c r="B9" s="112" t="s">
        <v>1196</v>
      </c>
      <c r="C9" s="116" t="s">
        <v>1197</v>
      </c>
      <c r="D9" s="114">
        <v>20</v>
      </c>
      <c r="E9" s="115">
        <f t="shared" ref="E9:E133" si="0">SUM(F9:I9)</f>
        <v>0</v>
      </c>
      <c r="F9" s="117"/>
      <c r="G9" s="117"/>
      <c r="H9" s="117"/>
      <c r="I9" s="117"/>
    </row>
    <row r="10" spans="1:19" ht="15.75" customHeight="1" x14ac:dyDescent="0.2">
      <c r="A10" s="162"/>
      <c r="B10" s="112" t="s">
        <v>1198</v>
      </c>
      <c r="C10" s="116" t="s">
        <v>1199</v>
      </c>
      <c r="D10" s="114">
        <v>30</v>
      </c>
      <c r="E10" s="115">
        <f t="shared" si="0"/>
        <v>119929.626</v>
      </c>
      <c r="F10" s="115">
        <f>SUM(F11:F13)</f>
        <v>0</v>
      </c>
      <c r="G10" s="115">
        <f>SUM(G11:G13)</f>
        <v>0</v>
      </c>
      <c r="H10" s="115">
        <f>SUM(H11:H13)</f>
        <v>119929.626</v>
      </c>
      <c r="I10" s="115">
        <f>SUM(I11:I13)</f>
        <v>0</v>
      </c>
      <c r="K10" s="330" t="s">
        <v>1752</v>
      </c>
      <c r="L10" s="330"/>
      <c r="M10" s="330"/>
      <c r="N10" s="330"/>
      <c r="O10" s="330"/>
      <c r="P10" s="330"/>
      <c r="Q10" s="330"/>
      <c r="R10" s="330"/>
      <c r="S10" s="330"/>
    </row>
    <row r="11" spans="1:19" ht="16.5" customHeight="1" x14ac:dyDescent="0.2">
      <c r="A11" s="162"/>
      <c r="B11" s="118" t="s">
        <v>1745</v>
      </c>
      <c r="C11" s="119"/>
      <c r="D11" s="120" t="s">
        <v>1200</v>
      </c>
      <c r="E11" s="121"/>
      <c r="F11" s="121"/>
      <c r="G11" s="121"/>
      <c r="H11" s="121"/>
      <c r="I11" s="121"/>
      <c r="K11" s="26"/>
      <c r="L11" s="26"/>
      <c r="M11" s="26"/>
      <c r="N11" s="26"/>
      <c r="O11" s="26"/>
      <c r="P11" s="26"/>
      <c r="Q11" s="26"/>
      <c r="R11" s="26"/>
      <c r="S11" s="26"/>
    </row>
    <row r="12" spans="1:19" ht="18" customHeight="1" x14ac:dyDescent="0.2">
      <c r="A12" s="163" t="s">
        <v>1746</v>
      </c>
      <c r="B12" s="122" t="s">
        <v>1201</v>
      </c>
      <c r="C12" s="123" t="s">
        <v>1202</v>
      </c>
      <c r="D12" s="124">
        <v>31</v>
      </c>
      <c r="E12" s="125">
        <f>SUM(F12:I12)</f>
        <v>119929.626</v>
      </c>
      <c r="F12" s="126"/>
      <c r="G12" s="126"/>
      <c r="H12" s="126">
        <v>119929.626</v>
      </c>
      <c r="I12" s="127"/>
      <c r="K12" s="150"/>
      <c r="L12" s="150"/>
      <c r="M12" s="150"/>
      <c r="N12" s="26"/>
      <c r="O12" s="26"/>
      <c r="P12" s="26"/>
      <c r="Q12" s="26"/>
      <c r="R12" s="26"/>
      <c r="S12" s="26"/>
    </row>
    <row r="13" spans="1:19" ht="15" customHeight="1" x14ac:dyDescent="0.2">
      <c r="A13" s="162"/>
      <c r="B13" s="128"/>
      <c r="C13" s="129" t="s">
        <v>1203</v>
      </c>
      <c r="D13" s="130"/>
      <c r="E13" s="130"/>
      <c r="F13" s="130"/>
      <c r="G13" s="130"/>
      <c r="H13" s="130"/>
      <c r="I13" s="131"/>
      <c r="K13" s="26" t="s">
        <v>1753</v>
      </c>
      <c r="L13" s="26"/>
      <c r="M13" s="26"/>
      <c r="N13" s="26"/>
      <c r="O13" s="26"/>
      <c r="P13" s="26"/>
      <c r="Q13" s="26"/>
      <c r="R13" s="26"/>
      <c r="S13" s="26"/>
    </row>
    <row r="14" spans="1:19" ht="23.25" customHeight="1" x14ac:dyDescent="0.2">
      <c r="A14" s="162"/>
      <c r="B14" s="112" t="s">
        <v>1204</v>
      </c>
      <c r="C14" s="116" t="s">
        <v>1205</v>
      </c>
      <c r="D14" s="114" t="s">
        <v>1206</v>
      </c>
      <c r="E14" s="115">
        <f t="shared" si="0"/>
        <v>0</v>
      </c>
      <c r="F14" s="115">
        <f>SUM(F15:F16)</f>
        <v>0</v>
      </c>
      <c r="G14" s="115">
        <f>SUM(G15:G16)</f>
        <v>0</v>
      </c>
      <c r="H14" s="115">
        <f>SUM(H15:H16)</f>
        <v>0</v>
      </c>
      <c r="I14" s="115">
        <f>SUM(I15:I16)</f>
        <v>0</v>
      </c>
    </row>
    <row r="15" spans="1:19" ht="38.25" customHeight="1" x14ac:dyDescent="0.2">
      <c r="A15" s="162"/>
      <c r="B15" s="118" t="s">
        <v>1480</v>
      </c>
      <c r="C15" s="119"/>
      <c r="D15" s="120" t="s">
        <v>1206</v>
      </c>
      <c r="E15" s="121"/>
      <c r="F15" s="121"/>
      <c r="G15" s="121"/>
      <c r="H15" s="121"/>
      <c r="I15" s="121"/>
      <c r="K15" s="97" t="s">
        <v>114</v>
      </c>
      <c r="L15" s="97" t="s">
        <v>115</v>
      </c>
      <c r="M15" s="97" t="s">
        <v>1478</v>
      </c>
    </row>
    <row r="16" spans="1:19" ht="17.25" customHeight="1" x14ac:dyDescent="0.2">
      <c r="A16" s="162"/>
      <c r="B16" s="128"/>
      <c r="C16" s="129" t="s">
        <v>1203</v>
      </c>
      <c r="D16" s="130"/>
      <c r="E16" s="130"/>
      <c r="F16" s="130"/>
      <c r="G16" s="130"/>
      <c r="H16" s="130"/>
      <c r="I16" s="131"/>
      <c r="K16" s="28">
        <v>2021</v>
      </c>
      <c r="L16" s="28">
        <v>2845.72</v>
      </c>
      <c r="M16" s="28">
        <f>L16*3483.53</f>
        <v>9913150.9915999994</v>
      </c>
      <c r="P16" s="216"/>
    </row>
    <row r="17" spans="1:23" ht="25.5" customHeight="1" x14ac:dyDescent="0.2">
      <c r="A17" s="162"/>
      <c r="B17" s="112" t="s">
        <v>1207</v>
      </c>
      <c r="C17" s="116" t="s">
        <v>1208</v>
      </c>
      <c r="D17" s="114" t="s">
        <v>1209</v>
      </c>
      <c r="E17" s="115">
        <f t="shared" si="0"/>
        <v>240648.5</v>
      </c>
      <c r="F17" s="115">
        <f>SUM(F18:F21)</f>
        <v>233991.30299999999</v>
      </c>
      <c r="G17" s="115">
        <f>SUM(G18:G21)</f>
        <v>0</v>
      </c>
      <c r="H17" s="115">
        <f>SUM(H18:H21)</f>
        <v>6626.1329999999998</v>
      </c>
      <c r="I17" s="115">
        <f>SUM(I18:I21)</f>
        <v>31.064</v>
      </c>
    </row>
    <row r="18" spans="1:23" ht="15" customHeight="1" x14ac:dyDescent="0.25">
      <c r="A18" s="162"/>
      <c r="B18" s="118" t="s">
        <v>1481</v>
      </c>
      <c r="C18" s="119"/>
      <c r="D18" s="120" t="s">
        <v>1209</v>
      </c>
      <c r="E18" s="121"/>
      <c r="F18" s="121"/>
      <c r="G18" s="121"/>
      <c r="H18" s="121"/>
      <c r="I18" s="121"/>
      <c r="K18" s="332" t="s">
        <v>187</v>
      </c>
      <c r="L18" s="332"/>
      <c r="M18" s="332"/>
      <c r="N18" s="332"/>
      <c r="O18" s="332"/>
      <c r="P18" s="332"/>
      <c r="Q18" s="332"/>
      <c r="R18" s="332"/>
    </row>
    <row r="19" spans="1:23" ht="28.5" customHeight="1" x14ac:dyDescent="0.2">
      <c r="A19" s="163" t="s">
        <v>1746</v>
      </c>
      <c r="B19" s="122" t="s">
        <v>1210</v>
      </c>
      <c r="C19" s="123" t="s">
        <v>1211</v>
      </c>
      <c r="D19" s="124">
        <v>431</v>
      </c>
      <c r="E19" s="125">
        <f>SUM(F19:I19)</f>
        <v>237164.73800000001</v>
      </c>
      <c r="F19" s="126">
        <v>230507.541</v>
      </c>
      <c r="G19" s="126"/>
      <c r="H19" s="126">
        <v>6626.1329999999998</v>
      </c>
      <c r="I19" s="127">
        <v>31.064</v>
      </c>
      <c r="K19" s="333" t="s">
        <v>1754</v>
      </c>
      <c r="L19" s="333"/>
      <c r="M19" s="333"/>
      <c r="N19" s="333"/>
      <c r="O19" s="333"/>
      <c r="P19" s="333"/>
      <c r="Q19" s="333"/>
      <c r="R19" s="333"/>
      <c r="S19" s="333"/>
      <c r="T19" s="334"/>
      <c r="U19" s="334"/>
      <c r="V19" s="334"/>
      <c r="W19" s="334"/>
    </row>
    <row r="20" spans="1:23" ht="30" customHeight="1" x14ac:dyDescent="0.2">
      <c r="A20" s="163" t="s">
        <v>1746</v>
      </c>
      <c r="B20" s="122" t="s">
        <v>1212</v>
      </c>
      <c r="C20" s="123" t="s">
        <v>1213</v>
      </c>
      <c r="D20" s="124">
        <v>432</v>
      </c>
      <c r="E20" s="125">
        <f>SUM(F20:I20)</f>
        <v>3483.7620000000002</v>
      </c>
      <c r="F20" s="126">
        <v>3483.7620000000002</v>
      </c>
      <c r="G20" s="126"/>
      <c r="H20" s="126"/>
      <c r="I20" s="127"/>
      <c r="K20" s="329" t="s">
        <v>1755</v>
      </c>
      <c r="L20" s="329"/>
      <c r="M20" s="329"/>
      <c r="N20" s="329"/>
      <c r="O20" s="329"/>
      <c r="P20" s="329"/>
      <c r="Q20" s="329"/>
      <c r="R20" s="329"/>
      <c r="S20" s="329"/>
    </row>
    <row r="21" spans="1:23" ht="27" customHeight="1" x14ac:dyDescent="0.2">
      <c r="A21" s="162"/>
      <c r="B21" s="128"/>
      <c r="C21" s="129" t="s">
        <v>1203</v>
      </c>
      <c r="D21" s="130"/>
      <c r="E21" s="130"/>
      <c r="F21" s="130"/>
      <c r="G21" s="130"/>
      <c r="H21" s="130"/>
      <c r="I21" s="131"/>
      <c r="K21" s="331" t="s">
        <v>2037</v>
      </c>
      <c r="L21" s="331"/>
      <c r="M21" s="331"/>
      <c r="N21" s="331"/>
      <c r="O21" s="331"/>
      <c r="P21" s="331"/>
      <c r="Q21" s="331"/>
      <c r="R21" s="331"/>
      <c r="S21" s="331"/>
    </row>
    <row r="22" spans="1:23" ht="29.25" customHeight="1" x14ac:dyDescent="0.2">
      <c r="A22" s="162"/>
      <c r="B22" s="112" t="s">
        <v>1214</v>
      </c>
      <c r="C22" s="113" t="s">
        <v>101</v>
      </c>
      <c r="D22" s="114" t="s">
        <v>1215</v>
      </c>
      <c r="E22" s="115">
        <f t="shared" si="0"/>
        <v>0</v>
      </c>
      <c r="F22" s="115">
        <f>F24+F25+F26</f>
        <v>0</v>
      </c>
      <c r="G22" s="115">
        <f>G23+G25+G26</f>
        <v>0</v>
      </c>
      <c r="H22" s="115">
        <f>H23+H24+H26</f>
        <v>0</v>
      </c>
      <c r="I22" s="115">
        <f>I23+I24+I25</f>
        <v>0</v>
      </c>
      <c r="K22" s="329" t="s">
        <v>1756</v>
      </c>
      <c r="L22" s="329"/>
      <c r="M22" s="329"/>
      <c r="N22" s="329"/>
      <c r="O22" s="329"/>
      <c r="P22" s="329"/>
      <c r="Q22" s="329"/>
      <c r="R22" s="329"/>
      <c r="S22" s="329"/>
    </row>
    <row r="23" spans="1:23" ht="15.75" customHeight="1" x14ac:dyDescent="0.2">
      <c r="A23" s="162"/>
      <c r="B23" s="112" t="s">
        <v>1216</v>
      </c>
      <c r="C23" s="116" t="s">
        <v>1</v>
      </c>
      <c r="D23" s="114" t="s">
        <v>1217</v>
      </c>
      <c r="E23" s="115">
        <f t="shared" si="0"/>
        <v>0</v>
      </c>
      <c r="F23" s="132"/>
      <c r="G23" s="117"/>
      <c r="H23" s="117"/>
      <c r="I23" s="117"/>
      <c r="K23" s="26" t="s">
        <v>1757</v>
      </c>
      <c r="L23" s="26"/>
      <c r="M23" s="26"/>
      <c r="N23" s="26"/>
    </row>
    <row r="24" spans="1:23" x14ac:dyDescent="0.2">
      <c r="A24" s="162"/>
      <c r="B24" s="112" t="s">
        <v>1218</v>
      </c>
      <c r="C24" s="116" t="s">
        <v>2</v>
      </c>
      <c r="D24" s="114" t="s">
        <v>1219</v>
      </c>
      <c r="E24" s="115">
        <f t="shared" si="0"/>
        <v>0</v>
      </c>
      <c r="F24" s="117"/>
      <c r="G24" s="132"/>
      <c r="H24" s="117"/>
      <c r="I24" s="117"/>
    </row>
    <row r="25" spans="1:23" x14ac:dyDescent="0.2">
      <c r="A25" s="162"/>
      <c r="B25" s="112" t="s">
        <v>1220</v>
      </c>
      <c r="C25" s="116" t="s">
        <v>3</v>
      </c>
      <c r="D25" s="114" t="s">
        <v>1221</v>
      </c>
      <c r="E25" s="115">
        <f t="shared" si="0"/>
        <v>0</v>
      </c>
      <c r="F25" s="117"/>
      <c r="G25" s="117"/>
      <c r="H25" s="132"/>
      <c r="I25" s="117"/>
    </row>
    <row r="26" spans="1:23" ht="21" customHeight="1" x14ac:dyDescent="0.2">
      <c r="A26" s="162"/>
      <c r="B26" s="112" t="s">
        <v>1222</v>
      </c>
      <c r="C26" s="116" t="s">
        <v>102</v>
      </c>
      <c r="D26" s="114" t="s">
        <v>1223</v>
      </c>
      <c r="E26" s="115">
        <f t="shared" si="0"/>
        <v>0</v>
      </c>
      <c r="F26" s="117"/>
      <c r="G26" s="117"/>
      <c r="H26" s="117"/>
      <c r="I26" s="132"/>
    </row>
    <row r="27" spans="1:23" ht="20.25" customHeight="1" x14ac:dyDescent="0.2">
      <c r="A27" s="162"/>
      <c r="B27" s="112" t="s">
        <v>1224</v>
      </c>
      <c r="C27" s="133" t="s">
        <v>105</v>
      </c>
      <c r="D27" s="114" t="s">
        <v>1225</v>
      </c>
      <c r="E27" s="115">
        <f t="shared" si="0"/>
        <v>0</v>
      </c>
      <c r="F27" s="117"/>
      <c r="G27" s="117"/>
      <c r="H27" s="117"/>
      <c r="I27" s="117"/>
    </row>
    <row r="28" spans="1:23" ht="12.75" customHeight="1" x14ac:dyDescent="0.2">
      <c r="A28" s="162"/>
      <c r="B28" s="112" t="s">
        <v>1226</v>
      </c>
      <c r="C28" s="113" t="s">
        <v>1227</v>
      </c>
      <c r="D28" s="134" t="s">
        <v>1228</v>
      </c>
      <c r="E28" s="115">
        <f t="shared" si="0"/>
        <v>18289.405999999995</v>
      </c>
      <c r="F28" s="115">
        <f>F29+F31+F34+F39</f>
        <v>11632.208999999999</v>
      </c>
      <c r="G28" s="115">
        <f>G29+G31+G34+G39</f>
        <v>0</v>
      </c>
      <c r="H28" s="115">
        <f>H29+H31+H34+H39</f>
        <v>6626.1329999999998</v>
      </c>
      <c r="I28" s="115">
        <f>I29+I31+I34+I39</f>
        <v>31.064</v>
      </c>
    </row>
    <row r="29" spans="1:23" ht="26.25" customHeight="1" x14ac:dyDescent="0.2">
      <c r="A29" s="162"/>
      <c r="B29" s="112" t="s">
        <v>1229</v>
      </c>
      <c r="C29" s="116" t="s">
        <v>1230</v>
      </c>
      <c r="D29" s="114" t="s">
        <v>1231</v>
      </c>
      <c r="E29" s="115">
        <f t="shared" si="0"/>
        <v>0</v>
      </c>
      <c r="F29" s="117"/>
      <c r="G29" s="117"/>
      <c r="H29" s="117"/>
      <c r="I29" s="117"/>
    </row>
    <row r="30" spans="1:23" ht="22.5" customHeight="1" x14ac:dyDescent="0.2">
      <c r="A30" s="162"/>
      <c r="B30" s="112" t="s">
        <v>1232</v>
      </c>
      <c r="C30" s="135" t="s">
        <v>1233</v>
      </c>
      <c r="D30" s="114" t="s">
        <v>1234</v>
      </c>
      <c r="E30" s="115">
        <f t="shared" si="0"/>
        <v>0</v>
      </c>
      <c r="F30" s="117"/>
      <c r="G30" s="117"/>
      <c r="H30" s="117"/>
      <c r="I30" s="117"/>
    </row>
    <row r="31" spans="1:23" ht="13.5" customHeight="1" x14ac:dyDescent="0.2">
      <c r="A31" s="162"/>
      <c r="B31" s="112" t="s">
        <v>1235</v>
      </c>
      <c r="C31" s="116" t="s">
        <v>1236</v>
      </c>
      <c r="D31" s="114" t="s">
        <v>1237</v>
      </c>
      <c r="E31" s="115">
        <f t="shared" si="0"/>
        <v>4128.2730000000001</v>
      </c>
      <c r="F31" s="117"/>
      <c r="G31" s="117"/>
      <c r="H31" s="117">
        <v>4097.2089999999998</v>
      </c>
      <c r="I31" s="117">
        <v>31.064</v>
      </c>
    </row>
    <row r="32" spans="1:23" ht="27" customHeight="1" x14ac:dyDescent="0.2">
      <c r="A32" s="162"/>
      <c r="B32" s="112" t="s">
        <v>1238</v>
      </c>
      <c r="C32" s="135" t="s">
        <v>1239</v>
      </c>
      <c r="D32" s="114" t="s">
        <v>1240</v>
      </c>
      <c r="E32" s="115">
        <f t="shared" si="0"/>
        <v>4128.2730000000001</v>
      </c>
      <c r="F32" s="117"/>
      <c r="G32" s="117"/>
      <c r="H32" s="117">
        <v>4097.2089999999998</v>
      </c>
      <c r="I32" s="117">
        <v>31.064</v>
      </c>
    </row>
    <row r="33" spans="1:9" ht="20.25" customHeight="1" x14ac:dyDescent="0.2">
      <c r="A33" s="162"/>
      <c r="B33" s="112" t="s">
        <v>1241</v>
      </c>
      <c r="C33" s="136" t="s">
        <v>1233</v>
      </c>
      <c r="D33" s="114" t="s">
        <v>1242</v>
      </c>
      <c r="E33" s="115">
        <f t="shared" si="0"/>
        <v>0</v>
      </c>
      <c r="F33" s="117"/>
      <c r="G33" s="117"/>
      <c r="H33" s="117"/>
      <c r="I33" s="117"/>
    </row>
    <row r="34" spans="1:9" ht="18" customHeight="1" x14ac:dyDescent="0.2">
      <c r="A34" s="162"/>
      <c r="B34" s="112" t="s">
        <v>1243</v>
      </c>
      <c r="C34" s="116" t="s">
        <v>1244</v>
      </c>
      <c r="D34" s="114" t="s">
        <v>1245</v>
      </c>
      <c r="E34" s="115">
        <f t="shared" si="0"/>
        <v>14161.132999999998</v>
      </c>
      <c r="F34" s="115">
        <f>SUM(F35:F38)</f>
        <v>11632.208999999999</v>
      </c>
      <c r="G34" s="115">
        <f>SUM(G35:G38)</f>
        <v>0</v>
      </c>
      <c r="H34" s="115">
        <f>SUM(H35:H38)</f>
        <v>2528.924</v>
      </c>
      <c r="I34" s="115">
        <f>SUM(I35:I38)</f>
        <v>0</v>
      </c>
    </row>
    <row r="35" spans="1:9" ht="15.75" customHeight="1" x14ac:dyDescent="0.2">
      <c r="A35" s="162"/>
      <c r="B35" s="118" t="s">
        <v>1747</v>
      </c>
      <c r="C35" s="119"/>
      <c r="D35" s="120" t="s">
        <v>1245</v>
      </c>
      <c r="E35" s="121"/>
      <c r="F35" s="121"/>
      <c r="G35" s="121"/>
      <c r="H35" s="121"/>
      <c r="I35" s="121"/>
    </row>
    <row r="36" spans="1:9" ht="24" customHeight="1" x14ac:dyDescent="0.2">
      <c r="A36" s="163" t="s">
        <v>1746</v>
      </c>
      <c r="B36" s="122" t="s">
        <v>1246</v>
      </c>
      <c r="C36" s="123" t="s">
        <v>1213</v>
      </c>
      <c r="D36" s="124">
        <v>751</v>
      </c>
      <c r="E36" s="125">
        <f>SUM(F36:I36)</f>
        <v>10042.870999999999</v>
      </c>
      <c r="F36" s="126">
        <v>8020.116</v>
      </c>
      <c r="G36" s="126"/>
      <c r="H36" s="126">
        <v>2022.7550000000001</v>
      </c>
      <c r="I36" s="127"/>
    </row>
    <row r="37" spans="1:9" ht="21.75" customHeight="1" x14ac:dyDescent="0.2">
      <c r="A37" s="163" t="s">
        <v>1746</v>
      </c>
      <c r="B37" s="122" t="s">
        <v>1247</v>
      </c>
      <c r="C37" s="123" t="s">
        <v>1136</v>
      </c>
      <c r="D37" s="124">
        <v>752</v>
      </c>
      <c r="E37" s="125">
        <f>SUM(F37:I37)</f>
        <v>4118.2619999999997</v>
      </c>
      <c r="F37" s="126">
        <v>3612.0929999999998</v>
      </c>
      <c r="G37" s="126"/>
      <c r="H37" s="126">
        <v>506.16899999999998</v>
      </c>
      <c r="I37" s="127"/>
    </row>
    <row r="38" spans="1:9" x14ac:dyDescent="0.2">
      <c r="A38" s="162"/>
      <c r="B38" s="137"/>
      <c r="C38" s="129" t="s">
        <v>1203</v>
      </c>
      <c r="D38" s="130"/>
      <c r="E38" s="130"/>
      <c r="F38" s="130"/>
      <c r="G38" s="130"/>
      <c r="H38" s="130"/>
      <c r="I38" s="131"/>
    </row>
    <row r="39" spans="1:9" ht="13.5" customHeight="1" x14ac:dyDescent="0.2">
      <c r="A39" s="162"/>
      <c r="B39" s="112" t="s">
        <v>1248</v>
      </c>
      <c r="C39" s="138" t="s">
        <v>1249</v>
      </c>
      <c r="D39" s="114" t="s">
        <v>1250</v>
      </c>
      <c r="E39" s="115">
        <f t="shared" si="0"/>
        <v>0</v>
      </c>
      <c r="F39" s="117"/>
      <c r="G39" s="117"/>
      <c r="H39" s="117"/>
      <c r="I39" s="117"/>
    </row>
    <row r="40" spans="1:9" ht="14.25" customHeight="1" x14ac:dyDescent="0.2">
      <c r="A40" s="162"/>
      <c r="B40" s="112" t="s">
        <v>1251</v>
      </c>
      <c r="C40" s="113" t="s">
        <v>103</v>
      </c>
      <c r="D40" s="114" t="s">
        <v>1252</v>
      </c>
      <c r="E40" s="115">
        <f t="shared" si="0"/>
        <v>0</v>
      </c>
      <c r="F40" s="117"/>
      <c r="G40" s="117"/>
      <c r="H40" s="117"/>
      <c r="I40" s="117"/>
    </row>
    <row r="41" spans="1:9" ht="14.25" customHeight="1" x14ac:dyDescent="0.2">
      <c r="A41" s="162"/>
      <c r="B41" s="112" t="s">
        <v>1253</v>
      </c>
      <c r="C41" s="113" t="s">
        <v>104</v>
      </c>
      <c r="D41" s="114" t="s">
        <v>1254</v>
      </c>
      <c r="E41" s="115">
        <f t="shared" si="0"/>
        <v>37227.18</v>
      </c>
      <c r="F41" s="117">
        <v>37227.18</v>
      </c>
      <c r="G41" s="117"/>
      <c r="H41" s="117"/>
      <c r="I41" s="117"/>
    </row>
    <row r="42" spans="1:9" ht="17.25" customHeight="1" x14ac:dyDescent="0.2">
      <c r="A42" s="162"/>
      <c r="B42" s="112" t="s">
        <v>1255</v>
      </c>
      <c r="C42" s="113" t="s">
        <v>106</v>
      </c>
      <c r="D42" s="114" t="s">
        <v>1256</v>
      </c>
      <c r="E42" s="115">
        <f t="shared" si="0"/>
        <v>302215.82</v>
      </c>
      <c r="F42" s="117">
        <v>182286.19399999999</v>
      </c>
      <c r="G42" s="117"/>
      <c r="H42" s="117">
        <v>119929.626</v>
      </c>
      <c r="I42" s="117"/>
    </row>
    <row r="43" spans="1:9" ht="24.75" customHeight="1" x14ac:dyDescent="0.2">
      <c r="A43" s="162"/>
      <c r="B43" s="112" t="s">
        <v>1257</v>
      </c>
      <c r="C43" s="113" t="s">
        <v>1258</v>
      </c>
      <c r="D43" s="114" t="s">
        <v>1259</v>
      </c>
      <c r="E43" s="115">
        <f t="shared" si="0"/>
        <v>2845.72</v>
      </c>
      <c r="F43" s="117">
        <v>2845.72</v>
      </c>
      <c r="G43" s="117"/>
      <c r="H43" s="117"/>
      <c r="I43" s="117"/>
    </row>
    <row r="44" spans="1:9" ht="12.75" customHeight="1" x14ac:dyDescent="0.2">
      <c r="A44" s="162"/>
      <c r="B44" s="112" t="s">
        <v>1260</v>
      </c>
      <c r="C44" s="116" t="s">
        <v>1261</v>
      </c>
      <c r="D44" s="114" t="s">
        <v>1262</v>
      </c>
      <c r="E44" s="115">
        <f t="shared" si="0"/>
        <v>2845.72</v>
      </c>
      <c r="F44" s="117">
        <v>2845.72</v>
      </c>
      <c r="G44" s="117"/>
      <c r="H44" s="117"/>
      <c r="I44" s="117"/>
    </row>
    <row r="45" spans="1:9" ht="25.5" customHeight="1" x14ac:dyDescent="0.2">
      <c r="A45" s="162"/>
      <c r="B45" s="112" t="s">
        <v>1263</v>
      </c>
      <c r="C45" s="113" t="s">
        <v>1264</v>
      </c>
      <c r="D45" s="114" t="s">
        <v>1265</v>
      </c>
      <c r="E45" s="115">
        <f t="shared" si="0"/>
        <v>0</v>
      </c>
      <c r="F45" s="117">
        <v>0</v>
      </c>
      <c r="G45" s="117"/>
      <c r="H45" s="117"/>
      <c r="I45" s="117"/>
    </row>
    <row r="46" spans="1:9" ht="22.5" customHeight="1" x14ac:dyDescent="0.2">
      <c r="A46" s="162"/>
      <c r="B46" s="112" t="s">
        <v>1266</v>
      </c>
      <c r="C46" s="133" t="s">
        <v>1267</v>
      </c>
      <c r="D46" s="114" t="s">
        <v>1268</v>
      </c>
      <c r="E46" s="115">
        <f t="shared" si="0"/>
        <v>2845.72</v>
      </c>
      <c r="F46" s="115">
        <f>F43-F45</f>
        <v>2845.72</v>
      </c>
      <c r="G46" s="115">
        <f>G43-G45</f>
        <v>0</v>
      </c>
      <c r="H46" s="115">
        <f>H43-H45</f>
        <v>0</v>
      </c>
      <c r="I46" s="115">
        <f>I43-I45</f>
        <v>0</v>
      </c>
    </row>
    <row r="47" spans="1:9" ht="16.5" customHeight="1" x14ac:dyDescent="0.2">
      <c r="A47" s="162"/>
      <c r="B47" s="112" t="s">
        <v>1269</v>
      </c>
      <c r="C47" s="113" t="s">
        <v>107</v>
      </c>
      <c r="D47" s="114" t="s">
        <v>1270</v>
      </c>
      <c r="E47" s="115">
        <f t="shared" si="0"/>
        <v>0</v>
      </c>
      <c r="F47" s="115">
        <f>(F8+F22+F27)-(F28+F40+F41+F42+F43)</f>
        <v>0</v>
      </c>
      <c r="G47" s="115">
        <f>(G8+G22+G27)-(G28+G40+G41+G42+G43)</f>
        <v>0</v>
      </c>
      <c r="H47" s="115">
        <f>(H8+H22+H27)-(H28+H40+H41+H42+H43)</f>
        <v>0</v>
      </c>
      <c r="I47" s="115">
        <f>(I8+I22+I27)-(I28+I40+I41+I42+I43)</f>
        <v>0</v>
      </c>
    </row>
    <row r="48" spans="1:9" ht="16.5" customHeight="1" x14ac:dyDescent="0.2">
      <c r="A48" s="162"/>
      <c r="B48" s="320" t="s">
        <v>1271</v>
      </c>
      <c r="C48" s="321"/>
      <c r="D48" s="321"/>
      <c r="E48" s="321"/>
      <c r="F48" s="321"/>
      <c r="G48" s="321"/>
      <c r="H48" s="321"/>
      <c r="I48" s="322"/>
    </row>
    <row r="49" spans="1:9" ht="14.25" customHeight="1" x14ac:dyDescent="0.2">
      <c r="A49" s="162"/>
      <c r="B49" s="112" t="s">
        <v>1272</v>
      </c>
      <c r="C49" s="113" t="s">
        <v>1195</v>
      </c>
      <c r="D49" s="114" t="s">
        <v>1273</v>
      </c>
      <c r="E49" s="115">
        <f t="shared" si="0"/>
        <v>41.161886529680366</v>
      </c>
      <c r="F49" s="115">
        <f>F50+F51+F55+F58</f>
        <v>26.711335958904112</v>
      </c>
      <c r="G49" s="115">
        <f>G50+G51+G55+G58</f>
        <v>0</v>
      </c>
      <c r="H49" s="115">
        <f>H50+H51+H55+H58</f>
        <v>14.447004452054795</v>
      </c>
      <c r="I49" s="115">
        <f>I50+I51+I55+I58</f>
        <v>3.5461187214611872E-3</v>
      </c>
    </row>
    <row r="50" spans="1:9" ht="26.25" customHeight="1" x14ac:dyDescent="0.2">
      <c r="A50" s="162"/>
      <c r="B50" s="112" t="s">
        <v>1274</v>
      </c>
      <c r="C50" s="116" t="s">
        <v>1197</v>
      </c>
      <c r="D50" s="114" t="s">
        <v>1275</v>
      </c>
      <c r="E50" s="115">
        <f t="shared" si="0"/>
        <v>0</v>
      </c>
      <c r="F50" s="117"/>
      <c r="G50" s="117"/>
      <c r="H50" s="117"/>
      <c r="I50" s="117"/>
    </row>
    <row r="51" spans="1:9" ht="12" customHeight="1" x14ac:dyDescent="0.2">
      <c r="A51" s="162"/>
      <c r="B51" s="112" t="s">
        <v>1276</v>
      </c>
      <c r="C51" s="116" t="s">
        <v>1199</v>
      </c>
      <c r="D51" s="114" t="s">
        <v>1277</v>
      </c>
      <c r="E51" s="115">
        <f t="shared" si="0"/>
        <v>13.690596575342466</v>
      </c>
      <c r="F51" s="115">
        <f>SUM(F52:F54)</f>
        <v>0</v>
      </c>
      <c r="G51" s="115">
        <f>SUM(G52:G54)</f>
        <v>0</v>
      </c>
      <c r="H51" s="115">
        <f>SUM(H52:H54)</f>
        <v>13.690596575342466</v>
      </c>
      <c r="I51" s="115">
        <f>SUM(I52:I54)</f>
        <v>0</v>
      </c>
    </row>
    <row r="52" spans="1:9" x14ac:dyDescent="0.2">
      <c r="A52" s="162"/>
      <c r="B52" s="118" t="s">
        <v>1748</v>
      </c>
      <c r="C52" s="119"/>
      <c r="D52" s="120" t="s">
        <v>1277</v>
      </c>
      <c r="E52" s="121"/>
      <c r="F52" s="121"/>
      <c r="G52" s="121"/>
      <c r="H52" s="121"/>
      <c r="I52" s="121"/>
    </row>
    <row r="53" spans="1:9" ht="15" customHeight="1" x14ac:dyDescent="0.2">
      <c r="A53" s="163" t="s">
        <v>1746</v>
      </c>
      <c r="B53" s="122" t="s">
        <v>1278</v>
      </c>
      <c r="C53" s="123" t="s">
        <v>1202</v>
      </c>
      <c r="D53" s="124">
        <v>1061</v>
      </c>
      <c r="E53" s="125">
        <f>SUM(F53:I53)</f>
        <v>13.690596575342466</v>
      </c>
      <c r="F53" s="126"/>
      <c r="G53" s="126"/>
      <c r="H53" s="126">
        <f>H12/8760</f>
        <v>13.690596575342466</v>
      </c>
      <c r="I53" s="127"/>
    </row>
    <row r="54" spans="1:9" ht="26.25" customHeight="1" x14ac:dyDescent="0.2">
      <c r="A54" s="162"/>
      <c r="B54" s="128"/>
      <c r="C54" s="129" t="s">
        <v>1203</v>
      </c>
      <c r="D54" s="130"/>
      <c r="E54" s="130"/>
      <c r="F54" s="130"/>
      <c r="G54" s="130"/>
      <c r="H54" s="130"/>
      <c r="I54" s="131"/>
    </row>
    <row r="55" spans="1:9" ht="13.5" customHeight="1" x14ac:dyDescent="0.2">
      <c r="A55" s="162"/>
      <c r="B55" s="112" t="s">
        <v>1279</v>
      </c>
      <c r="C55" s="116" t="s">
        <v>1205</v>
      </c>
      <c r="D55" s="114" t="s">
        <v>1280</v>
      </c>
      <c r="E55" s="115">
        <f t="shared" si="0"/>
        <v>0</v>
      </c>
      <c r="F55" s="115">
        <f>SUM(F56:F57)</f>
        <v>0</v>
      </c>
      <c r="G55" s="115">
        <f>SUM(G56:G57)</f>
        <v>0</v>
      </c>
      <c r="H55" s="115">
        <f>SUM(H56:H57)</f>
        <v>0</v>
      </c>
      <c r="I55" s="115">
        <f>SUM(I56:I57)</f>
        <v>0</v>
      </c>
    </row>
    <row r="56" spans="1:9" x14ac:dyDescent="0.2">
      <c r="A56" s="162"/>
      <c r="B56" s="118" t="s">
        <v>1749</v>
      </c>
      <c r="C56" s="119"/>
      <c r="D56" s="120" t="s">
        <v>1280</v>
      </c>
      <c r="E56" s="121"/>
      <c r="F56" s="121"/>
      <c r="G56" s="121"/>
      <c r="H56" s="121"/>
      <c r="I56" s="121"/>
    </row>
    <row r="57" spans="1:9" ht="13.5" customHeight="1" x14ac:dyDescent="0.2">
      <c r="A57" s="162"/>
      <c r="B57" s="128"/>
      <c r="C57" s="129" t="s">
        <v>1203</v>
      </c>
      <c r="D57" s="130"/>
      <c r="E57" s="130"/>
      <c r="F57" s="130"/>
      <c r="G57" s="130"/>
      <c r="H57" s="130"/>
      <c r="I57" s="131"/>
    </row>
    <row r="58" spans="1:9" ht="17.25" customHeight="1" x14ac:dyDescent="0.2">
      <c r="A58" s="162"/>
      <c r="B58" s="112" t="s">
        <v>1281</v>
      </c>
      <c r="C58" s="116" t="s">
        <v>1208</v>
      </c>
      <c r="D58" s="114" t="s">
        <v>1282</v>
      </c>
      <c r="E58" s="115">
        <f t="shared" si="0"/>
        <v>27.471289954337902</v>
      </c>
      <c r="F58" s="115">
        <f>SUM(F59:F62)</f>
        <v>26.711335958904112</v>
      </c>
      <c r="G58" s="115">
        <f>SUM(G59:G62)</f>
        <v>0</v>
      </c>
      <c r="H58" s="115">
        <f>SUM(H59:H62)</f>
        <v>0.75640787671232879</v>
      </c>
      <c r="I58" s="115">
        <f>SUM(I59:I62)</f>
        <v>3.5461187214611872E-3</v>
      </c>
    </row>
    <row r="59" spans="1:9" ht="12.75" customHeight="1" x14ac:dyDescent="0.2">
      <c r="A59" s="162"/>
      <c r="B59" s="118" t="s">
        <v>1750</v>
      </c>
      <c r="C59" s="119"/>
      <c r="D59" s="120" t="s">
        <v>1282</v>
      </c>
      <c r="E59" s="121"/>
      <c r="F59" s="121"/>
      <c r="G59" s="121"/>
      <c r="H59" s="121"/>
      <c r="I59" s="121"/>
    </row>
    <row r="60" spans="1:9" ht="30.75" customHeight="1" x14ac:dyDescent="0.2">
      <c r="A60" s="163" t="s">
        <v>1746</v>
      </c>
      <c r="B60" s="122" t="s">
        <v>1283</v>
      </c>
      <c r="C60" s="123" t="s">
        <v>1211</v>
      </c>
      <c r="D60" s="124">
        <v>1461</v>
      </c>
      <c r="E60" s="125">
        <f>SUM(F60:I60)</f>
        <v>27.073600228310507</v>
      </c>
      <c r="F60" s="126">
        <f>F19/8760</f>
        <v>26.313646232876714</v>
      </c>
      <c r="G60" s="126"/>
      <c r="H60" s="126">
        <f>H19/8760</f>
        <v>0.75640787671232879</v>
      </c>
      <c r="I60" s="127">
        <f>I19/8760</f>
        <v>3.5461187214611872E-3</v>
      </c>
    </row>
    <row r="61" spans="1:9" ht="24" customHeight="1" x14ac:dyDescent="0.2">
      <c r="A61" s="163" t="s">
        <v>1746</v>
      </c>
      <c r="B61" s="122" t="s">
        <v>1284</v>
      </c>
      <c r="C61" s="123" t="s">
        <v>1213</v>
      </c>
      <c r="D61" s="124">
        <v>1462</v>
      </c>
      <c r="E61" s="125">
        <f>SUM(F61:I61)</f>
        <v>0.39768972602739727</v>
      </c>
      <c r="F61" s="126">
        <f>F20/8760</f>
        <v>0.39768972602739727</v>
      </c>
      <c r="G61" s="126"/>
      <c r="H61" s="126"/>
      <c r="I61" s="127"/>
    </row>
    <row r="62" spans="1:9" x14ac:dyDescent="0.2">
      <c r="A62" s="162"/>
      <c r="B62" s="128"/>
      <c r="C62" s="129" t="s">
        <v>1203</v>
      </c>
      <c r="D62" s="130"/>
      <c r="E62" s="130"/>
      <c r="F62" s="130"/>
      <c r="G62" s="130"/>
      <c r="H62" s="130"/>
      <c r="I62" s="131"/>
    </row>
    <row r="63" spans="1:9" ht="15.75" customHeight="1" x14ac:dyDescent="0.2">
      <c r="A63" s="162"/>
      <c r="B63" s="112" t="s">
        <v>1285</v>
      </c>
      <c r="C63" s="113" t="s">
        <v>101</v>
      </c>
      <c r="D63" s="114" t="s">
        <v>1286</v>
      </c>
      <c r="E63" s="115">
        <f t="shared" si="0"/>
        <v>0</v>
      </c>
      <c r="F63" s="115">
        <f>F65+F66+F67</f>
        <v>0</v>
      </c>
      <c r="G63" s="115">
        <f>G64+G66+G67</f>
        <v>0</v>
      </c>
      <c r="H63" s="115">
        <f>H64+H65+H67</f>
        <v>0</v>
      </c>
      <c r="I63" s="115">
        <f>I64+I65+I66</f>
        <v>0</v>
      </c>
    </row>
    <row r="64" spans="1:9" x14ac:dyDescent="0.2">
      <c r="A64" s="162"/>
      <c r="B64" s="112" t="s">
        <v>1287</v>
      </c>
      <c r="C64" s="116" t="s">
        <v>1</v>
      </c>
      <c r="D64" s="114" t="s">
        <v>1288</v>
      </c>
      <c r="E64" s="115">
        <f t="shared" si="0"/>
        <v>0</v>
      </c>
      <c r="F64" s="132"/>
      <c r="G64" s="117"/>
      <c r="H64" s="117"/>
      <c r="I64" s="117"/>
    </row>
    <row r="65" spans="1:9" x14ac:dyDescent="0.2">
      <c r="A65" s="162"/>
      <c r="B65" s="112" t="s">
        <v>1289</v>
      </c>
      <c r="C65" s="116" t="s">
        <v>2</v>
      </c>
      <c r="D65" s="114" t="s">
        <v>1290</v>
      </c>
      <c r="E65" s="115">
        <f t="shared" si="0"/>
        <v>0</v>
      </c>
      <c r="F65" s="117"/>
      <c r="G65" s="139"/>
      <c r="H65" s="117"/>
      <c r="I65" s="117"/>
    </row>
    <row r="66" spans="1:9" x14ac:dyDescent="0.2">
      <c r="A66" s="162"/>
      <c r="B66" s="112" t="s">
        <v>1291</v>
      </c>
      <c r="C66" s="116" t="s">
        <v>3</v>
      </c>
      <c r="D66" s="114" t="s">
        <v>1292</v>
      </c>
      <c r="E66" s="115">
        <f t="shared" si="0"/>
        <v>0</v>
      </c>
      <c r="F66" s="117"/>
      <c r="G66" s="117"/>
      <c r="H66" s="132"/>
      <c r="I66" s="117"/>
    </row>
    <row r="67" spans="1:9" x14ac:dyDescent="0.2">
      <c r="A67" s="162"/>
      <c r="B67" s="112" t="s">
        <v>1293</v>
      </c>
      <c r="C67" s="116" t="s">
        <v>102</v>
      </c>
      <c r="D67" s="114" t="s">
        <v>1294</v>
      </c>
      <c r="E67" s="115">
        <f t="shared" si="0"/>
        <v>0</v>
      </c>
      <c r="F67" s="117"/>
      <c r="G67" s="117"/>
      <c r="H67" s="117"/>
      <c r="I67" s="132"/>
    </row>
    <row r="68" spans="1:9" ht="15" customHeight="1" x14ac:dyDescent="0.2">
      <c r="A68" s="162"/>
      <c r="B68" s="112" t="s">
        <v>1295</v>
      </c>
      <c r="C68" s="133" t="s">
        <v>105</v>
      </c>
      <c r="D68" s="114" t="s">
        <v>1296</v>
      </c>
      <c r="E68" s="115">
        <f t="shared" si="0"/>
        <v>0</v>
      </c>
      <c r="F68" s="117"/>
      <c r="G68" s="117"/>
      <c r="H68" s="117"/>
      <c r="I68" s="117"/>
    </row>
    <row r="69" spans="1:9" ht="13.5" customHeight="1" x14ac:dyDescent="0.2">
      <c r="A69" s="162"/>
      <c r="B69" s="112" t="s">
        <v>1297</v>
      </c>
      <c r="C69" s="113" t="s">
        <v>1227</v>
      </c>
      <c r="D69" s="134" t="s">
        <v>1298</v>
      </c>
      <c r="E69" s="115">
        <f t="shared" si="0"/>
        <v>2.0878317351598175</v>
      </c>
      <c r="F69" s="115">
        <f>F70+F72+F75+F80</f>
        <v>1.3278777397260275</v>
      </c>
      <c r="G69" s="115">
        <f>G70+G72+G75+G80</f>
        <v>0</v>
      </c>
      <c r="H69" s="115">
        <f>H70+H72+H75+H80</f>
        <v>0.75640787671232879</v>
      </c>
      <c r="I69" s="115">
        <f>I70+I72+I75+I80</f>
        <v>3.5461187214611872E-3</v>
      </c>
    </row>
    <row r="70" spans="1:9" ht="23.25" customHeight="1" x14ac:dyDescent="0.2">
      <c r="A70" s="162"/>
      <c r="B70" s="112" t="s">
        <v>1299</v>
      </c>
      <c r="C70" s="116" t="s">
        <v>1230</v>
      </c>
      <c r="D70" s="114" t="s">
        <v>1300</v>
      </c>
      <c r="E70" s="115">
        <f t="shared" si="0"/>
        <v>0</v>
      </c>
      <c r="F70" s="117"/>
      <c r="G70" s="117"/>
      <c r="H70" s="117"/>
      <c r="I70" s="117"/>
    </row>
    <row r="71" spans="1:9" ht="22.5" customHeight="1" x14ac:dyDescent="0.2">
      <c r="A71" s="162"/>
      <c r="B71" s="112" t="s">
        <v>1301</v>
      </c>
      <c r="C71" s="135" t="s">
        <v>1233</v>
      </c>
      <c r="D71" s="114" t="s">
        <v>1302</v>
      </c>
      <c r="E71" s="115">
        <f t="shared" si="0"/>
        <v>0</v>
      </c>
      <c r="F71" s="117"/>
      <c r="G71" s="117"/>
      <c r="H71" s="117"/>
      <c r="I71" s="117"/>
    </row>
    <row r="72" spans="1:9" ht="18.75" customHeight="1" x14ac:dyDescent="0.2">
      <c r="A72" s="162"/>
      <c r="B72" s="112" t="s">
        <v>1303</v>
      </c>
      <c r="C72" s="116" t="s">
        <v>1236</v>
      </c>
      <c r="D72" s="114" t="s">
        <v>1304</v>
      </c>
      <c r="E72" s="115">
        <f t="shared" si="0"/>
        <v>0.47126404109589043</v>
      </c>
      <c r="F72" s="117"/>
      <c r="G72" s="117"/>
      <c r="H72" s="117">
        <f>H73</f>
        <v>0.46771792237442922</v>
      </c>
      <c r="I72" s="117">
        <f>I73</f>
        <v>3.5461187214611872E-3</v>
      </c>
    </row>
    <row r="73" spans="1:9" ht="14.25" customHeight="1" x14ac:dyDescent="0.2">
      <c r="A73" s="162"/>
      <c r="B73" s="112" t="s">
        <v>1305</v>
      </c>
      <c r="C73" s="135" t="s">
        <v>1239</v>
      </c>
      <c r="D73" s="114" t="s">
        <v>1306</v>
      </c>
      <c r="E73" s="115">
        <f t="shared" si="0"/>
        <v>0.47126404109589043</v>
      </c>
      <c r="F73" s="117"/>
      <c r="G73" s="117"/>
      <c r="H73" s="117">
        <f>H32/8760</f>
        <v>0.46771792237442922</v>
      </c>
      <c r="I73" s="117">
        <f>I32/8760</f>
        <v>3.5461187214611872E-3</v>
      </c>
    </row>
    <row r="74" spans="1:9" ht="16.5" customHeight="1" x14ac:dyDescent="0.2">
      <c r="A74" s="162"/>
      <c r="B74" s="112" t="s">
        <v>1307</v>
      </c>
      <c r="C74" s="136" t="s">
        <v>1233</v>
      </c>
      <c r="D74" s="114" t="s">
        <v>1308</v>
      </c>
      <c r="E74" s="115">
        <f t="shared" si="0"/>
        <v>0</v>
      </c>
      <c r="F74" s="117"/>
      <c r="G74" s="117"/>
      <c r="H74" s="117"/>
      <c r="I74" s="117"/>
    </row>
    <row r="75" spans="1:9" ht="14.25" customHeight="1" x14ac:dyDescent="0.2">
      <c r="A75" s="162"/>
      <c r="B75" s="112" t="s">
        <v>1309</v>
      </c>
      <c r="C75" s="116" t="s">
        <v>1244</v>
      </c>
      <c r="D75" s="114" t="s">
        <v>1310</v>
      </c>
      <c r="E75" s="115">
        <f t="shared" si="0"/>
        <v>1.6165676940639271</v>
      </c>
      <c r="F75" s="115">
        <f>SUM(F76:F79)</f>
        <v>1.3278777397260275</v>
      </c>
      <c r="G75" s="115">
        <f>SUM(G76:G79)</f>
        <v>0</v>
      </c>
      <c r="H75" s="115">
        <f>SUM(H76:H79)</f>
        <v>0.28868995433789957</v>
      </c>
      <c r="I75" s="115">
        <f>SUM(I76:I79)</f>
        <v>0</v>
      </c>
    </row>
    <row r="76" spans="1:9" x14ac:dyDescent="0.2">
      <c r="A76" s="162"/>
      <c r="B76" s="118" t="s">
        <v>1751</v>
      </c>
      <c r="C76" s="119"/>
      <c r="D76" s="120" t="s">
        <v>1310</v>
      </c>
      <c r="E76" s="121"/>
      <c r="F76" s="121"/>
      <c r="G76" s="121"/>
      <c r="H76" s="121"/>
      <c r="I76" s="121"/>
    </row>
    <row r="77" spans="1:9" ht="24.75" customHeight="1" x14ac:dyDescent="0.2">
      <c r="A77" s="163" t="s">
        <v>1746</v>
      </c>
      <c r="B77" s="122" t="s">
        <v>1311</v>
      </c>
      <c r="C77" s="123" t="s">
        <v>1213</v>
      </c>
      <c r="D77" s="124">
        <v>1781</v>
      </c>
      <c r="E77" s="125">
        <f>SUM(F77:I77)</f>
        <v>1.1464464611872147</v>
      </c>
      <c r="F77" s="126">
        <f>F36/8760</f>
        <v>0.91553835616438362</v>
      </c>
      <c r="G77" s="126"/>
      <c r="H77" s="126">
        <f>H36/8760</f>
        <v>0.23090810502283107</v>
      </c>
      <c r="I77" s="127"/>
    </row>
    <row r="78" spans="1:9" ht="17.25" customHeight="1" x14ac:dyDescent="0.2">
      <c r="A78" s="163" t="s">
        <v>1746</v>
      </c>
      <c r="B78" s="122" t="s">
        <v>1312</v>
      </c>
      <c r="C78" s="123" t="s">
        <v>1136</v>
      </c>
      <c r="D78" s="124">
        <v>1782</v>
      </c>
      <c r="E78" s="125">
        <f>SUM(F78:I78)</f>
        <v>0.47012123287671226</v>
      </c>
      <c r="F78" s="126">
        <f>F37/8760</f>
        <v>0.41233938356164379</v>
      </c>
      <c r="G78" s="126"/>
      <c r="H78" s="126">
        <f>H37/8760</f>
        <v>5.7781849315068488E-2</v>
      </c>
      <c r="I78" s="127"/>
    </row>
    <row r="79" spans="1:9" x14ac:dyDescent="0.2">
      <c r="A79" s="162"/>
      <c r="B79" s="128"/>
      <c r="C79" s="129" t="s">
        <v>1203</v>
      </c>
      <c r="D79" s="130"/>
      <c r="E79" s="130"/>
      <c r="F79" s="130"/>
      <c r="G79" s="130"/>
      <c r="H79" s="130"/>
      <c r="I79" s="131"/>
    </row>
    <row r="80" spans="1:9" ht="18" customHeight="1" x14ac:dyDescent="0.2">
      <c r="A80" s="162"/>
      <c r="B80" s="112" t="s">
        <v>1313</v>
      </c>
      <c r="C80" s="138" t="s">
        <v>1249</v>
      </c>
      <c r="D80" s="114" t="s">
        <v>1314</v>
      </c>
      <c r="E80" s="115">
        <f t="shared" si="0"/>
        <v>0</v>
      </c>
      <c r="F80" s="117"/>
      <c r="G80" s="117"/>
      <c r="H80" s="117"/>
      <c r="I80" s="117"/>
    </row>
    <row r="81" spans="1:9" ht="15" customHeight="1" x14ac:dyDescent="0.2">
      <c r="A81" s="162"/>
      <c r="B81" s="112" t="s">
        <v>1315</v>
      </c>
      <c r="C81" s="113" t="s">
        <v>103</v>
      </c>
      <c r="D81" s="114" t="s">
        <v>1316</v>
      </c>
      <c r="E81" s="115">
        <f t="shared" si="0"/>
        <v>0</v>
      </c>
      <c r="F81" s="117"/>
      <c r="G81" s="117"/>
      <c r="H81" s="117"/>
      <c r="I81" s="117"/>
    </row>
    <row r="82" spans="1:9" ht="12.75" customHeight="1" x14ac:dyDescent="0.2">
      <c r="A82" s="162"/>
      <c r="B82" s="112" t="s">
        <v>1317</v>
      </c>
      <c r="C82" s="113" t="s">
        <v>104</v>
      </c>
      <c r="D82" s="114" t="s">
        <v>1318</v>
      </c>
      <c r="E82" s="115">
        <f t="shared" si="0"/>
        <v>4.2496780821917808</v>
      </c>
      <c r="F82" s="117">
        <f>F41/8760</f>
        <v>4.2496780821917808</v>
      </c>
      <c r="G82" s="117"/>
      <c r="H82" s="117"/>
      <c r="I82" s="117"/>
    </row>
    <row r="83" spans="1:9" ht="15.75" customHeight="1" x14ac:dyDescent="0.2">
      <c r="A83" s="162"/>
      <c r="B83" s="112" t="s">
        <v>1319</v>
      </c>
      <c r="C83" s="113" t="s">
        <v>106</v>
      </c>
      <c r="D83" s="114" t="s">
        <v>1320</v>
      </c>
      <c r="E83" s="115">
        <f t="shared" si="0"/>
        <v>34.499522831050228</v>
      </c>
      <c r="F83" s="117">
        <f>F42/8760</f>
        <v>20.80892625570776</v>
      </c>
      <c r="G83" s="117"/>
      <c r="H83" s="117">
        <f>H42/8760</f>
        <v>13.690596575342466</v>
      </c>
      <c r="I83" s="117"/>
    </row>
    <row r="84" spans="1:9" ht="16.5" customHeight="1" x14ac:dyDescent="0.2">
      <c r="A84" s="162"/>
      <c r="B84" s="112" t="s">
        <v>1321</v>
      </c>
      <c r="C84" s="113" t="s">
        <v>1258</v>
      </c>
      <c r="D84" s="114" t="s">
        <v>1322</v>
      </c>
      <c r="E84" s="115">
        <f t="shared" si="0"/>
        <v>0.32485388127853881</v>
      </c>
      <c r="F84" s="117">
        <f>F43/8760</f>
        <v>0.32485388127853881</v>
      </c>
      <c r="G84" s="117"/>
      <c r="H84" s="117"/>
      <c r="I84" s="117"/>
    </row>
    <row r="85" spans="1:9" ht="18" customHeight="1" x14ac:dyDescent="0.2">
      <c r="A85" s="162"/>
      <c r="B85" s="112" t="s">
        <v>1323</v>
      </c>
      <c r="C85" s="116" t="s">
        <v>1324</v>
      </c>
      <c r="D85" s="114" t="s">
        <v>1325</v>
      </c>
      <c r="E85" s="115">
        <f t="shared" si="0"/>
        <v>0.32485388127853881</v>
      </c>
      <c r="F85" s="117">
        <f>F44/8760</f>
        <v>0.32485388127853881</v>
      </c>
      <c r="G85" s="117"/>
      <c r="H85" s="117"/>
      <c r="I85" s="117"/>
    </row>
    <row r="86" spans="1:9" ht="22.5" customHeight="1" x14ac:dyDescent="0.2">
      <c r="A86" s="162"/>
      <c r="B86" s="112" t="s">
        <v>1326</v>
      </c>
      <c r="C86" s="113" t="s">
        <v>1264</v>
      </c>
      <c r="D86" s="114" t="s">
        <v>1327</v>
      </c>
      <c r="E86" s="115">
        <f t="shared" si="0"/>
        <v>0</v>
      </c>
      <c r="F86" s="117">
        <f>F45/720</f>
        <v>0</v>
      </c>
      <c r="G86" s="117"/>
      <c r="H86" s="117"/>
      <c r="I86" s="117"/>
    </row>
    <row r="87" spans="1:9" ht="21" customHeight="1" x14ac:dyDescent="0.2">
      <c r="A87" s="162"/>
      <c r="B87" s="112" t="s">
        <v>1328</v>
      </c>
      <c r="C87" s="133" t="s">
        <v>1267</v>
      </c>
      <c r="D87" s="114" t="s">
        <v>1329</v>
      </c>
      <c r="E87" s="115">
        <f t="shared" si="0"/>
        <v>0.32485388127853881</v>
      </c>
      <c r="F87" s="115">
        <f>F84-F86</f>
        <v>0.32485388127853881</v>
      </c>
      <c r="G87" s="115">
        <f>G84-G86</f>
        <v>0</v>
      </c>
      <c r="H87" s="115">
        <f>H84-H86</f>
        <v>0</v>
      </c>
      <c r="I87" s="115">
        <f>I84-I86</f>
        <v>0</v>
      </c>
    </row>
    <row r="88" spans="1:9" x14ac:dyDescent="0.2">
      <c r="A88" s="162"/>
      <c r="B88" s="112" t="s">
        <v>1330</v>
      </c>
      <c r="C88" s="113" t="s">
        <v>107</v>
      </c>
      <c r="D88" s="114" t="s">
        <v>1331</v>
      </c>
      <c r="E88" s="115">
        <f t="shared" si="0"/>
        <v>0</v>
      </c>
      <c r="F88" s="115">
        <f>(F49+F63+F68)-(F69+F81+F82+F83+F84)</f>
        <v>0</v>
      </c>
      <c r="G88" s="115">
        <f>(G49+G63+G68)-(G69+G81+G82+G83+G84)</f>
        <v>0</v>
      </c>
      <c r="H88" s="115">
        <f>(H49+H63+H68)-(H69+H81+H82+H83+H84)</f>
        <v>0</v>
      </c>
      <c r="I88" s="115">
        <f>(I49+I63+I68)-(I69+I81+I82+I83+I84)</f>
        <v>0</v>
      </c>
    </row>
    <row r="89" spans="1:9" x14ac:dyDescent="0.2">
      <c r="A89" s="162"/>
      <c r="B89" s="320" t="s">
        <v>1332</v>
      </c>
      <c r="C89" s="321"/>
      <c r="D89" s="321"/>
      <c r="E89" s="321"/>
      <c r="F89" s="321"/>
      <c r="G89" s="321"/>
      <c r="H89" s="321"/>
      <c r="I89" s="322"/>
    </row>
    <row r="90" spans="1:9" ht="17.25" customHeight="1" x14ac:dyDescent="0.2">
      <c r="A90" s="162"/>
      <c r="B90" s="112" t="s">
        <v>1333</v>
      </c>
      <c r="C90" s="113" t="s">
        <v>108</v>
      </c>
      <c r="D90" s="114" t="s">
        <v>1334</v>
      </c>
      <c r="E90" s="115">
        <f t="shared" si="0"/>
        <v>27.467743835616439</v>
      </c>
      <c r="F90" s="117">
        <f>F49</f>
        <v>26.711335958904112</v>
      </c>
      <c r="G90" s="117"/>
      <c r="H90" s="117">
        <f>H58</f>
        <v>0.75640787671232879</v>
      </c>
      <c r="I90" s="117"/>
    </row>
    <row r="91" spans="1:9" ht="17.25" customHeight="1" x14ac:dyDescent="0.2">
      <c r="A91" s="162"/>
      <c r="B91" s="112" t="s">
        <v>1335</v>
      </c>
      <c r="C91" s="113" t="s">
        <v>109</v>
      </c>
      <c r="D91" s="114" t="s">
        <v>1336</v>
      </c>
      <c r="E91" s="115">
        <f t="shared" si="0"/>
        <v>74.441999999999993</v>
      </c>
      <c r="F91" s="117">
        <v>72.763999999999996</v>
      </c>
      <c r="G91" s="117"/>
      <c r="H91" s="117">
        <v>1.6779999999999999</v>
      </c>
      <c r="I91" s="117"/>
    </row>
    <row r="92" spans="1:9" ht="17.25" customHeight="1" x14ac:dyDescent="0.2">
      <c r="A92" s="162"/>
      <c r="B92" s="112" t="s">
        <v>1337</v>
      </c>
      <c r="C92" s="113" t="s">
        <v>110</v>
      </c>
      <c r="D92" s="114" t="s">
        <v>1338</v>
      </c>
      <c r="E92" s="115">
        <f t="shared" si="0"/>
        <v>46.974256164383554</v>
      </c>
      <c r="F92" s="117">
        <f>F91-F90</f>
        <v>46.052664041095881</v>
      </c>
      <c r="G92" s="117"/>
      <c r="H92" s="117">
        <f>H91-H90</f>
        <v>0.92159212328767115</v>
      </c>
      <c r="I92" s="117"/>
    </row>
    <row r="93" spans="1:9" x14ac:dyDescent="0.2">
      <c r="A93" s="162"/>
      <c r="B93" s="320" t="s">
        <v>1339</v>
      </c>
      <c r="C93" s="321"/>
      <c r="D93" s="321"/>
      <c r="E93" s="321"/>
      <c r="F93" s="321"/>
      <c r="G93" s="321"/>
      <c r="H93" s="321"/>
      <c r="I93" s="322"/>
    </row>
    <row r="94" spans="1:9" ht="15" customHeight="1" x14ac:dyDescent="0.2">
      <c r="A94" s="162"/>
      <c r="B94" s="112" t="s">
        <v>1340</v>
      </c>
      <c r="C94" s="113" t="s">
        <v>1341</v>
      </c>
      <c r="D94" s="114" t="s">
        <v>1342</v>
      </c>
      <c r="E94" s="115">
        <f t="shared" si="0"/>
        <v>0</v>
      </c>
      <c r="F94" s="115">
        <f>SUM(F95:F96)</f>
        <v>0</v>
      </c>
      <c r="G94" s="115">
        <f>SUM(G95:G96)</f>
        <v>0</v>
      </c>
      <c r="H94" s="115">
        <f>SUM(H95:H96)</f>
        <v>0</v>
      </c>
      <c r="I94" s="115">
        <f>SUM(I95:I96)</f>
        <v>0</v>
      </c>
    </row>
    <row r="95" spans="1:9" ht="12" customHeight="1" x14ac:dyDescent="0.2">
      <c r="A95" s="107"/>
      <c r="B95" s="140" t="s">
        <v>1343</v>
      </c>
      <c r="C95" s="116" t="s">
        <v>111</v>
      </c>
      <c r="D95" s="114" t="s">
        <v>1344</v>
      </c>
      <c r="E95" s="115">
        <f t="shared" si="0"/>
        <v>0</v>
      </c>
      <c r="F95" s="141"/>
      <c r="G95" s="141"/>
      <c r="H95" s="141"/>
      <c r="I95" s="141"/>
    </row>
    <row r="96" spans="1:9" ht="16.5" customHeight="1" x14ac:dyDescent="0.2">
      <c r="A96" s="107"/>
      <c r="B96" s="140" t="s">
        <v>1345</v>
      </c>
      <c r="C96" s="116" t="s">
        <v>1346</v>
      </c>
      <c r="D96" s="114" t="s">
        <v>1347</v>
      </c>
      <c r="E96" s="115">
        <f t="shared" si="0"/>
        <v>0</v>
      </c>
      <c r="F96" s="142">
        <f>F99</f>
        <v>0</v>
      </c>
      <c r="G96" s="142">
        <f>G99</f>
        <v>0</v>
      </c>
      <c r="H96" s="142">
        <f>H99</f>
        <v>0</v>
      </c>
      <c r="I96" s="142">
        <f>I99</f>
        <v>0</v>
      </c>
    </row>
    <row r="97" spans="1:9" ht="18.75" customHeight="1" x14ac:dyDescent="0.2">
      <c r="A97" s="107"/>
      <c r="B97" s="140" t="s">
        <v>1348</v>
      </c>
      <c r="C97" s="135" t="s">
        <v>1349</v>
      </c>
      <c r="D97" s="114" t="s">
        <v>1350</v>
      </c>
      <c r="E97" s="115">
        <f t="shared" si="0"/>
        <v>0</v>
      </c>
      <c r="F97" s="141"/>
      <c r="G97" s="141"/>
      <c r="H97" s="141"/>
      <c r="I97" s="141"/>
    </row>
    <row r="98" spans="1:9" ht="12.75" customHeight="1" x14ac:dyDescent="0.2">
      <c r="A98" s="107"/>
      <c r="B98" s="140" t="s">
        <v>1351</v>
      </c>
      <c r="C98" s="136" t="s">
        <v>1352</v>
      </c>
      <c r="D98" s="114" t="s">
        <v>1353</v>
      </c>
      <c r="E98" s="115">
        <f t="shared" si="0"/>
        <v>0</v>
      </c>
      <c r="F98" s="141"/>
      <c r="G98" s="141"/>
      <c r="H98" s="141"/>
      <c r="I98" s="141"/>
    </row>
    <row r="99" spans="1:9" ht="15.75" customHeight="1" x14ac:dyDescent="0.2">
      <c r="A99" s="107"/>
      <c r="B99" s="140" t="s">
        <v>1354</v>
      </c>
      <c r="C99" s="135" t="s">
        <v>1355</v>
      </c>
      <c r="D99" s="114" t="s">
        <v>1356</v>
      </c>
      <c r="E99" s="115">
        <f t="shared" si="0"/>
        <v>0</v>
      </c>
      <c r="F99" s="141"/>
      <c r="G99" s="141"/>
      <c r="H99" s="141"/>
      <c r="I99" s="141"/>
    </row>
    <row r="100" spans="1:9" ht="16.5" customHeight="1" x14ac:dyDescent="0.2">
      <c r="A100" s="107"/>
      <c r="B100" s="140" t="s">
        <v>1357</v>
      </c>
      <c r="C100" s="113" t="s">
        <v>1358</v>
      </c>
      <c r="D100" s="114" t="s">
        <v>1359</v>
      </c>
      <c r="E100" s="115">
        <f t="shared" si="0"/>
        <v>18289.405999999995</v>
      </c>
      <c r="F100" s="142">
        <f>F101+F117</f>
        <v>11632.208999999999</v>
      </c>
      <c r="G100" s="142">
        <f>G101+G117</f>
        <v>0</v>
      </c>
      <c r="H100" s="142">
        <f>H101+H117</f>
        <v>6626.1329999999998</v>
      </c>
      <c r="I100" s="142">
        <f>I101+I117</f>
        <v>31.064</v>
      </c>
    </row>
    <row r="101" spans="1:9" ht="18.75" customHeight="1" x14ac:dyDescent="0.2">
      <c r="A101" s="107"/>
      <c r="B101" s="140" t="s">
        <v>1360</v>
      </c>
      <c r="C101" s="116" t="s">
        <v>1361</v>
      </c>
      <c r="D101" s="114" t="s">
        <v>1362</v>
      </c>
      <c r="E101" s="115">
        <f t="shared" si="0"/>
        <v>18289.405999999995</v>
      </c>
      <c r="F101" s="142">
        <f>F102+F103</f>
        <v>11632.208999999999</v>
      </c>
      <c r="G101" s="142">
        <f>G102+G103</f>
        <v>0</v>
      </c>
      <c r="H101" s="142">
        <f>H102+H103</f>
        <v>6626.1329999999998</v>
      </c>
      <c r="I101" s="142">
        <f>I102+I103</f>
        <v>31.064</v>
      </c>
    </row>
    <row r="102" spans="1:9" ht="18" customHeight="1" x14ac:dyDescent="0.2">
      <c r="A102" s="107"/>
      <c r="B102" s="140" t="s">
        <v>1363</v>
      </c>
      <c r="C102" s="135" t="s">
        <v>1364</v>
      </c>
      <c r="D102" s="114" t="s">
        <v>1365</v>
      </c>
      <c r="E102" s="115">
        <f t="shared" si="0"/>
        <v>18289.405999999995</v>
      </c>
      <c r="F102" s="141">
        <f>F28</f>
        <v>11632.208999999999</v>
      </c>
      <c r="G102" s="141"/>
      <c r="H102" s="141">
        <f>H28</f>
        <v>6626.1329999999998</v>
      </c>
      <c r="I102" s="141">
        <f>I28</f>
        <v>31.064</v>
      </c>
    </row>
    <row r="103" spans="1:9" ht="15" customHeight="1" x14ac:dyDescent="0.2">
      <c r="A103" s="107"/>
      <c r="B103" s="140" t="s">
        <v>1366</v>
      </c>
      <c r="C103" s="135" t="s">
        <v>1367</v>
      </c>
      <c r="D103" s="114" t="s">
        <v>1368</v>
      </c>
      <c r="E103" s="115">
        <f t="shared" si="0"/>
        <v>0</v>
      </c>
      <c r="F103" s="142">
        <f>F104+F107+F110+F113+F114+F115+F116</f>
        <v>0</v>
      </c>
      <c r="G103" s="142">
        <f>G104+G107+G110+G113+G114+G115+G116</f>
        <v>0</v>
      </c>
      <c r="H103" s="142">
        <f>H104+H107+H110+H113+H114+H115+H116</f>
        <v>0</v>
      </c>
      <c r="I103" s="142">
        <f>I104+I107+I110+I113+I114+I115+I116</f>
        <v>0</v>
      </c>
    </row>
    <row r="104" spans="1:9" ht="20.25" customHeight="1" x14ac:dyDescent="0.2">
      <c r="A104" s="107"/>
      <c r="B104" s="140" t="s">
        <v>1369</v>
      </c>
      <c r="C104" s="136" t="s">
        <v>1370</v>
      </c>
      <c r="D104" s="114" t="s">
        <v>1371</v>
      </c>
      <c r="E104" s="115">
        <f t="shared" si="0"/>
        <v>0</v>
      </c>
      <c r="F104" s="143">
        <f>F105+F106</f>
        <v>0</v>
      </c>
      <c r="G104" s="143">
        <f>G105+G106</f>
        <v>0</v>
      </c>
      <c r="H104" s="143">
        <f>H105+H106</f>
        <v>0</v>
      </c>
      <c r="I104" s="143">
        <f>I105+I106</f>
        <v>0</v>
      </c>
    </row>
    <row r="105" spans="1:9" ht="20.25" customHeight="1" x14ac:dyDescent="0.2">
      <c r="A105" s="107"/>
      <c r="B105" s="140" t="s">
        <v>1372</v>
      </c>
      <c r="C105" s="144" t="s">
        <v>1373</v>
      </c>
      <c r="D105" s="114" t="s">
        <v>1374</v>
      </c>
      <c r="E105" s="115">
        <f t="shared" si="0"/>
        <v>0</v>
      </c>
      <c r="F105" s="141"/>
      <c r="G105" s="141"/>
      <c r="H105" s="141"/>
      <c r="I105" s="141"/>
    </row>
    <row r="106" spans="1:9" ht="20.25" customHeight="1" x14ac:dyDescent="0.2">
      <c r="A106" s="107"/>
      <c r="B106" s="140" t="s">
        <v>1375</v>
      </c>
      <c r="C106" s="144" t="s">
        <v>1376</v>
      </c>
      <c r="D106" s="114" t="s">
        <v>1377</v>
      </c>
      <c r="E106" s="115">
        <f t="shared" si="0"/>
        <v>0</v>
      </c>
      <c r="F106" s="141"/>
      <c r="G106" s="141"/>
      <c r="H106" s="141"/>
      <c r="I106" s="141"/>
    </row>
    <row r="107" spans="1:9" ht="19.5" customHeight="1" x14ac:dyDescent="0.2">
      <c r="A107" s="107"/>
      <c r="B107" s="140" t="s">
        <v>1378</v>
      </c>
      <c r="C107" s="136" t="s">
        <v>1379</v>
      </c>
      <c r="D107" s="114" t="s">
        <v>1380</v>
      </c>
      <c r="E107" s="115">
        <f t="shared" si="0"/>
        <v>0</v>
      </c>
      <c r="F107" s="143">
        <f>F108+F109</f>
        <v>0</v>
      </c>
      <c r="G107" s="143">
        <f>G108+G109</f>
        <v>0</v>
      </c>
      <c r="H107" s="143">
        <f>H108+H109</f>
        <v>0</v>
      </c>
      <c r="I107" s="143">
        <f>I108+I109</f>
        <v>0</v>
      </c>
    </row>
    <row r="108" spans="1:9" ht="21.75" customHeight="1" x14ac:dyDescent="0.2">
      <c r="A108" s="107"/>
      <c r="B108" s="140" t="s">
        <v>1381</v>
      </c>
      <c r="C108" s="144" t="s">
        <v>1373</v>
      </c>
      <c r="D108" s="114" t="s">
        <v>1382</v>
      </c>
      <c r="E108" s="115">
        <f t="shared" si="0"/>
        <v>0</v>
      </c>
      <c r="F108" s="141"/>
      <c r="G108" s="141"/>
      <c r="H108" s="141"/>
      <c r="I108" s="141"/>
    </row>
    <row r="109" spans="1:9" ht="13.5" customHeight="1" x14ac:dyDescent="0.2">
      <c r="A109" s="107"/>
      <c r="B109" s="140" t="s">
        <v>1383</v>
      </c>
      <c r="C109" s="144" t="s">
        <v>1376</v>
      </c>
      <c r="D109" s="114" t="s">
        <v>1384</v>
      </c>
      <c r="E109" s="115">
        <f t="shared" si="0"/>
        <v>0</v>
      </c>
      <c r="F109" s="141"/>
      <c r="G109" s="141"/>
      <c r="H109" s="141"/>
      <c r="I109" s="141"/>
    </row>
    <row r="110" spans="1:9" ht="17.25" customHeight="1" x14ac:dyDescent="0.2">
      <c r="A110" s="107"/>
      <c r="B110" s="140" t="s">
        <v>1385</v>
      </c>
      <c r="C110" s="136" t="s">
        <v>1386</v>
      </c>
      <c r="D110" s="114" t="s">
        <v>1387</v>
      </c>
      <c r="E110" s="115">
        <f t="shared" si="0"/>
        <v>0</v>
      </c>
      <c r="F110" s="143">
        <f>F111+F112</f>
        <v>0</v>
      </c>
      <c r="G110" s="143">
        <f>G111+G112</f>
        <v>0</v>
      </c>
      <c r="H110" s="143">
        <f>H111+H112</f>
        <v>0</v>
      </c>
      <c r="I110" s="143">
        <f>I111+I112</f>
        <v>0</v>
      </c>
    </row>
    <row r="111" spans="1:9" ht="15.75" customHeight="1" x14ac:dyDescent="0.2">
      <c r="A111" s="107"/>
      <c r="B111" s="140" t="s">
        <v>1388</v>
      </c>
      <c r="C111" s="144" t="s">
        <v>1373</v>
      </c>
      <c r="D111" s="114" t="s">
        <v>1389</v>
      </c>
      <c r="E111" s="115">
        <f t="shared" si="0"/>
        <v>0</v>
      </c>
      <c r="F111" s="141"/>
      <c r="G111" s="141"/>
      <c r="H111" s="141"/>
      <c r="I111" s="141"/>
    </row>
    <row r="112" spans="1:9" ht="18" customHeight="1" x14ac:dyDescent="0.2">
      <c r="A112" s="107"/>
      <c r="B112" s="140" t="s">
        <v>1390</v>
      </c>
      <c r="C112" s="144" t="s">
        <v>1376</v>
      </c>
      <c r="D112" s="114" t="s">
        <v>1391</v>
      </c>
      <c r="E112" s="115">
        <f t="shared" si="0"/>
        <v>0</v>
      </c>
      <c r="F112" s="141"/>
      <c r="G112" s="141"/>
      <c r="H112" s="141"/>
      <c r="I112" s="141"/>
    </row>
    <row r="113" spans="1:9" ht="18" customHeight="1" x14ac:dyDescent="0.2">
      <c r="A113" s="107"/>
      <c r="B113" s="140" t="s">
        <v>1392</v>
      </c>
      <c r="C113" s="136" t="s">
        <v>1393</v>
      </c>
      <c r="D113" s="114" t="s">
        <v>1394</v>
      </c>
      <c r="E113" s="115">
        <f t="shared" si="0"/>
        <v>0</v>
      </c>
      <c r="F113" s="141"/>
      <c r="G113" s="141"/>
      <c r="H113" s="141"/>
      <c r="I113" s="141"/>
    </row>
    <row r="114" spans="1:9" ht="20.25" customHeight="1" x14ac:dyDescent="0.2">
      <c r="A114" s="107"/>
      <c r="B114" s="140" t="s">
        <v>1395</v>
      </c>
      <c r="C114" s="136" t="s">
        <v>1396</v>
      </c>
      <c r="D114" s="114" t="s">
        <v>1397</v>
      </c>
      <c r="E114" s="115">
        <f t="shared" si="0"/>
        <v>0</v>
      </c>
      <c r="F114" s="141"/>
      <c r="G114" s="141"/>
      <c r="H114" s="141"/>
      <c r="I114" s="141"/>
    </row>
    <row r="115" spans="1:9" ht="18" customHeight="1" x14ac:dyDescent="0.2">
      <c r="A115" s="107"/>
      <c r="B115" s="140" t="s">
        <v>1398</v>
      </c>
      <c r="C115" s="136" t="s">
        <v>1399</v>
      </c>
      <c r="D115" s="114" t="s">
        <v>1400</v>
      </c>
      <c r="E115" s="115">
        <f t="shared" si="0"/>
        <v>0</v>
      </c>
      <c r="F115" s="141"/>
      <c r="G115" s="141"/>
      <c r="H115" s="141"/>
      <c r="I115" s="141"/>
    </row>
    <row r="116" spans="1:9" ht="15.75" customHeight="1" x14ac:dyDescent="0.2">
      <c r="A116" s="107"/>
      <c r="B116" s="140" t="s">
        <v>1401</v>
      </c>
      <c r="C116" s="136" t="s">
        <v>1402</v>
      </c>
      <c r="D116" s="114" t="s">
        <v>1403</v>
      </c>
      <c r="E116" s="115">
        <f t="shared" si="0"/>
        <v>0</v>
      </c>
      <c r="F116" s="141"/>
      <c r="G116" s="141"/>
      <c r="H116" s="141"/>
      <c r="I116" s="141"/>
    </row>
    <row r="117" spans="1:9" ht="16.5" customHeight="1" x14ac:dyDescent="0.2">
      <c r="A117" s="107"/>
      <c r="B117" s="140" t="s">
        <v>1404</v>
      </c>
      <c r="C117" s="116" t="s">
        <v>1405</v>
      </c>
      <c r="D117" s="114" t="s">
        <v>1406</v>
      </c>
      <c r="E117" s="115">
        <f t="shared" si="0"/>
        <v>0</v>
      </c>
      <c r="F117" s="142">
        <f>F120</f>
        <v>0</v>
      </c>
      <c r="G117" s="142">
        <f>G120</f>
        <v>0</v>
      </c>
      <c r="H117" s="142">
        <f>H120</f>
        <v>0</v>
      </c>
      <c r="I117" s="142">
        <f>I120</f>
        <v>0</v>
      </c>
    </row>
    <row r="118" spans="1:9" ht="24" customHeight="1" x14ac:dyDescent="0.2">
      <c r="A118" s="107"/>
      <c r="B118" s="140" t="s">
        <v>1407</v>
      </c>
      <c r="C118" s="135" t="s">
        <v>1349</v>
      </c>
      <c r="D118" s="114" t="s">
        <v>1408</v>
      </c>
      <c r="E118" s="115">
        <f t="shared" si="0"/>
        <v>0</v>
      </c>
      <c r="F118" s="141"/>
      <c r="G118" s="141"/>
      <c r="H118" s="141"/>
      <c r="I118" s="141"/>
    </row>
    <row r="119" spans="1:9" ht="20.25" customHeight="1" x14ac:dyDescent="0.2">
      <c r="A119" s="107"/>
      <c r="B119" s="140" t="s">
        <v>1409</v>
      </c>
      <c r="C119" s="136" t="s">
        <v>1410</v>
      </c>
      <c r="D119" s="114" t="s">
        <v>1411</v>
      </c>
      <c r="E119" s="115">
        <f t="shared" si="0"/>
        <v>0</v>
      </c>
      <c r="F119" s="141"/>
      <c r="G119" s="141"/>
      <c r="H119" s="141"/>
      <c r="I119" s="141"/>
    </row>
    <row r="120" spans="1:9" ht="18.75" customHeight="1" x14ac:dyDescent="0.2">
      <c r="A120" s="107"/>
      <c r="B120" s="140" t="s">
        <v>1412</v>
      </c>
      <c r="C120" s="135" t="s">
        <v>1355</v>
      </c>
      <c r="D120" s="114" t="s">
        <v>1413</v>
      </c>
      <c r="E120" s="115">
        <f t="shared" si="0"/>
        <v>0</v>
      </c>
      <c r="F120" s="141"/>
      <c r="G120" s="141"/>
      <c r="H120" s="141"/>
      <c r="I120" s="141"/>
    </row>
    <row r="121" spans="1:9" ht="22.5" customHeight="1" x14ac:dyDescent="0.2">
      <c r="A121" s="107"/>
      <c r="B121" s="140" t="s">
        <v>1414</v>
      </c>
      <c r="C121" s="133" t="s">
        <v>1415</v>
      </c>
      <c r="D121" s="114" t="s">
        <v>1416</v>
      </c>
      <c r="E121" s="115">
        <f t="shared" si="0"/>
        <v>0</v>
      </c>
      <c r="F121" s="142">
        <f>SUM(F122:F123)</f>
        <v>0</v>
      </c>
      <c r="G121" s="142">
        <f>SUM(G122:G123)</f>
        <v>0</v>
      </c>
      <c r="H121" s="142">
        <f>SUM(H122:H123)</f>
        <v>0</v>
      </c>
      <c r="I121" s="142">
        <f>SUM(I122:I123)</f>
        <v>0</v>
      </c>
    </row>
    <row r="122" spans="1:9" ht="15" customHeight="1" x14ac:dyDescent="0.2">
      <c r="A122" s="107"/>
      <c r="B122" s="140" t="s">
        <v>1417</v>
      </c>
      <c r="C122" s="116" t="s">
        <v>111</v>
      </c>
      <c r="D122" s="114" t="s">
        <v>1418</v>
      </c>
      <c r="E122" s="115">
        <f t="shared" si="0"/>
        <v>0</v>
      </c>
      <c r="F122" s="141"/>
      <c r="G122" s="141"/>
      <c r="H122" s="141"/>
      <c r="I122" s="141"/>
    </row>
    <row r="123" spans="1:9" ht="18" customHeight="1" x14ac:dyDescent="0.2">
      <c r="A123" s="107"/>
      <c r="B123" s="140" t="s">
        <v>1419</v>
      </c>
      <c r="C123" s="116" t="s">
        <v>1346</v>
      </c>
      <c r="D123" s="114" t="s">
        <v>1420</v>
      </c>
      <c r="E123" s="115">
        <f t="shared" si="0"/>
        <v>0</v>
      </c>
      <c r="F123" s="142">
        <f>F125</f>
        <v>0</v>
      </c>
      <c r="G123" s="142">
        <f>G125</f>
        <v>0</v>
      </c>
      <c r="H123" s="142">
        <f>H125</f>
        <v>0</v>
      </c>
      <c r="I123" s="142">
        <f>I125</f>
        <v>0</v>
      </c>
    </row>
    <row r="124" spans="1:9" ht="19.5" customHeight="1" x14ac:dyDescent="0.2">
      <c r="A124" s="107"/>
      <c r="B124" s="140" t="s">
        <v>1421</v>
      </c>
      <c r="C124" s="135" t="s">
        <v>1422</v>
      </c>
      <c r="D124" s="114" t="s">
        <v>1423</v>
      </c>
      <c r="E124" s="115">
        <f t="shared" si="0"/>
        <v>0</v>
      </c>
      <c r="F124" s="141"/>
      <c r="G124" s="141"/>
      <c r="H124" s="141"/>
      <c r="I124" s="141"/>
    </row>
    <row r="125" spans="1:9" ht="18.75" customHeight="1" x14ac:dyDescent="0.2">
      <c r="A125" s="107"/>
      <c r="B125" s="140" t="s">
        <v>1424</v>
      </c>
      <c r="C125" s="135" t="s">
        <v>1355</v>
      </c>
      <c r="D125" s="114" t="s">
        <v>1425</v>
      </c>
      <c r="E125" s="115">
        <f t="shared" si="0"/>
        <v>0</v>
      </c>
      <c r="F125" s="141"/>
      <c r="G125" s="141"/>
      <c r="H125" s="141"/>
      <c r="I125" s="141"/>
    </row>
    <row r="126" spans="1:9" x14ac:dyDescent="0.2">
      <c r="A126" s="107"/>
      <c r="B126" s="320" t="s">
        <v>1426</v>
      </c>
      <c r="C126" s="321"/>
      <c r="D126" s="321"/>
      <c r="E126" s="321"/>
      <c r="F126" s="321"/>
      <c r="G126" s="321"/>
      <c r="H126" s="321"/>
      <c r="I126" s="322"/>
    </row>
    <row r="127" spans="1:9" ht="23.25" customHeight="1" x14ac:dyDescent="0.2">
      <c r="A127" s="107"/>
      <c r="B127" s="140" t="s">
        <v>1427</v>
      </c>
      <c r="C127" s="113" t="s">
        <v>1428</v>
      </c>
      <c r="D127" s="114" t="s">
        <v>1429</v>
      </c>
      <c r="E127" s="115">
        <f t="shared" si="0"/>
        <v>0</v>
      </c>
      <c r="F127" s="142">
        <f>SUM( F128:F129)</f>
        <v>0</v>
      </c>
      <c r="G127" s="142">
        <f>SUM( G128:G129)</f>
        <v>0</v>
      </c>
      <c r="H127" s="142">
        <f>SUM( H128:H129)</f>
        <v>0</v>
      </c>
      <c r="I127" s="142">
        <f>SUM( I128:I129)</f>
        <v>0</v>
      </c>
    </row>
    <row r="128" spans="1:9" ht="19.5" customHeight="1" x14ac:dyDescent="0.2">
      <c r="A128" s="107"/>
      <c r="B128" s="140" t="s">
        <v>1430</v>
      </c>
      <c r="C128" s="116" t="s">
        <v>111</v>
      </c>
      <c r="D128" s="114" t="s">
        <v>1431</v>
      </c>
      <c r="E128" s="115">
        <f t="shared" si="0"/>
        <v>0</v>
      </c>
      <c r="F128" s="141"/>
      <c r="G128" s="141"/>
      <c r="H128" s="141"/>
      <c r="I128" s="141"/>
    </row>
    <row r="129" spans="1:9" ht="18.75" customHeight="1" x14ac:dyDescent="0.2">
      <c r="A129" s="107"/>
      <c r="B129" s="140" t="s">
        <v>1432</v>
      </c>
      <c r="C129" s="116" t="s">
        <v>1346</v>
      </c>
      <c r="D129" s="114" t="s">
        <v>1433</v>
      </c>
      <c r="E129" s="115">
        <f t="shared" si="0"/>
        <v>0</v>
      </c>
      <c r="F129" s="142">
        <f>F130+F132</f>
        <v>0</v>
      </c>
      <c r="G129" s="142">
        <f>G130+G132</f>
        <v>0</v>
      </c>
      <c r="H129" s="142">
        <f>H130+H132</f>
        <v>0</v>
      </c>
      <c r="I129" s="142">
        <f>I130+I132</f>
        <v>0</v>
      </c>
    </row>
    <row r="130" spans="1:9" ht="20.25" customHeight="1" x14ac:dyDescent="0.2">
      <c r="A130" s="107"/>
      <c r="B130" s="140" t="s">
        <v>1434</v>
      </c>
      <c r="C130" s="135" t="s">
        <v>1435</v>
      </c>
      <c r="D130" s="114" t="s">
        <v>1436</v>
      </c>
      <c r="E130" s="115">
        <f t="shared" si="0"/>
        <v>0</v>
      </c>
      <c r="F130" s="141"/>
      <c r="G130" s="141"/>
      <c r="H130" s="141"/>
      <c r="I130" s="141"/>
    </row>
    <row r="131" spans="1:9" ht="23.25" customHeight="1" x14ac:dyDescent="0.2">
      <c r="A131" s="107"/>
      <c r="B131" s="140" t="s">
        <v>1437</v>
      </c>
      <c r="C131" s="136" t="s">
        <v>1438</v>
      </c>
      <c r="D131" s="114" t="s">
        <v>1439</v>
      </c>
      <c r="E131" s="115">
        <f t="shared" si="0"/>
        <v>0</v>
      </c>
      <c r="F131" s="141"/>
      <c r="G131" s="141"/>
      <c r="H131" s="141"/>
      <c r="I131" s="141"/>
    </row>
    <row r="132" spans="1:9" ht="17.25" customHeight="1" x14ac:dyDescent="0.2">
      <c r="A132" s="107"/>
      <c r="B132" s="140" t="s">
        <v>1440</v>
      </c>
      <c r="C132" s="135" t="s">
        <v>113</v>
      </c>
      <c r="D132" s="114" t="s">
        <v>1441</v>
      </c>
      <c r="E132" s="115">
        <f t="shared" si="0"/>
        <v>0</v>
      </c>
      <c r="F132" s="141"/>
      <c r="G132" s="141"/>
      <c r="H132" s="141"/>
      <c r="I132" s="141"/>
    </row>
    <row r="133" spans="1:9" ht="15" customHeight="1" x14ac:dyDescent="0.2">
      <c r="A133" s="107"/>
      <c r="B133" s="140" t="s">
        <v>1200</v>
      </c>
      <c r="C133" s="113" t="s">
        <v>1442</v>
      </c>
      <c r="D133" s="114" t="s">
        <v>1443</v>
      </c>
      <c r="E133" s="115">
        <f t="shared" si="0"/>
        <v>0</v>
      </c>
      <c r="F133" s="143">
        <f>SUM( F134+F139)</f>
        <v>0</v>
      </c>
      <c r="G133" s="143">
        <f>SUM( G134+G139)</f>
        <v>0</v>
      </c>
      <c r="H133" s="143">
        <f>SUM( H134+H139)</f>
        <v>0</v>
      </c>
      <c r="I133" s="143">
        <f>SUM( I134+I139)</f>
        <v>0</v>
      </c>
    </row>
    <row r="134" spans="1:9" ht="22.5" customHeight="1" x14ac:dyDescent="0.2">
      <c r="A134" s="107"/>
      <c r="B134" s="140" t="s">
        <v>1444</v>
      </c>
      <c r="C134" s="116" t="s">
        <v>111</v>
      </c>
      <c r="D134" s="114" t="s">
        <v>1445</v>
      </c>
      <c r="E134" s="115">
        <f t="shared" ref="E134:E147" si="1">SUM(F134:I134)</f>
        <v>0</v>
      </c>
      <c r="F134" s="143">
        <f>SUM( F135:F136)</f>
        <v>0</v>
      </c>
      <c r="G134" s="143">
        <f>SUM( G135:G136)</f>
        <v>0</v>
      </c>
      <c r="H134" s="143">
        <f>SUM( H135:H136)</f>
        <v>0</v>
      </c>
      <c r="I134" s="143">
        <f>SUM( I135:I136)</f>
        <v>0</v>
      </c>
    </row>
    <row r="135" spans="1:9" ht="23.25" customHeight="1" x14ac:dyDescent="0.2">
      <c r="A135" s="107"/>
      <c r="B135" s="140" t="s">
        <v>1446</v>
      </c>
      <c r="C135" s="135" t="s">
        <v>1364</v>
      </c>
      <c r="D135" s="114" t="s">
        <v>1447</v>
      </c>
      <c r="E135" s="115">
        <f t="shared" si="1"/>
        <v>0</v>
      </c>
      <c r="F135" s="145">
        <v>0</v>
      </c>
      <c r="G135" s="145"/>
      <c r="H135" s="145">
        <v>0</v>
      </c>
      <c r="I135" s="145">
        <v>0</v>
      </c>
    </row>
    <row r="136" spans="1:9" ht="22.5" customHeight="1" x14ac:dyDescent="0.2">
      <c r="A136" s="107"/>
      <c r="B136" s="140" t="s">
        <v>1448</v>
      </c>
      <c r="C136" s="135" t="s">
        <v>1367</v>
      </c>
      <c r="D136" s="114" t="s">
        <v>1449</v>
      </c>
      <c r="E136" s="115">
        <f t="shared" si="1"/>
        <v>0</v>
      </c>
      <c r="F136" s="143">
        <f>F137+F138</f>
        <v>0</v>
      </c>
      <c r="G136" s="143">
        <f>G137+G138</f>
        <v>0</v>
      </c>
      <c r="H136" s="143">
        <f>H137+H138</f>
        <v>0</v>
      </c>
      <c r="I136" s="143">
        <f>I137+I138</f>
        <v>0</v>
      </c>
    </row>
    <row r="137" spans="1:9" ht="22.5" customHeight="1" x14ac:dyDescent="0.2">
      <c r="A137" s="107"/>
      <c r="B137" s="140" t="s">
        <v>1450</v>
      </c>
      <c r="C137" s="136" t="s">
        <v>1373</v>
      </c>
      <c r="D137" s="114" t="s">
        <v>1451</v>
      </c>
      <c r="E137" s="115">
        <f t="shared" si="1"/>
        <v>0</v>
      </c>
      <c r="F137" s="145"/>
      <c r="G137" s="145"/>
      <c r="H137" s="145"/>
      <c r="I137" s="145"/>
    </row>
    <row r="138" spans="1:9" ht="19.5" customHeight="1" x14ac:dyDescent="0.2">
      <c r="A138" s="107"/>
      <c r="B138" s="140" t="s">
        <v>1452</v>
      </c>
      <c r="C138" s="136" t="s">
        <v>1453</v>
      </c>
      <c r="D138" s="114" t="s">
        <v>1454</v>
      </c>
      <c r="E138" s="115">
        <f t="shared" si="1"/>
        <v>0</v>
      </c>
      <c r="F138" s="145"/>
      <c r="G138" s="145"/>
      <c r="H138" s="145"/>
      <c r="I138" s="145"/>
    </row>
    <row r="139" spans="1:9" ht="25.5" customHeight="1" x14ac:dyDescent="0.2">
      <c r="A139" s="107"/>
      <c r="B139" s="140" t="s">
        <v>1455</v>
      </c>
      <c r="C139" s="116" t="s">
        <v>1405</v>
      </c>
      <c r="D139" s="114" t="s">
        <v>1456</v>
      </c>
      <c r="E139" s="115">
        <f t="shared" si="1"/>
        <v>0</v>
      </c>
      <c r="F139" s="143">
        <f>F140+F142</f>
        <v>0</v>
      </c>
      <c r="G139" s="143">
        <f>G140+G142</f>
        <v>0</v>
      </c>
      <c r="H139" s="143">
        <f>H140+H142</f>
        <v>0</v>
      </c>
      <c r="I139" s="143">
        <f>I140+I142</f>
        <v>0</v>
      </c>
    </row>
    <row r="140" spans="1:9" ht="20.25" customHeight="1" x14ac:dyDescent="0.2">
      <c r="A140" s="107"/>
      <c r="B140" s="140" t="s">
        <v>1457</v>
      </c>
      <c r="C140" s="135" t="s">
        <v>1435</v>
      </c>
      <c r="D140" s="114" t="s">
        <v>1458</v>
      </c>
      <c r="E140" s="115">
        <f t="shared" si="1"/>
        <v>0</v>
      </c>
      <c r="F140" s="141"/>
      <c r="G140" s="141"/>
      <c r="H140" s="141"/>
      <c r="I140" s="141"/>
    </row>
    <row r="141" spans="1:9" ht="20.25" customHeight="1" x14ac:dyDescent="0.2">
      <c r="A141" s="107"/>
      <c r="B141" s="140" t="s">
        <v>1459</v>
      </c>
      <c r="C141" s="136" t="s">
        <v>1438</v>
      </c>
      <c r="D141" s="114" t="s">
        <v>1460</v>
      </c>
      <c r="E141" s="115">
        <f t="shared" si="1"/>
        <v>0</v>
      </c>
      <c r="F141" s="141"/>
      <c r="G141" s="141"/>
      <c r="H141" s="141"/>
      <c r="I141" s="141"/>
    </row>
    <row r="142" spans="1:9" ht="21" customHeight="1" x14ac:dyDescent="0.2">
      <c r="A142" s="107"/>
      <c r="B142" s="140" t="s">
        <v>1461</v>
      </c>
      <c r="C142" s="135" t="s">
        <v>113</v>
      </c>
      <c r="D142" s="114" t="s">
        <v>1462</v>
      </c>
      <c r="E142" s="115">
        <f t="shared" si="1"/>
        <v>0</v>
      </c>
      <c r="F142" s="146"/>
      <c r="G142" s="146"/>
      <c r="H142" s="146"/>
      <c r="I142" s="146"/>
    </row>
    <row r="143" spans="1:9" ht="21.75" customHeight="1" x14ac:dyDescent="0.2">
      <c r="A143" s="107"/>
      <c r="B143" s="140" t="s">
        <v>1463</v>
      </c>
      <c r="C143" s="113" t="s">
        <v>1464</v>
      </c>
      <c r="D143" s="114" t="s">
        <v>1465</v>
      </c>
      <c r="E143" s="115">
        <f t="shared" si="1"/>
        <v>0</v>
      </c>
      <c r="F143" s="147">
        <f>SUM( F144:F145)</f>
        <v>0</v>
      </c>
      <c r="G143" s="147">
        <f>SUM( G144:G145)</f>
        <v>0</v>
      </c>
      <c r="H143" s="147">
        <f>SUM( H144:H145)</f>
        <v>0</v>
      </c>
      <c r="I143" s="147">
        <f>SUM( I144:I145)</f>
        <v>0</v>
      </c>
    </row>
    <row r="144" spans="1:9" ht="21.75" customHeight="1" x14ac:dyDescent="0.2">
      <c r="A144" s="107"/>
      <c r="B144" s="140" t="s">
        <v>1466</v>
      </c>
      <c r="C144" s="116" t="s">
        <v>111</v>
      </c>
      <c r="D144" s="114" t="s">
        <v>1467</v>
      </c>
      <c r="E144" s="115">
        <f t="shared" si="1"/>
        <v>0</v>
      </c>
      <c r="F144" s="146"/>
      <c r="G144" s="146"/>
      <c r="H144" s="146"/>
      <c r="I144" s="146"/>
    </row>
    <row r="145" spans="1:9" ht="18" customHeight="1" x14ac:dyDescent="0.2">
      <c r="A145" s="107"/>
      <c r="B145" s="140" t="s">
        <v>1468</v>
      </c>
      <c r="C145" s="116" t="s">
        <v>1346</v>
      </c>
      <c r="D145" s="114" t="s">
        <v>1469</v>
      </c>
      <c r="E145" s="115">
        <f t="shared" si="1"/>
        <v>0</v>
      </c>
      <c r="F145" s="147">
        <f>F146+F147</f>
        <v>0</v>
      </c>
      <c r="G145" s="147">
        <f>G146+G147</f>
        <v>0</v>
      </c>
      <c r="H145" s="147">
        <f>H146+H147</f>
        <v>0</v>
      </c>
      <c r="I145" s="147">
        <f>I146+I147</f>
        <v>0</v>
      </c>
    </row>
    <row r="146" spans="1:9" ht="19.5" customHeight="1" x14ac:dyDescent="0.2">
      <c r="A146" s="107"/>
      <c r="B146" s="140" t="s">
        <v>1470</v>
      </c>
      <c r="C146" s="135" t="s">
        <v>112</v>
      </c>
      <c r="D146" s="114" t="s">
        <v>1471</v>
      </c>
      <c r="E146" s="115">
        <f t="shared" si="1"/>
        <v>0</v>
      </c>
      <c r="F146" s="146"/>
      <c r="G146" s="146"/>
      <c r="H146" s="146"/>
      <c r="I146" s="146"/>
    </row>
    <row r="147" spans="1:9" ht="17.25" customHeight="1" x14ac:dyDescent="0.2">
      <c r="A147" s="107"/>
      <c r="B147" s="140" t="s">
        <v>1472</v>
      </c>
      <c r="C147" s="135" t="s">
        <v>113</v>
      </c>
      <c r="D147" s="114" t="s">
        <v>1473</v>
      </c>
      <c r="E147" s="115">
        <f t="shared" si="1"/>
        <v>0</v>
      </c>
      <c r="F147" s="146"/>
      <c r="G147" s="146"/>
      <c r="H147" s="146"/>
      <c r="I147" s="164"/>
    </row>
    <row r="148" spans="1:9" x14ac:dyDescent="0.2">
      <c r="B148" s="148"/>
      <c r="C148" s="148"/>
      <c r="D148" s="148"/>
      <c r="E148" s="148"/>
      <c r="F148" s="148"/>
      <c r="G148" s="148"/>
      <c r="H148" s="148"/>
      <c r="I148" s="148"/>
    </row>
    <row r="149" spans="1:9" x14ac:dyDescent="0.2">
      <c r="B149" s="148"/>
      <c r="C149" s="148"/>
      <c r="D149" s="148"/>
      <c r="E149" s="148"/>
      <c r="F149" s="148"/>
      <c r="G149" s="148"/>
      <c r="H149" s="148"/>
      <c r="I149" s="148"/>
    </row>
    <row r="150" spans="1:9" x14ac:dyDescent="0.2">
      <c r="B150" s="148"/>
      <c r="C150" s="148"/>
      <c r="D150" s="148"/>
      <c r="E150" s="148"/>
      <c r="F150" s="148"/>
      <c r="G150" s="148"/>
      <c r="H150" s="148"/>
      <c r="I150" s="148"/>
    </row>
    <row r="151" spans="1:9" x14ac:dyDescent="0.2">
      <c r="B151" s="148"/>
      <c r="C151" s="148"/>
      <c r="D151" s="148"/>
      <c r="E151" s="148"/>
      <c r="F151" s="148"/>
      <c r="G151" s="148"/>
      <c r="H151" s="148"/>
      <c r="I151" s="148"/>
    </row>
    <row r="152" spans="1:9" x14ac:dyDescent="0.2">
      <c r="B152" s="148"/>
      <c r="C152" s="148"/>
      <c r="D152" s="148"/>
      <c r="E152" s="148"/>
      <c r="F152" s="148"/>
      <c r="G152" s="148"/>
      <c r="H152" s="148"/>
      <c r="I152" s="148"/>
    </row>
    <row r="153" spans="1:9" x14ac:dyDescent="0.2">
      <c r="B153" s="148"/>
      <c r="C153" s="148"/>
      <c r="D153" s="148"/>
      <c r="E153" s="148"/>
      <c r="F153" s="148"/>
      <c r="G153" s="148"/>
      <c r="H153" s="148"/>
      <c r="I153" s="148"/>
    </row>
    <row r="154" spans="1:9" x14ac:dyDescent="0.2">
      <c r="B154" s="148"/>
      <c r="C154" s="148"/>
      <c r="D154" s="148"/>
      <c r="E154" s="148"/>
      <c r="F154" s="148"/>
      <c r="G154" s="148"/>
      <c r="H154" s="148"/>
      <c r="I154" s="148"/>
    </row>
    <row r="155" spans="1:9" x14ac:dyDescent="0.2">
      <c r="B155" s="148"/>
      <c r="C155" s="148"/>
      <c r="D155" s="148"/>
      <c r="E155" s="148"/>
      <c r="F155" s="148"/>
      <c r="G155" s="148"/>
      <c r="H155" s="148"/>
      <c r="I155" s="148"/>
    </row>
    <row r="156" spans="1:9" x14ac:dyDescent="0.2">
      <c r="B156" s="148"/>
      <c r="C156" s="148"/>
      <c r="D156" s="148"/>
      <c r="E156" s="148"/>
      <c r="F156" s="148"/>
      <c r="G156" s="148"/>
      <c r="H156" s="148"/>
      <c r="I156" s="148"/>
    </row>
    <row r="157" spans="1:9" x14ac:dyDescent="0.2">
      <c r="B157" s="148"/>
      <c r="C157" s="148"/>
      <c r="D157" s="148"/>
      <c r="E157" s="148"/>
      <c r="F157" s="148"/>
      <c r="G157" s="148"/>
      <c r="H157" s="148"/>
      <c r="I157" s="148"/>
    </row>
    <row r="158" spans="1:9" x14ac:dyDescent="0.2">
      <c r="B158" s="148"/>
      <c r="C158" s="148"/>
      <c r="D158" s="148"/>
      <c r="E158" s="148"/>
      <c r="F158" s="148"/>
      <c r="G158" s="148"/>
      <c r="H158" s="148"/>
      <c r="I158" s="148"/>
    </row>
    <row r="159" spans="1:9" x14ac:dyDescent="0.2">
      <c r="B159" s="148"/>
      <c r="C159" s="148"/>
      <c r="D159" s="148"/>
      <c r="E159" s="148"/>
      <c r="F159" s="148"/>
      <c r="G159" s="148"/>
      <c r="H159" s="148"/>
      <c r="I159" s="148"/>
    </row>
    <row r="160" spans="1:9" x14ac:dyDescent="0.2">
      <c r="B160" s="148"/>
      <c r="C160" s="148"/>
      <c r="D160" s="148"/>
      <c r="E160" s="148"/>
      <c r="F160" s="148"/>
      <c r="G160" s="148"/>
      <c r="H160" s="148"/>
      <c r="I160" s="148"/>
    </row>
    <row r="161" spans="2:9" x14ac:dyDescent="0.2">
      <c r="B161" s="148"/>
      <c r="C161" s="148"/>
      <c r="D161" s="148"/>
      <c r="E161" s="148"/>
      <c r="F161" s="148"/>
      <c r="G161" s="148"/>
      <c r="H161" s="148"/>
      <c r="I161" s="148"/>
    </row>
    <row r="162" spans="2:9" x14ac:dyDescent="0.2">
      <c r="B162" s="148"/>
      <c r="C162" s="148"/>
      <c r="D162" s="148"/>
      <c r="E162" s="148"/>
      <c r="F162" s="148"/>
      <c r="G162" s="148"/>
      <c r="H162" s="148"/>
      <c r="I162" s="148"/>
    </row>
    <row r="163" spans="2:9" x14ac:dyDescent="0.2">
      <c r="B163" s="148"/>
      <c r="C163" s="148"/>
      <c r="D163" s="148"/>
      <c r="E163" s="148"/>
      <c r="F163" s="148"/>
      <c r="G163" s="148"/>
      <c r="H163" s="148"/>
      <c r="I163" s="148"/>
    </row>
    <row r="164" spans="2:9" x14ac:dyDescent="0.2">
      <c r="B164" s="148"/>
      <c r="C164" s="148"/>
      <c r="D164" s="148"/>
      <c r="E164" s="148"/>
      <c r="F164" s="148"/>
      <c r="G164" s="148"/>
      <c r="H164" s="148"/>
      <c r="I164" s="148"/>
    </row>
    <row r="165" spans="2:9" x14ac:dyDescent="0.2">
      <c r="B165" s="148"/>
      <c r="C165" s="148"/>
      <c r="D165" s="148"/>
      <c r="E165" s="148"/>
      <c r="F165" s="148"/>
      <c r="G165" s="148"/>
      <c r="H165" s="148"/>
      <c r="I165" s="148"/>
    </row>
  </sheetData>
  <mergeCells count="17">
    <mergeCell ref="K22:S22"/>
    <mergeCell ref="K10:S10"/>
    <mergeCell ref="K21:S21"/>
    <mergeCell ref="K20:S20"/>
    <mergeCell ref="K18:R18"/>
    <mergeCell ref="K19:W19"/>
    <mergeCell ref="B2:C2"/>
    <mergeCell ref="B4:B5"/>
    <mergeCell ref="C4:C5"/>
    <mergeCell ref="D4:D5"/>
    <mergeCell ref="E4:E5"/>
    <mergeCell ref="B126:I126"/>
    <mergeCell ref="F4:I4"/>
    <mergeCell ref="B7:I7"/>
    <mergeCell ref="B48:I48"/>
    <mergeCell ref="B89:I89"/>
    <mergeCell ref="B93:I93"/>
  </mergeCells>
  <dataValidations count="2">
    <dataValidation type="decimal" allowBlank="1" showErrorMessage="1" errorTitle="Ошибка" error="Допускается ввод только действительных чисел!" sqref="E22:I37 E90:I92 E94:I125 E17:I20 E49:I53 E80:I88 E14:I15 E58:I61 E39:I47 E8:I12 E127:I147 E55:I56 E63:I78">
      <formula1>-9.99999999999999E+23</formula1>
      <formula2>9.99999999999999E+23</formula2>
    </dataValidation>
    <dataValidation allowBlank="1" showInputMessage="1" promptTitle="Ввод" prompt="Для выбора организации необходимо два раза нажать левую клавишу мыши!" sqref="C12 C36:C37 C19:C20 C53 C60:C61 C77:C78"/>
  </dataValidations>
  <pageMargins left="0.7" right="0.7" top="0.75" bottom="0.75" header="0.3" footer="0.3"/>
  <pageSetup paperSize="9" scale="64"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F18" sqref="F18"/>
    </sheetView>
  </sheetViews>
  <sheetFormatPr defaultRowHeight="12.75" x14ac:dyDescent="0.2"/>
  <sheetData>
    <row r="1" spans="1:11" ht="17.25" customHeight="1" x14ac:dyDescent="0.25">
      <c r="A1" s="335" t="s">
        <v>1474</v>
      </c>
      <c r="B1" s="335" t="s">
        <v>186</v>
      </c>
      <c r="C1" s="335" t="s">
        <v>186</v>
      </c>
      <c r="D1" s="335" t="s">
        <v>186</v>
      </c>
      <c r="E1" s="335" t="s">
        <v>186</v>
      </c>
      <c r="F1" s="335" t="s">
        <v>186</v>
      </c>
      <c r="G1" s="335" t="s">
        <v>186</v>
      </c>
      <c r="H1" s="335" t="s">
        <v>186</v>
      </c>
      <c r="I1" s="335" t="s">
        <v>186</v>
      </c>
      <c r="J1" s="335" t="s">
        <v>186</v>
      </c>
      <c r="K1" s="335" t="s">
        <v>186</v>
      </c>
    </row>
    <row r="2" spans="1:11" ht="66.75" customHeight="1" x14ac:dyDescent="0.25">
      <c r="A2" s="335" t="s">
        <v>1758</v>
      </c>
      <c r="B2" s="335" t="s">
        <v>185</v>
      </c>
      <c r="C2" s="335" t="s">
        <v>185</v>
      </c>
      <c r="D2" s="335" t="s">
        <v>185</v>
      </c>
      <c r="E2" s="335" t="s">
        <v>185</v>
      </c>
      <c r="F2" s="335" t="s">
        <v>185</v>
      </c>
      <c r="G2" s="335" t="s">
        <v>185</v>
      </c>
      <c r="H2" s="335" t="s">
        <v>185</v>
      </c>
      <c r="I2" s="335" t="s">
        <v>185</v>
      </c>
      <c r="J2" s="335" t="s">
        <v>185</v>
      </c>
      <c r="K2" s="335" t="s">
        <v>185</v>
      </c>
    </row>
  </sheetData>
  <mergeCells count="2">
    <mergeCell ref="A1:K1"/>
    <mergeCell ref="A2:K2"/>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
  <sheetViews>
    <sheetView workbookViewId="0">
      <selection activeCell="E7" sqref="E7"/>
    </sheetView>
  </sheetViews>
  <sheetFormatPr defaultRowHeight="12.75" x14ac:dyDescent="0.2"/>
  <cols>
    <col min="1" max="1" width="3.5703125" style="30" customWidth="1"/>
    <col min="2" max="2" width="18" style="29" customWidth="1"/>
    <col min="3" max="3" width="16" style="29" customWidth="1"/>
    <col min="4" max="4" width="18.42578125" style="29" customWidth="1"/>
    <col min="5" max="5" width="13.7109375" style="29" customWidth="1"/>
    <col min="6" max="6" width="13.28515625" style="29" customWidth="1"/>
    <col min="7" max="7" width="11.85546875" style="29" customWidth="1"/>
    <col min="8" max="8" width="10.42578125" style="29" customWidth="1"/>
    <col min="9" max="9" width="25.85546875" style="29" customWidth="1"/>
    <col min="10" max="10" width="17.85546875" style="29" customWidth="1"/>
  </cols>
  <sheetData>
    <row r="2" spans="1:13" ht="15.75" x14ac:dyDescent="0.2">
      <c r="A2" s="336" t="s">
        <v>2020</v>
      </c>
      <c r="B2" s="337"/>
      <c r="C2" s="337"/>
      <c r="D2" s="337"/>
      <c r="E2" s="337"/>
      <c r="F2" s="337"/>
      <c r="G2" s="337"/>
      <c r="H2" s="337"/>
      <c r="I2" s="337"/>
    </row>
    <row r="4" spans="1:13" ht="76.5" x14ac:dyDescent="0.2">
      <c r="A4" s="27" t="s">
        <v>12</v>
      </c>
      <c r="B4" s="27" t="s">
        <v>6</v>
      </c>
      <c r="C4" s="27" t="s">
        <v>23</v>
      </c>
      <c r="D4" s="27" t="s">
        <v>19</v>
      </c>
      <c r="E4" s="27" t="s">
        <v>20</v>
      </c>
      <c r="F4" s="27" t="s">
        <v>86</v>
      </c>
      <c r="G4" s="27" t="s">
        <v>85</v>
      </c>
      <c r="H4" s="27" t="s">
        <v>24</v>
      </c>
      <c r="I4" s="27" t="s">
        <v>21</v>
      </c>
      <c r="J4" s="27" t="s">
        <v>22</v>
      </c>
      <c r="K4" s="1"/>
      <c r="L4" s="1"/>
      <c r="M4" s="1"/>
    </row>
    <row r="5" spans="1:13" ht="63.75" x14ac:dyDescent="0.2">
      <c r="A5" s="31">
        <v>1</v>
      </c>
      <c r="B5" s="197" t="s">
        <v>2014</v>
      </c>
      <c r="C5" s="196" t="s">
        <v>2021</v>
      </c>
      <c r="D5" s="196" t="s">
        <v>116</v>
      </c>
      <c r="E5" s="217" t="s">
        <v>2022</v>
      </c>
      <c r="F5" s="217" t="s">
        <v>2023</v>
      </c>
      <c r="G5" s="198" t="s">
        <v>7</v>
      </c>
      <c r="H5" s="153">
        <v>0</v>
      </c>
      <c r="I5" s="190" t="s">
        <v>2024</v>
      </c>
      <c r="J5" s="196" t="s">
        <v>1482</v>
      </c>
    </row>
    <row r="6" spans="1:13" s="7" customFormat="1" ht="63.75" x14ac:dyDescent="0.2">
      <c r="A6" s="153">
        <v>2</v>
      </c>
      <c r="B6" s="197" t="s">
        <v>5</v>
      </c>
      <c r="C6" s="196" t="s">
        <v>2025</v>
      </c>
      <c r="D6" s="196" t="s">
        <v>2026</v>
      </c>
      <c r="E6" s="217" t="s">
        <v>2027</v>
      </c>
      <c r="F6" s="217" t="s">
        <v>2028</v>
      </c>
      <c r="G6" s="198" t="s">
        <v>7</v>
      </c>
      <c r="H6" s="153">
        <v>0</v>
      </c>
      <c r="I6" s="190" t="s">
        <v>2029</v>
      </c>
      <c r="J6" s="196" t="s">
        <v>1759</v>
      </c>
    </row>
    <row r="7" spans="1:13" ht="127.5" x14ac:dyDescent="0.2">
      <c r="A7" s="31">
        <v>3</v>
      </c>
      <c r="B7" s="197" t="s">
        <v>2030</v>
      </c>
      <c r="C7" s="196" t="s">
        <v>2031</v>
      </c>
      <c r="D7" s="196" t="s">
        <v>2032</v>
      </c>
      <c r="E7" s="217" t="s">
        <v>2033</v>
      </c>
      <c r="F7" s="217" t="s">
        <v>2034</v>
      </c>
      <c r="G7" s="198" t="s">
        <v>2035</v>
      </c>
      <c r="H7" s="153"/>
      <c r="I7" s="190" t="s">
        <v>2036</v>
      </c>
      <c r="J7" s="196" t="s">
        <v>2035</v>
      </c>
    </row>
    <row r="12" spans="1:13" x14ac:dyDescent="0.2">
      <c r="A12" s="32"/>
    </row>
  </sheetData>
  <mergeCells count="1">
    <mergeCell ref="A2:I2"/>
  </mergeCells>
  <pageMargins left="0.19685039370078741" right="0.19685039370078741"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6</vt:i4>
      </vt:variant>
    </vt:vector>
  </HeadingPairs>
  <TitlesOfParts>
    <vt:vector size="29" baseType="lpstr">
      <vt:lpstr>19 п.а,б Тарифы </vt:lpstr>
      <vt:lpstr>19 п.в</vt:lpstr>
      <vt:lpstr>19 п.в приложение 2</vt:lpstr>
      <vt:lpstr>19 п.в приложение 3</vt:lpstr>
      <vt:lpstr>19 п.в приложение 4</vt:lpstr>
      <vt:lpstr>19 п.в приложение 5</vt:lpstr>
      <vt:lpstr>19 п.г абз. 2-3 Баланс</vt:lpstr>
      <vt:lpstr>19 п.г абз.4 зоны дея-ти</vt:lpstr>
      <vt:lpstr>19 п. г абз. 5-6 Авар. откл</vt:lpstr>
      <vt:lpstr>19 п.г абз.7-8 Объем своб. мощ</vt:lpstr>
      <vt:lpstr>19 п.г абз.9 Ремонты на 2020 </vt:lpstr>
      <vt:lpstr>19 п.д тех.присоединение</vt:lpstr>
      <vt:lpstr>19 п.е Величина резер. мощности</vt:lpstr>
      <vt:lpstr>19 п.ж Контрольный замер</vt:lpstr>
      <vt:lpstr>19 п.з-л договора тех. присоед.</vt:lpstr>
      <vt:lpstr>19 п. м,н инвест програм</vt:lpstr>
      <vt:lpstr>19 п.о абз.1 </vt:lpstr>
      <vt:lpstr>19 п.о объемы затрат</vt:lpstr>
      <vt:lpstr>19 п.т</vt:lpstr>
      <vt:lpstr>19 п. у</vt:lpstr>
      <vt:lpstr>программа энергосбережения</vt:lpstr>
      <vt:lpstr>отчет по прог-ме энергосбе-ия</vt:lpstr>
      <vt:lpstr>19 п.п паспорт услуг</vt:lpstr>
      <vt:lpstr>'19 п.з-л договора тех. присоед.'!OLE_LINK1</vt:lpstr>
      <vt:lpstr>'19 п.в приложение 2'!Область_печати</vt:lpstr>
      <vt:lpstr>'19 п.в приложение 3'!Область_печати</vt:lpstr>
      <vt:lpstr>'19 п.в приложение 4'!Область_печати</vt:lpstr>
      <vt:lpstr>'19 п.в приложение 5'!Область_печати</vt:lpstr>
      <vt:lpstr>'19 п.г абз.9 Ремонты на 2020 '!Область_печати</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Смоленцева Елена Сергеевна</cp:lastModifiedBy>
  <cp:lastPrinted>2018-06-09T04:19:35Z</cp:lastPrinted>
  <dcterms:created xsi:type="dcterms:W3CDTF">2010-09-10T08:26:54Z</dcterms:created>
  <dcterms:modified xsi:type="dcterms:W3CDTF">2022-03-10T11:15:01Z</dcterms:modified>
</cp:coreProperties>
</file>