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F33" i="1"/>
  <c r="F32" i="1"/>
  <c r="F31" i="1"/>
  <c r="E33" i="1"/>
  <c r="E31" i="1"/>
  <c r="E32" i="1"/>
  <c r="D21" i="1"/>
  <c r="C21" i="1"/>
  <c r="D16" i="1"/>
  <c r="E16" i="1"/>
  <c r="E21" i="1" s="1"/>
  <c r="F16" i="1"/>
  <c r="G16" i="1"/>
  <c r="C16" i="1"/>
  <c r="D29" i="1"/>
  <c r="D32" i="1"/>
  <c r="D27" i="1"/>
  <c r="D31" i="1" s="1"/>
  <c r="D7" i="1"/>
  <c r="E7" i="1"/>
  <c r="F7" i="1"/>
  <c r="F21" i="1" s="1"/>
  <c r="G7" i="1"/>
  <c r="G21" i="1" s="1"/>
  <c r="C27" i="1"/>
  <c r="C32" i="1" s="1"/>
  <c r="C33" i="1" s="1"/>
  <c r="C7" i="1"/>
  <c r="E22" i="1" l="1"/>
  <c r="F22" i="1"/>
  <c r="D22" i="1"/>
  <c r="D33" i="1"/>
  <c r="C22" i="1"/>
</calcChain>
</file>

<file path=xl/sharedStrings.xml><?xml version="1.0" encoding="utf-8"?>
<sst xmlns="http://schemas.openxmlformats.org/spreadsheetml/2006/main" count="100" uniqueCount="62">
  <si>
    <t xml:space="preserve">Период регулирования                                      </t>
  </si>
  <si>
    <t>2018 год</t>
  </si>
  <si>
    <t>Наименование показателя</t>
  </si>
  <si>
    <t>Ед.изм.</t>
  </si>
  <si>
    <t>Услуги водоснабжения технической водой</t>
  </si>
  <si>
    <t>Услуги водоснабжения питьевой водой</t>
  </si>
  <si>
    <t>Услуги водоснабжения фильтрованной водой</t>
  </si>
  <si>
    <t>Услуги водоснабжения оборотной водой</t>
  </si>
  <si>
    <t>Транспортировка сточных вод</t>
  </si>
  <si>
    <t xml:space="preserve">Электроэнергия                     </t>
  </si>
  <si>
    <t xml:space="preserve">тыс. руб.  </t>
  </si>
  <si>
    <t xml:space="preserve">Реагенты                           </t>
  </si>
  <si>
    <t xml:space="preserve">Капитальный ремонт                 </t>
  </si>
  <si>
    <t xml:space="preserve">Отчисления на социальные нужды     </t>
  </si>
  <si>
    <t xml:space="preserve">Прочие расходы                     </t>
  </si>
  <si>
    <t>тыс. руб.</t>
  </si>
  <si>
    <t xml:space="preserve">Необходимая валовая выручка        </t>
  </si>
  <si>
    <t xml:space="preserve">Утвержденный тариф                 </t>
  </si>
  <si>
    <t xml:space="preserve">руб. м3   </t>
  </si>
  <si>
    <t>Объем поднятой воды</t>
  </si>
  <si>
    <t>тыс.м3</t>
  </si>
  <si>
    <t>Объем покупной воды</t>
  </si>
  <si>
    <t>-</t>
  </si>
  <si>
    <t>Объем воды, пропущенной через очистные сооружения</t>
  </si>
  <si>
    <t>Объем воды на собственное потребление</t>
  </si>
  <si>
    <t>Объем воды отпущенной потребителям</t>
  </si>
  <si>
    <t>Потери воды</t>
  </si>
  <si>
    <t>%</t>
  </si>
  <si>
    <t>Протяженность водопроводных сетей</t>
  </si>
  <si>
    <t>м</t>
  </si>
  <si>
    <t>25 050,0</t>
  </si>
  <si>
    <t>33 410,0</t>
  </si>
  <si>
    <t>7 460,0</t>
  </si>
  <si>
    <t>28 276,0</t>
  </si>
  <si>
    <t>Количество скважин</t>
  </si>
  <si>
    <t>шт</t>
  </si>
  <si>
    <t>Кол-во насосных станций</t>
  </si>
  <si>
    <t>Среднесписочная численность ОПП</t>
  </si>
  <si>
    <t>чел</t>
  </si>
  <si>
    <t>Удельный расход эл/энергии на подачу воды в сеть</t>
  </si>
  <si>
    <t>кВт*ч/м3</t>
  </si>
  <si>
    <t>Расход воды на собственные нужды</t>
  </si>
  <si>
    <t>Услуги по водоотведению</t>
  </si>
  <si>
    <t>Объем сточных вод, принятых от потребителей</t>
  </si>
  <si>
    <t>Объем сточных вод, принятых от других регулируемых организаций</t>
  </si>
  <si>
    <t>Объем сточных вод, пропущенных через очистные сооружения</t>
  </si>
  <si>
    <t>Протяженность канализационных сетей</t>
  </si>
  <si>
    <t>км</t>
  </si>
  <si>
    <t>Количество насосных станций и очистных сооружений</t>
  </si>
  <si>
    <t>Информация об основных показателях финансово-хозяйственной деятельности регулируемой организации.</t>
  </si>
  <si>
    <t>Покупная вода</t>
  </si>
  <si>
    <t>ОПЕРАЦИОННЫЕ РАСХОДЫ</t>
  </si>
  <si>
    <t xml:space="preserve">Оплата труда ПП                  </t>
  </si>
  <si>
    <t xml:space="preserve">Текущий ремонт и техническое обслуживание  </t>
  </si>
  <si>
    <t>Общехозяйственные расходы (цеховые)</t>
  </si>
  <si>
    <t>Административные расходы</t>
  </si>
  <si>
    <t>НЕПОДКОНТРОЛЬНЫЕ РАСХОДЫ</t>
  </si>
  <si>
    <t>Налог на имущество</t>
  </si>
  <si>
    <t>Водный налог</t>
  </si>
  <si>
    <t>Амортизация</t>
  </si>
  <si>
    <t>Полезный отпуск</t>
  </si>
  <si>
    <t>Расходы, не учтенные органом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</si>
</sst>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75" formatCode="_-* #,##0.0\ _₽_-;\-* #,##0.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43" fontId="4" fillId="0" borderId="5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/>
    <xf numFmtId="43" fontId="4" fillId="0" borderId="1" xfId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3" fontId="4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1" applyFont="1" applyBorder="1" applyAlignment="1">
      <alignment horizontal="right" vertical="center" wrapText="1"/>
    </xf>
    <xf numFmtId="0" fontId="2" fillId="0" borderId="0" xfId="0" applyFont="1"/>
    <xf numFmtId="0" fontId="8" fillId="0" borderId="1" xfId="0" applyFont="1" applyFill="1" applyBorder="1" applyAlignment="1">
      <alignment vertical="center" wrapText="1"/>
    </xf>
    <xf numFmtId="0" fontId="2" fillId="0" borderId="1" xfId="0" applyFont="1" applyBorder="1"/>
    <xf numFmtId="175" fontId="4" fillId="0" borderId="1" xfId="1" applyNumberFormat="1" applyFont="1" applyBorder="1" applyAlignment="1">
      <alignment horizontal="center" vertical="center" wrapText="1"/>
    </xf>
    <xf numFmtId="43" fontId="0" fillId="0" borderId="1" xfId="1" applyFont="1" applyBorder="1"/>
    <xf numFmtId="0" fontId="4" fillId="0" borderId="1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11" workbookViewId="0">
      <selection activeCell="G23" sqref="G23"/>
    </sheetView>
  </sheetViews>
  <sheetFormatPr defaultRowHeight="15" x14ac:dyDescent="0.25"/>
  <cols>
    <col min="1" max="1" width="22.42578125" customWidth="1"/>
    <col min="3" max="3" width="13.28515625" customWidth="1"/>
    <col min="4" max="4" width="13.5703125" customWidth="1"/>
    <col min="5" max="5" width="13.85546875" customWidth="1"/>
    <col min="6" max="6" width="13.5703125" customWidth="1"/>
    <col min="7" max="7" width="13.42578125" customWidth="1"/>
  </cols>
  <sheetData>
    <row r="1" spans="1:7" ht="18.75" x14ac:dyDescent="0.25">
      <c r="A1" s="8" t="s">
        <v>49</v>
      </c>
    </row>
    <row r="3" spans="1:7" x14ac:dyDescent="0.25">
      <c r="A3" s="4" t="s">
        <v>0</v>
      </c>
      <c r="B3" s="5"/>
      <c r="C3" s="6"/>
      <c r="D3" s="4" t="s">
        <v>1</v>
      </c>
      <c r="E3" s="5"/>
      <c r="F3" s="5"/>
      <c r="G3" s="6"/>
    </row>
    <row r="4" spans="1:7" ht="45" x14ac:dyDescent="0.25">
      <c r="A4" s="1" t="s">
        <v>2</v>
      </c>
      <c r="B4" s="1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1:7" s="21" customFormat="1" x14ac:dyDescent="0.25">
      <c r="A5" s="19" t="s">
        <v>9</v>
      </c>
      <c r="B5" s="19" t="s">
        <v>10</v>
      </c>
      <c r="C5" s="20">
        <v>13186.708000000001</v>
      </c>
      <c r="D5" s="20">
        <v>3736.817</v>
      </c>
      <c r="E5" s="20">
        <v>4449.1499999999996</v>
      </c>
      <c r="F5" s="20">
        <v>23242.053</v>
      </c>
      <c r="G5" s="20">
        <v>1194.498</v>
      </c>
    </row>
    <row r="6" spans="1:7" s="21" customFormat="1" x14ac:dyDescent="0.25">
      <c r="A6" s="19" t="s">
        <v>50</v>
      </c>
      <c r="B6" s="19" t="s">
        <v>10</v>
      </c>
      <c r="C6" s="20">
        <v>1808.0640000000001</v>
      </c>
      <c r="D6" s="20">
        <v>24582.3</v>
      </c>
      <c r="E6" s="20">
        <v>25355.055</v>
      </c>
      <c r="F6" s="20">
        <v>3339.63</v>
      </c>
      <c r="G6" s="20"/>
    </row>
    <row r="7" spans="1:7" s="21" customFormat="1" ht="25.5" x14ac:dyDescent="0.25">
      <c r="A7" s="19" t="s">
        <v>51</v>
      </c>
      <c r="B7" s="19" t="s">
        <v>10</v>
      </c>
      <c r="C7" s="20">
        <f>SUM(C8:C15)</f>
        <v>21781.321</v>
      </c>
      <c r="D7" s="20">
        <f t="shared" ref="D7:G7" si="0">SUM(D8:D15)</f>
        <v>5070.5569999999998</v>
      </c>
      <c r="E7" s="20">
        <f t="shared" si="0"/>
        <v>11013.198999999999</v>
      </c>
      <c r="F7" s="20">
        <f t="shared" si="0"/>
        <v>19548.508000000002</v>
      </c>
      <c r="G7" s="20">
        <f t="shared" si="0"/>
        <v>4485.0219999999999</v>
      </c>
    </row>
    <row r="8" spans="1:7" x14ac:dyDescent="0.25">
      <c r="A8" s="3" t="s">
        <v>11</v>
      </c>
      <c r="B8" s="3" t="s">
        <v>10</v>
      </c>
      <c r="C8" s="7">
        <v>0</v>
      </c>
      <c r="D8" s="7">
        <v>168.18700000000001</v>
      </c>
      <c r="E8" s="7">
        <v>2077.4520000000002</v>
      </c>
      <c r="F8" s="7">
        <v>0</v>
      </c>
      <c r="G8" s="7">
        <v>0</v>
      </c>
    </row>
    <row r="9" spans="1:7" x14ac:dyDescent="0.25">
      <c r="A9" s="3" t="s">
        <v>52</v>
      </c>
      <c r="B9" s="3" t="s">
        <v>10</v>
      </c>
      <c r="C9" s="7">
        <v>1717.1420000000001</v>
      </c>
      <c r="D9" s="7">
        <v>1520.1959999999999</v>
      </c>
      <c r="E9" s="7">
        <v>1832.05</v>
      </c>
      <c r="F9" s="7">
        <v>4946.3280000000004</v>
      </c>
      <c r="G9" s="7">
        <v>672.26700000000005</v>
      </c>
    </row>
    <row r="10" spans="1:7" ht="25.5" x14ac:dyDescent="0.25">
      <c r="A10" s="3" t="s">
        <v>13</v>
      </c>
      <c r="B10" s="3" t="s">
        <v>10</v>
      </c>
      <c r="C10" s="7">
        <v>537.29399999999998</v>
      </c>
      <c r="D10" s="7">
        <v>475.66899999999998</v>
      </c>
      <c r="E10" s="7">
        <v>573.24800000000005</v>
      </c>
      <c r="F10" s="7">
        <v>1547.7059999999999</v>
      </c>
      <c r="G10" s="7">
        <v>210.352</v>
      </c>
    </row>
    <row r="11" spans="1:7" ht="25.5" x14ac:dyDescent="0.25">
      <c r="A11" s="11" t="s">
        <v>54</v>
      </c>
      <c r="B11" s="3" t="s">
        <v>10</v>
      </c>
      <c r="C11" s="12">
        <v>6551.7349999999997</v>
      </c>
      <c r="D11" s="15">
        <v>744.41899999999998</v>
      </c>
      <c r="E11" s="7">
        <v>0</v>
      </c>
      <c r="F11" s="7">
        <v>2662.748</v>
      </c>
      <c r="G11" s="7">
        <v>1493.9349999999999</v>
      </c>
    </row>
    <row r="12" spans="1:7" x14ac:dyDescent="0.25">
      <c r="A12" s="3" t="s">
        <v>14</v>
      </c>
      <c r="B12" s="3" t="s">
        <v>10</v>
      </c>
      <c r="C12" s="7">
        <v>3544.9659999999999</v>
      </c>
      <c r="D12" s="7">
        <v>0</v>
      </c>
      <c r="E12" s="7">
        <v>0</v>
      </c>
      <c r="F12" s="7">
        <v>0</v>
      </c>
      <c r="G12" s="7">
        <v>0</v>
      </c>
    </row>
    <row r="13" spans="1:7" ht="38.25" x14ac:dyDescent="0.25">
      <c r="A13" s="3" t="s">
        <v>53</v>
      </c>
      <c r="B13" s="3" t="s">
        <v>10</v>
      </c>
      <c r="C13" s="7">
        <v>5502.99</v>
      </c>
      <c r="D13" s="7">
        <v>1894.251</v>
      </c>
      <c r="E13" s="7">
        <v>5830.5309999999999</v>
      </c>
      <c r="F13" s="7">
        <v>10391.726000000001</v>
      </c>
      <c r="G13" s="7">
        <v>1651.203</v>
      </c>
    </row>
    <row r="14" spans="1:7" x14ac:dyDescent="0.25">
      <c r="A14" s="3" t="s">
        <v>12</v>
      </c>
      <c r="B14" s="3" t="s">
        <v>10</v>
      </c>
      <c r="C14" s="7">
        <v>1272.1579999999999</v>
      </c>
      <c r="D14" s="7">
        <v>0</v>
      </c>
      <c r="E14" s="7">
        <v>0</v>
      </c>
      <c r="F14" s="7">
        <v>0</v>
      </c>
      <c r="G14" s="7">
        <v>0</v>
      </c>
    </row>
    <row r="15" spans="1:7" ht="25.5" x14ac:dyDescent="0.25">
      <c r="A15" s="3" t="s">
        <v>55</v>
      </c>
      <c r="B15" s="3" t="s">
        <v>15</v>
      </c>
      <c r="C15" s="7">
        <v>2655.0360000000001</v>
      </c>
      <c r="D15" s="7">
        <v>267.83499999999998</v>
      </c>
      <c r="E15" s="7">
        <v>699.91800000000001</v>
      </c>
      <c r="F15" s="7">
        <v>0</v>
      </c>
      <c r="G15" s="7">
        <v>457.26499999999999</v>
      </c>
    </row>
    <row r="16" spans="1:7" s="21" customFormat="1" ht="25.5" x14ac:dyDescent="0.25">
      <c r="A16" s="22" t="s">
        <v>56</v>
      </c>
      <c r="B16" s="23"/>
      <c r="C16" s="20">
        <f>SUM(C17:C18)</f>
        <v>4705.2720000000008</v>
      </c>
      <c r="D16" s="20">
        <f t="shared" ref="D16:G16" si="1">SUM(D17:D18)</f>
        <v>1422.9459999999999</v>
      </c>
      <c r="E16" s="20">
        <f t="shared" si="1"/>
        <v>135.97999999999999</v>
      </c>
      <c r="F16" s="20">
        <f t="shared" si="1"/>
        <v>944.75800000000004</v>
      </c>
      <c r="G16" s="20">
        <f t="shared" si="1"/>
        <v>47.655000000000001</v>
      </c>
    </row>
    <row r="17" spans="1:7" x14ac:dyDescent="0.25">
      <c r="A17" s="13" t="s">
        <v>57</v>
      </c>
      <c r="B17" s="14"/>
      <c r="C17" s="15">
        <v>63.904000000000003</v>
      </c>
      <c r="D17" s="25">
        <v>111.194</v>
      </c>
      <c r="E17" s="25">
        <v>135.97999999999999</v>
      </c>
      <c r="F17" s="25">
        <v>944.75800000000004</v>
      </c>
      <c r="G17" s="25">
        <v>47.655000000000001</v>
      </c>
    </row>
    <row r="18" spans="1:7" x14ac:dyDescent="0.25">
      <c r="A18" s="13" t="s">
        <v>58</v>
      </c>
      <c r="B18" s="14"/>
      <c r="C18" s="15">
        <v>4641.3680000000004</v>
      </c>
      <c r="D18" s="25">
        <v>1311.752</v>
      </c>
      <c r="E18" s="25">
        <v>0</v>
      </c>
      <c r="F18" s="25">
        <v>0</v>
      </c>
      <c r="G18" s="25">
        <v>0</v>
      </c>
    </row>
    <row r="19" spans="1:7" s="21" customFormat="1" x14ac:dyDescent="0.25">
      <c r="A19" s="19" t="s">
        <v>59</v>
      </c>
      <c r="B19" s="19" t="s">
        <v>10</v>
      </c>
      <c r="C19" s="20">
        <v>678.65</v>
      </c>
      <c r="D19" s="20">
        <v>1185.8</v>
      </c>
      <c r="E19" s="20">
        <v>195.5</v>
      </c>
      <c r="F19" s="20">
        <v>1740.2</v>
      </c>
      <c r="G19" s="20">
        <v>298.73399999999998</v>
      </c>
    </row>
    <row r="20" spans="1:7" s="21" customFormat="1" ht="25.5" x14ac:dyDescent="0.25">
      <c r="A20" s="19" t="s">
        <v>61</v>
      </c>
      <c r="B20" s="19"/>
      <c r="C20" s="20">
        <v>0</v>
      </c>
      <c r="D20" s="20">
        <v>92.765000000000001</v>
      </c>
      <c r="E20" s="20">
        <v>0</v>
      </c>
      <c r="F20" s="20">
        <v>0</v>
      </c>
      <c r="G20" s="20">
        <v>0</v>
      </c>
    </row>
    <row r="21" spans="1:7" s="21" customFormat="1" ht="25.5" x14ac:dyDescent="0.25">
      <c r="A21" s="19" t="s">
        <v>16</v>
      </c>
      <c r="B21" s="19" t="s">
        <v>10</v>
      </c>
      <c r="C21" s="20">
        <f>SUM(C5:C7,C16,C19:C20)</f>
        <v>42160.015000000007</v>
      </c>
      <c r="D21" s="20">
        <f>SUM(D5:D7,D16,D19:D20)</f>
        <v>36091.184999999998</v>
      </c>
      <c r="E21" s="20">
        <f t="shared" ref="E21:G21" si="2">SUM(E5:E7,E16,E19:E20)</f>
        <v>41148.884000000005</v>
      </c>
      <c r="F21" s="20">
        <f t="shared" si="2"/>
        <v>48815.149000000005</v>
      </c>
      <c r="G21" s="20">
        <f t="shared" si="2"/>
        <v>6025.9090000000006</v>
      </c>
    </row>
    <row r="22" spans="1:7" x14ac:dyDescent="0.25">
      <c r="A22" s="3" t="s">
        <v>17</v>
      </c>
      <c r="B22" s="3" t="s">
        <v>18</v>
      </c>
      <c r="C22" s="7">
        <f>C21/C32</f>
        <v>4.6470118489942154</v>
      </c>
      <c r="D22" s="7">
        <f>D21/D32</f>
        <v>16.941832136318826</v>
      </c>
      <c r="E22" s="7">
        <f t="shared" ref="E22:G22" si="3">E21/E32</f>
        <v>8.4064810312774529</v>
      </c>
      <c r="F22" s="7">
        <f>F21/F32</f>
        <v>2.2810817289719627</v>
      </c>
      <c r="G22" s="7">
        <f>G21/C45</f>
        <v>2.6104267024779069</v>
      </c>
    </row>
    <row r="24" spans="1:7" ht="45" x14ac:dyDescent="0.25">
      <c r="A24" s="10" t="s">
        <v>2</v>
      </c>
      <c r="B24" s="10" t="s">
        <v>3</v>
      </c>
      <c r="C24" s="2" t="s">
        <v>4</v>
      </c>
      <c r="D24" s="2" t="s">
        <v>5</v>
      </c>
      <c r="E24" s="2" t="s">
        <v>6</v>
      </c>
      <c r="F24" s="2" t="s">
        <v>7</v>
      </c>
    </row>
    <row r="25" spans="1:7" x14ac:dyDescent="0.25">
      <c r="A25" s="9" t="s">
        <v>19</v>
      </c>
      <c r="B25" s="1" t="s">
        <v>20</v>
      </c>
      <c r="C25" s="24">
        <v>9420.7999999999993</v>
      </c>
      <c r="D25" s="24">
        <v>1634.4</v>
      </c>
      <c r="E25" s="24">
        <v>5548.9</v>
      </c>
      <c r="F25" s="24">
        <v>21420</v>
      </c>
    </row>
    <row r="26" spans="1:7" x14ac:dyDescent="0.25">
      <c r="A26" s="9" t="s">
        <v>21</v>
      </c>
      <c r="B26" s="1" t="s">
        <v>20</v>
      </c>
      <c r="C26" s="24">
        <v>350.4</v>
      </c>
      <c r="D26" s="24">
        <v>720</v>
      </c>
      <c r="E26" s="24">
        <v>0</v>
      </c>
      <c r="F26" s="24">
        <v>0</v>
      </c>
    </row>
    <row r="27" spans="1:7" ht="38.25" x14ac:dyDescent="0.25">
      <c r="A27" s="9" t="s">
        <v>23</v>
      </c>
      <c r="B27" s="1" t="s">
        <v>20</v>
      </c>
      <c r="C27" s="24">
        <f>C26+C25</f>
        <v>9771.1999999999989</v>
      </c>
      <c r="D27" s="24">
        <f>D25+D26</f>
        <v>2354.4</v>
      </c>
      <c r="E27" s="24">
        <v>0</v>
      </c>
      <c r="F27" s="24">
        <v>0</v>
      </c>
    </row>
    <row r="28" spans="1:7" x14ac:dyDescent="0.25">
      <c r="A28" s="16" t="s">
        <v>26</v>
      </c>
      <c r="B28" s="1" t="s">
        <v>20</v>
      </c>
      <c r="C28" s="24">
        <v>698.7</v>
      </c>
      <c r="D28" s="24">
        <v>45</v>
      </c>
      <c r="E28" s="24">
        <v>14</v>
      </c>
      <c r="F28" s="24">
        <v>0</v>
      </c>
    </row>
    <row r="29" spans="1:7" x14ac:dyDescent="0.25">
      <c r="A29" s="17"/>
      <c r="B29" s="1" t="s">
        <v>27</v>
      </c>
      <c r="C29" s="24">
        <v>7.2</v>
      </c>
      <c r="D29" s="24">
        <f>D28/D27*100</f>
        <v>1.9113149847094799</v>
      </c>
      <c r="E29" s="24">
        <v>0.2</v>
      </c>
      <c r="F29" s="24">
        <v>0</v>
      </c>
    </row>
    <row r="30" spans="1:7" ht="25.5" customHeight="1" x14ac:dyDescent="0.25">
      <c r="A30" s="16" t="s">
        <v>41</v>
      </c>
      <c r="B30" s="1" t="s">
        <v>20</v>
      </c>
      <c r="C30" s="24">
        <v>0</v>
      </c>
      <c r="D30" s="24">
        <v>179.1</v>
      </c>
      <c r="E30" s="24">
        <v>640</v>
      </c>
      <c r="F30" s="24">
        <v>20</v>
      </c>
    </row>
    <row r="31" spans="1:7" ht="25.5" customHeight="1" x14ac:dyDescent="0.25">
      <c r="A31" s="17"/>
      <c r="B31" s="1" t="s">
        <v>27</v>
      </c>
      <c r="C31" s="24">
        <v>0</v>
      </c>
      <c r="D31" s="24">
        <f>D30/D27*100</f>
        <v>7.6070336391437303</v>
      </c>
      <c r="E31" s="24">
        <f>E30/E25*100</f>
        <v>11.533817513381031</v>
      </c>
      <c r="F31" s="24">
        <f>F30/F25*100</f>
        <v>9.3370681605975725E-2</v>
      </c>
    </row>
    <row r="32" spans="1:7" x14ac:dyDescent="0.25">
      <c r="A32" s="9" t="s">
        <v>60</v>
      </c>
      <c r="B32" s="1" t="s">
        <v>20</v>
      </c>
      <c r="C32" s="24">
        <f>C27-C28</f>
        <v>9072.4999999999982</v>
      </c>
      <c r="D32" s="24">
        <f>D27-D28-D30</f>
        <v>2130.3000000000002</v>
      </c>
      <c r="E32" s="24">
        <f>E25-E28-E30</f>
        <v>4894.8999999999996</v>
      </c>
      <c r="F32" s="26">
        <f>F25-F28-F30</f>
        <v>21400</v>
      </c>
    </row>
    <row r="33" spans="1:6" ht="25.5" x14ac:dyDescent="0.25">
      <c r="A33" s="9" t="s">
        <v>24</v>
      </c>
      <c r="B33" s="1" t="s">
        <v>20</v>
      </c>
      <c r="C33" s="24">
        <f>C32-C34</f>
        <v>7438.4999999999982</v>
      </c>
      <c r="D33" s="24">
        <f>D32-D34</f>
        <v>1960.3000000000002</v>
      </c>
      <c r="E33" s="24">
        <f>E32-E34</f>
        <v>1399.8999999999996</v>
      </c>
      <c r="F33" s="24">
        <f>F32-F34</f>
        <v>21295</v>
      </c>
    </row>
    <row r="34" spans="1:6" ht="25.5" x14ac:dyDescent="0.25">
      <c r="A34" s="9" t="s">
        <v>25</v>
      </c>
      <c r="B34" s="1" t="s">
        <v>20</v>
      </c>
      <c r="C34" s="24">
        <v>1634</v>
      </c>
      <c r="D34" s="24">
        <v>170</v>
      </c>
      <c r="E34" s="24">
        <v>3495</v>
      </c>
      <c r="F34" s="24">
        <v>105</v>
      </c>
    </row>
    <row r="35" spans="1:6" ht="25.5" x14ac:dyDescent="0.25">
      <c r="A35" s="9" t="s">
        <v>28</v>
      </c>
      <c r="B35" s="1" t="s">
        <v>29</v>
      </c>
      <c r="C35" s="1" t="s">
        <v>30</v>
      </c>
      <c r="D35" s="1" t="s">
        <v>31</v>
      </c>
      <c r="E35" s="1" t="s">
        <v>32</v>
      </c>
      <c r="F35" s="1" t="s">
        <v>33</v>
      </c>
    </row>
    <row r="36" spans="1:6" x14ac:dyDescent="0.25">
      <c r="A36" s="9" t="s">
        <v>34</v>
      </c>
      <c r="B36" s="1" t="s">
        <v>35</v>
      </c>
      <c r="C36" s="1" t="s">
        <v>22</v>
      </c>
      <c r="D36" s="1" t="s">
        <v>22</v>
      </c>
      <c r="E36" s="1" t="s">
        <v>22</v>
      </c>
      <c r="F36" s="1" t="s">
        <v>22</v>
      </c>
    </row>
    <row r="37" spans="1:6" x14ac:dyDescent="0.25">
      <c r="A37" s="9" t="s">
        <v>36</v>
      </c>
      <c r="B37" s="1" t="s">
        <v>35</v>
      </c>
      <c r="C37" s="1">
        <v>4</v>
      </c>
      <c r="D37" s="1">
        <v>3</v>
      </c>
      <c r="E37" s="1">
        <v>1</v>
      </c>
      <c r="F37" s="1" t="s">
        <v>22</v>
      </c>
    </row>
    <row r="38" spans="1:6" ht="25.5" x14ac:dyDescent="0.25">
      <c r="A38" s="9" t="s">
        <v>37</v>
      </c>
      <c r="B38" s="1" t="s">
        <v>38</v>
      </c>
      <c r="C38" s="1">
        <v>11</v>
      </c>
      <c r="D38" s="1">
        <v>9</v>
      </c>
      <c r="E38" s="1">
        <v>9</v>
      </c>
      <c r="F38" s="1">
        <v>22</v>
      </c>
    </row>
    <row r="39" spans="1:6" ht="38.25" x14ac:dyDescent="0.25">
      <c r="A39" s="9" t="s">
        <v>39</v>
      </c>
      <c r="B39" s="1" t="s">
        <v>40</v>
      </c>
      <c r="C39" s="1">
        <v>0.5</v>
      </c>
      <c r="D39" s="1">
        <v>0.4</v>
      </c>
      <c r="E39" s="1">
        <v>0.31</v>
      </c>
      <c r="F39" s="1">
        <v>0.37</v>
      </c>
    </row>
    <row r="44" spans="1:6" ht="38.25" x14ac:dyDescent="0.25">
      <c r="A44" s="1" t="s">
        <v>2</v>
      </c>
      <c r="B44" s="1" t="s">
        <v>3</v>
      </c>
      <c r="C44" s="1" t="s">
        <v>42</v>
      </c>
    </row>
    <row r="45" spans="1:6" ht="25.5" x14ac:dyDescent="0.25">
      <c r="A45" s="9" t="s">
        <v>43</v>
      </c>
      <c r="B45" s="1" t="s">
        <v>20</v>
      </c>
      <c r="C45" s="18">
        <v>2308.4</v>
      </c>
    </row>
    <row r="46" spans="1:6" ht="51" x14ac:dyDescent="0.25">
      <c r="A46" s="9" t="s">
        <v>44</v>
      </c>
      <c r="B46" s="1" t="s">
        <v>20</v>
      </c>
      <c r="C46" s="1">
        <v>0</v>
      </c>
    </row>
    <row r="47" spans="1:6" ht="38.25" x14ac:dyDescent="0.25">
      <c r="A47" s="9" t="s">
        <v>45</v>
      </c>
      <c r="B47" s="1" t="s">
        <v>20</v>
      </c>
      <c r="C47" s="1">
        <v>0</v>
      </c>
    </row>
    <row r="48" spans="1:6" ht="25.5" x14ac:dyDescent="0.25">
      <c r="A48" s="9" t="s">
        <v>46</v>
      </c>
      <c r="B48" s="1" t="s">
        <v>47</v>
      </c>
      <c r="C48" s="1">
        <v>21.53</v>
      </c>
    </row>
    <row r="49" spans="1:3" ht="38.25" x14ac:dyDescent="0.25">
      <c r="A49" s="9" t="s">
        <v>48</v>
      </c>
      <c r="B49" s="1" t="s">
        <v>35</v>
      </c>
      <c r="C49" s="1">
        <v>2</v>
      </c>
    </row>
    <row r="50" spans="1:3" ht="25.5" x14ac:dyDescent="0.25">
      <c r="A50" s="9" t="s">
        <v>37</v>
      </c>
      <c r="B50" s="1" t="s">
        <v>38</v>
      </c>
      <c r="C50" s="1">
        <v>4</v>
      </c>
    </row>
  </sheetData>
  <mergeCells count="4">
    <mergeCell ref="A3:C3"/>
    <mergeCell ref="D3:G3"/>
    <mergeCell ref="A28:A29"/>
    <mergeCell ref="A30:A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 Ольга Николаевна</dc:creator>
  <cp:lastModifiedBy>Данилова Ольга Николаевна</cp:lastModifiedBy>
  <dcterms:created xsi:type="dcterms:W3CDTF">2018-01-10T08:09:04Z</dcterms:created>
  <dcterms:modified xsi:type="dcterms:W3CDTF">2018-01-10T09:32:19Z</dcterms:modified>
</cp:coreProperties>
</file>